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October, 2020\"/>
    </mc:Choice>
  </mc:AlternateContent>
  <xr:revisionPtr revIDLastSave="0" documentId="13_ncr:1_{7CCB6545-1529-4D99-9479-945AE220BDF7}" xr6:coauthVersionLast="38" xr6:coauthVersionMax="38" xr10:uidLastSave="{00000000-0000-0000-0000-000000000000}"/>
  <bookViews>
    <workbookView xWindow="0" yWindow="0" windowWidth="10245" windowHeight="7515" xr2:uid="{00000000-000D-0000-FFFF-FFFF00000000}"/>
  </bookViews>
  <sheets>
    <sheet name="Sheet1" sheetId="1" r:id="rId1"/>
  </sheets>
  <definedNames>
    <definedName name="_xlnm.Print_Area" localSheetId="0">Sheet1!$A$1:$R$204</definedName>
  </definedNames>
  <calcPr calcId="179021"/>
  <fileRecoveryPr autoRecover="0"/>
</workbook>
</file>

<file path=xl/calcChain.xml><?xml version="1.0" encoding="utf-8"?>
<calcChain xmlns="http://schemas.openxmlformats.org/spreadsheetml/2006/main">
  <c r="J199" i="1" l="1"/>
  <c r="J198" i="1"/>
  <c r="J196" i="1"/>
  <c r="J195" i="1"/>
  <c r="E47" i="1" l="1"/>
  <c r="E152" i="1"/>
  <c r="E201" i="1" s="1"/>
  <c r="F152" i="1"/>
  <c r="F201" i="1" s="1"/>
  <c r="I152" i="1"/>
  <c r="H152" i="1"/>
  <c r="F185" i="1"/>
  <c r="E185" i="1"/>
  <c r="I180" i="1"/>
  <c r="H180" i="1"/>
  <c r="F180" i="1"/>
  <c r="E180" i="1"/>
  <c r="F173" i="1"/>
  <c r="E173" i="1"/>
  <c r="D173" i="1"/>
  <c r="F169" i="1"/>
  <c r="E169" i="1"/>
  <c r="F154" i="1"/>
  <c r="E154" i="1"/>
  <c r="F146" i="1"/>
  <c r="E146" i="1"/>
  <c r="F131" i="1"/>
  <c r="E131" i="1"/>
  <c r="F116" i="1"/>
  <c r="E116" i="1"/>
  <c r="E115" i="1" s="1"/>
  <c r="D116" i="1"/>
  <c r="F115" i="1"/>
  <c r="R45" i="1"/>
  <c r="Q45" i="1"/>
  <c r="P45" i="1"/>
  <c r="R42" i="1"/>
  <c r="Q42" i="1"/>
  <c r="P42" i="1"/>
  <c r="O27" i="1"/>
  <c r="N27" i="1"/>
  <c r="M27" i="1"/>
  <c r="E96" i="1" l="1"/>
  <c r="E80" i="1"/>
  <c r="I80" i="1"/>
  <c r="H80" i="1"/>
  <c r="E75" i="1"/>
  <c r="E68" i="1"/>
  <c r="D68" i="1"/>
  <c r="E64" i="1"/>
  <c r="E49" i="1"/>
  <c r="E41" i="1"/>
  <c r="E26" i="1"/>
  <c r="E11" i="1"/>
  <c r="D11" i="1"/>
  <c r="I75" i="1" l="1"/>
  <c r="H75" i="1"/>
  <c r="I68" i="1"/>
  <c r="H68" i="1"/>
  <c r="G68" i="1"/>
  <c r="I64" i="1"/>
  <c r="H64" i="1"/>
  <c r="I49" i="1"/>
  <c r="I47" i="1" s="1"/>
  <c r="I96" i="1" s="1"/>
  <c r="H49" i="1"/>
  <c r="H47" i="1" s="1"/>
  <c r="H96" i="1" s="1"/>
  <c r="I41" i="1"/>
  <c r="H41" i="1"/>
  <c r="I26" i="1"/>
  <c r="H26" i="1"/>
  <c r="I11" i="1"/>
  <c r="H11" i="1"/>
  <c r="G11" i="1"/>
  <c r="I10" i="1"/>
  <c r="H10" i="1"/>
  <c r="J193" i="1" l="1"/>
  <c r="L199" i="1"/>
  <c r="K199" i="1"/>
  <c r="L198" i="1"/>
  <c r="K198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I185" i="1"/>
  <c r="H185" i="1"/>
  <c r="I173" i="1"/>
  <c r="H173" i="1"/>
  <c r="G173" i="1"/>
  <c r="I169" i="1"/>
  <c r="H169" i="1"/>
  <c r="I154" i="1"/>
  <c r="H154" i="1"/>
  <c r="I146" i="1"/>
  <c r="H146" i="1"/>
  <c r="I131" i="1"/>
  <c r="H131" i="1"/>
  <c r="I116" i="1"/>
  <c r="H116" i="1"/>
  <c r="H115" i="1" s="1"/>
  <c r="G116" i="1"/>
  <c r="I115" i="1"/>
  <c r="H201" i="1" l="1"/>
  <c r="I201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45" i="1"/>
  <c r="F44" i="1"/>
  <c r="F43" i="1"/>
  <c r="F42" i="1"/>
  <c r="F48" i="1"/>
  <c r="F53" i="1"/>
  <c r="F52" i="1"/>
  <c r="F51" i="1"/>
  <c r="F50" i="1"/>
  <c r="F67" i="1"/>
  <c r="F66" i="1"/>
  <c r="F65" i="1"/>
  <c r="F74" i="1"/>
  <c r="F73" i="1"/>
  <c r="F72" i="1"/>
  <c r="F71" i="1"/>
  <c r="F70" i="1"/>
  <c r="F69" i="1"/>
  <c r="F79" i="1"/>
  <c r="F78" i="1"/>
  <c r="F77" i="1"/>
  <c r="F76" i="1"/>
  <c r="F83" i="1"/>
  <c r="F82" i="1"/>
  <c r="F81" i="1"/>
  <c r="F93" i="1"/>
  <c r="F92" i="1"/>
  <c r="F91" i="1"/>
  <c r="F90" i="1"/>
  <c r="F89" i="1"/>
  <c r="F88" i="1"/>
  <c r="F87" i="1"/>
  <c r="F86" i="1"/>
  <c r="F85" i="1"/>
  <c r="F94" i="1"/>
  <c r="L96" i="1" l="1"/>
  <c r="K96" i="1"/>
  <c r="L80" i="1"/>
  <c r="K80" i="1"/>
  <c r="L75" i="1"/>
  <c r="K75" i="1"/>
  <c r="L68" i="1"/>
  <c r="K68" i="1"/>
  <c r="J68" i="1"/>
  <c r="L64" i="1"/>
  <c r="K64" i="1"/>
  <c r="L49" i="1"/>
  <c r="K49" i="1"/>
  <c r="L41" i="1"/>
  <c r="K41" i="1"/>
  <c r="L26" i="1"/>
  <c r="K26" i="1"/>
  <c r="L11" i="1"/>
  <c r="K11" i="1"/>
  <c r="K10" i="1" s="1"/>
  <c r="J11" i="1"/>
  <c r="L10" i="1"/>
  <c r="K47" i="1" l="1"/>
  <c r="L47" i="1"/>
  <c r="O70" i="1" l="1"/>
  <c r="N70" i="1"/>
  <c r="M70" i="1"/>
  <c r="R19" i="1"/>
  <c r="Q19" i="1"/>
  <c r="P19" i="1"/>
  <c r="L150" i="1" l="1"/>
  <c r="K150" i="1"/>
  <c r="J150" i="1"/>
  <c r="K201" i="1"/>
  <c r="L201" i="1"/>
  <c r="F80" i="1" l="1"/>
  <c r="F68" i="1"/>
  <c r="F64" i="1"/>
  <c r="F49" i="1"/>
  <c r="F41" i="1"/>
  <c r="F26" i="1"/>
  <c r="F11" i="1"/>
  <c r="F75" i="1"/>
  <c r="F10" i="1" l="1"/>
  <c r="F47" i="1"/>
  <c r="F96" i="1" l="1"/>
  <c r="N44" i="1"/>
  <c r="M44" i="1"/>
  <c r="N89" i="1" l="1"/>
  <c r="O44" i="1" l="1"/>
  <c r="O89" i="1"/>
  <c r="N91" i="1" l="1"/>
  <c r="M91" i="1"/>
  <c r="O91" i="1" l="1"/>
  <c r="Q91" i="1" l="1"/>
  <c r="P91" i="1"/>
  <c r="R91" i="1" l="1"/>
  <c r="N26" i="1" l="1"/>
  <c r="R70" i="1"/>
  <c r="Q70" i="1"/>
  <c r="P70" i="1"/>
  <c r="M93" i="1" l="1"/>
  <c r="P90" i="1"/>
  <c r="P88" i="1"/>
  <c r="P81" i="1"/>
  <c r="Q71" i="1"/>
  <c r="M51" i="1"/>
  <c r="M43" i="1"/>
  <c r="M37" i="1"/>
  <c r="P22" i="1"/>
  <c r="P18" i="1"/>
  <c r="P50" i="1"/>
  <c r="Q44" i="1"/>
  <c r="P44" i="1"/>
  <c r="R44" i="1"/>
  <c r="O21" i="1" l="1"/>
  <c r="L135" i="1" l="1"/>
  <c r="K135" i="1"/>
  <c r="J135" i="1"/>
  <c r="Q22" i="1" l="1"/>
  <c r="R22" i="1" l="1"/>
  <c r="L188" i="1" l="1"/>
  <c r="K188" i="1"/>
  <c r="P94" i="1" l="1"/>
  <c r="P93" i="1"/>
  <c r="M94" i="1"/>
  <c r="M90" i="1"/>
  <c r="M88" i="1"/>
  <c r="N94" i="1"/>
  <c r="N93" i="1"/>
  <c r="N90" i="1"/>
  <c r="N88" i="1"/>
  <c r="N87" i="1"/>
  <c r="N86" i="1"/>
  <c r="N85" i="1"/>
  <c r="Q94" i="1"/>
  <c r="Q93" i="1"/>
  <c r="Q90" i="1"/>
  <c r="Q89" i="1"/>
  <c r="Q88" i="1"/>
  <c r="Q87" i="1"/>
  <c r="Q86" i="1"/>
  <c r="Q85" i="1"/>
  <c r="O96" i="1" l="1"/>
  <c r="O86" i="1"/>
  <c r="R86" i="1"/>
  <c r="O88" i="1"/>
  <c r="R88" i="1"/>
  <c r="O90" i="1"/>
  <c r="R90" i="1"/>
  <c r="O94" i="1"/>
  <c r="R94" i="1"/>
  <c r="O85" i="1"/>
  <c r="R85" i="1"/>
  <c r="O87" i="1"/>
  <c r="R87" i="1"/>
  <c r="R89" i="1"/>
  <c r="O93" i="1"/>
  <c r="R93" i="1"/>
  <c r="N96" i="1"/>
  <c r="R8" i="1" l="1"/>
  <c r="M18" i="1" l="1"/>
  <c r="N43" i="1"/>
  <c r="M36" i="1" l="1"/>
  <c r="Q27" i="1" l="1"/>
  <c r="Q82" i="1"/>
  <c r="O8" i="1"/>
  <c r="O43" i="1" l="1"/>
  <c r="L113" i="1" l="1"/>
  <c r="R96" i="1" l="1"/>
  <c r="Q96" i="1"/>
  <c r="J124" i="1" l="1"/>
  <c r="J170" i="1"/>
  <c r="P32" i="1" l="1"/>
  <c r="M32" i="1"/>
  <c r="M31" i="1"/>
  <c r="M33" i="1"/>
  <c r="M34" i="1"/>
  <c r="M35" i="1"/>
  <c r="N31" i="1"/>
  <c r="N32" i="1"/>
  <c r="N33" i="1"/>
  <c r="N34" i="1"/>
  <c r="N35" i="1"/>
  <c r="N36" i="1"/>
  <c r="N37" i="1"/>
  <c r="N38" i="1"/>
  <c r="N39" i="1"/>
  <c r="O31" i="1"/>
  <c r="O32" i="1"/>
  <c r="O33" i="1"/>
  <c r="O34" i="1"/>
  <c r="O35" i="1"/>
  <c r="O36" i="1"/>
  <c r="O37" i="1"/>
  <c r="O38" i="1"/>
  <c r="O39" i="1"/>
  <c r="P31" i="1"/>
  <c r="P33" i="1"/>
  <c r="P34" i="1"/>
  <c r="P35" i="1"/>
  <c r="P36" i="1"/>
  <c r="P37" i="1"/>
  <c r="Q31" i="1"/>
  <c r="Q32" i="1"/>
  <c r="Q33" i="1"/>
  <c r="Q34" i="1"/>
  <c r="Q35" i="1"/>
  <c r="Q36" i="1"/>
  <c r="Q37" i="1"/>
  <c r="Q38" i="1"/>
  <c r="Q39" i="1"/>
  <c r="R29" i="1"/>
  <c r="Q29" i="1"/>
  <c r="M81" i="1" l="1"/>
  <c r="Q43" i="1"/>
  <c r="N29" i="1"/>
  <c r="N21" i="1"/>
  <c r="Q28" i="1"/>
  <c r="Q12" i="1"/>
  <c r="Q13" i="1"/>
  <c r="Q14" i="1"/>
  <c r="Q15" i="1"/>
  <c r="Q16" i="1"/>
  <c r="Q18" i="1"/>
  <c r="Q20" i="1"/>
  <c r="Q21" i="1"/>
  <c r="Q23" i="1"/>
  <c r="Q24" i="1"/>
  <c r="M23" i="1"/>
  <c r="M21" i="1"/>
  <c r="N18" i="1"/>
  <c r="N16" i="1"/>
  <c r="N12" i="1"/>
  <c r="N13" i="1"/>
  <c r="N14" i="1"/>
  <c r="N15" i="1"/>
  <c r="N20" i="1"/>
  <c r="N23" i="1"/>
  <c r="N24" i="1"/>
  <c r="N8" i="1"/>
  <c r="R14" i="1" l="1"/>
  <c r="R43" i="1"/>
  <c r="R38" i="1"/>
  <c r="R36" i="1"/>
  <c r="R34" i="1"/>
  <c r="R32" i="1"/>
  <c r="R33" i="1"/>
  <c r="R28" i="1"/>
  <c r="R31" i="1"/>
  <c r="R24" i="1"/>
  <c r="R23" i="1"/>
  <c r="R20" i="1"/>
  <c r="R18" i="1"/>
  <c r="R21" i="1"/>
  <c r="R15" i="1"/>
  <c r="R13" i="1"/>
  <c r="R12" i="1"/>
  <c r="R16" i="1"/>
  <c r="R39" i="1"/>
  <c r="R37" i="1"/>
  <c r="R35" i="1"/>
  <c r="O24" i="1" l="1"/>
  <c r="O23" i="1"/>
  <c r="O20" i="1"/>
  <c r="O18" i="1"/>
  <c r="O16" i="1"/>
  <c r="O15" i="1"/>
  <c r="O14" i="1"/>
  <c r="O13" i="1"/>
  <c r="O12" i="1"/>
  <c r="O11" i="1"/>
  <c r="M11" i="1" l="1"/>
  <c r="Q11" i="1"/>
  <c r="N11" i="1"/>
  <c r="N10" i="1" l="1"/>
  <c r="Q41" i="1"/>
  <c r="R11" i="1"/>
  <c r="P11" i="1"/>
  <c r="O41" i="1" l="1"/>
  <c r="O10" i="1"/>
  <c r="K113" i="1" l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1" i="1"/>
  <c r="K121" i="1"/>
  <c r="L121" i="1"/>
  <c r="J123" i="1"/>
  <c r="K123" i="1"/>
  <c r="L123" i="1"/>
  <c r="K124" i="1"/>
  <c r="L12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K129" i="1"/>
  <c r="L129" i="1"/>
  <c r="J132" i="1"/>
  <c r="K132" i="1"/>
  <c r="L132" i="1"/>
  <c r="J133" i="1"/>
  <c r="K133" i="1"/>
  <c r="L133" i="1"/>
  <c r="J134" i="1"/>
  <c r="K134" i="1"/>
  <c r="L134" i="1"/>
  <c r="J136" i="1"/>
  <c r="K136" i="1"/>
  <c r="L136" i="1"/>
  <c r="J137" i="1"/>
  <c r="K137" i="1"/>
  <c r="L137" i="1"/>
  <c r="J138" i="1"/>
  <c r="K138" i="1"/>
  <c r="L138" i="1"/>
  <c r="J139" i="1"/>
  <c r="K139" i="1"/>
  <c r="L139" i="1"/>
  <c r="J140" i="1"/>
  <c r="K140" i="1"/>
  <c r="L140" i="1"/>
  <c r="J141" i="1"/>
  <c r="K141" i="1"/>
  <c r="L141" i="1"/>
  <c r="J142" i="1"/>
  <c r="K142" i="1"/>
  <c r="L142" i="1"/>
  <c r="K143" i="1"/>
  <c r="L143" i="1"/>
  <c r="K144" i="1"/>
  <c r="L144" i="1"/>
  <c r="J147" i="1"/>
  <c r="K147" i="1"/>
  <c r="L147" i="1"/>
  <c r="J148" i="1"/>
  <c r="K148" i="1"/>
  <c r="L148" i="1"/>
  <c r="J149" i="1"/>
  <c r="K149" i="1"/>
  <c r="L149" i="1"/>
  <c r="J153" i="1"/>
  <c r="K153" i="1"/>
  <c r="L153" i="1"/>
  <c r="J155" i="1"/>
  <c r="K155" i="1"/>
  <c r="L155" i="1"/>
  <c r="J156" i="1"/>
  <c r="K156" i="1"/>
  <c r="L156" i="1"/>
  <c r="K157" i="1"/>
  <c r="L157" i="1"/>
  <c r="J158" i="1"/>
  <c r="K158" i="1"/>
  <c r="L158" i="1"/>
  <c r="L154" i="1" l="1"/>
  <c r="K154" i="1"/>
  <c r="L146" i="1"/>
  <c r="K146" i="1"/>
  <c r="L131" i="1"/>
  <c r="K131" i="1"/>
  <c r="L116" i="1"/>
  <c r="J116" i="1"/>
  <c r="L152" i="1" l="1"/>
  <c r="K116" i="1"/>
  <c r="K152" i="1"/>
  <c r="K115" i="1" l="1"/>
  <c r="L115" i="1"/>
  <c r="K185" i="1" l="1"/>
  <c r="K180" i="1"/>
  <c r="L169" i="1"/>
  <c r="K173" i="1"/>
  <c r="K169" i="1"/>
  <c r="L182" i="1"/>
  <c r="L179" i="1"/>
  <c r="K177" i="1"/>
  <c r="K176" i="1"/>
  <c r="L175" i="1"/>
  <c r="J175" i="1"/>
  <c r="K174" i="1"/>
  <c r="J173" i="1"/>
  <c r="L170" i="1"/>
  <c r="J186" i="1"/>
  <c r="J182" i="1"/>
  <c r="J179" i="1"/>
  <c r="L173" i="1"/>
  <c r="P78" i="1"/>
  <c r="O83" i="1"/>
  <c r="R82" i="1"/>
  <c r="O81" i="1"/>
  <c r="R77" i="1"/>
  <c r="R71" i="1"/>
  <c r="R67" i="1"/>
  <c r="R66" i="1"/>
  <c r="O52" i="1"/>
  <c r="R50" i="1"/>
  <c r="O29" i="1"/>
  <c r="O28" i="1"/>
  <c r="O53" i="1"/>
  <c r="O82" i="1"/>
  <c r="O74" i="1"/>
  <c r="O72" i="1"/>
  <c r="O51" i="1"/>
  <c r="R48" i="1"/>
  <c r="R27" i="1"/>
  <c r="K183" i="1"/>
  <c r="K178" i="1"/>
  <c r="K172" i="1"/>
  <c r="R53" i="1"/>
  <c r="R51" i="1"/>
  <c r="O79" i="1"/>
  <c r="Q8" i="1"/>
  <c r="L187" i="1"/>
  <c r="J183" i="1"/>
  <c r="J174" i="1"/>
  <c r="N75" i="1"/>
  <c r="P68" i="1"/>
  <c r="K184" i="1"/>
  <c r="L186" i="1"/>
  <c r="N80" i="1"/>
  <c r="Q81" i="1"/>
  <c r="N81" i="1"/>
  <c r="Q78" i="1"/>
  <c r="N78" i="1"/>
  <c r="Q77" i="1"/>
  <c r="P77" i="1"/>
  <c r="N77" i="1"/>
  <c r="M77" i="1"/>
  <c r="Q74" i="1"/>
  <c r="P74" i="1"/>
  <c r="N74" i="1"/>
  <c r="M74" i="1"/>
  <c r="P71" i="1"/>
  <c r="N71" i="1"/>
  <c r="M71" i="1"/>
  <c r="Q69" i="1"/>
  <c r="P69" i="1"/>
  <c r="N69" i="1"/>
  <c r="Q66" i="1"/>
  <c r="P66" i="1"/>
  <c r="N66" i="1"/>
  <c r="M66" i="1"/>
  <c r="P65" i="1"/>
  <c r="M65" i="1"/>
  <c r="Q51" i="1"/>
  <c r="P51" i="1"/>
  <c r="N51" i="1"/>
  <c r="M50" i="1"/>
  <c r="Q48" i="1"/>
  <c r="P48" i="1"/>
  <c r="N48" i="1"/>
  <c r="M48" i="1"/>
  <c r="P43" i="1"/>
  <c r="P29" i="1"/>
  <c r="M29" i="1"/>
  <c r="P28" i="1"/>
  <c r="N28" i="1"/>
  <c r="M28" i="1"/>
  <c r="P27" i="1"/>
  <c r="P23" i="1"/>
  <c r="P21" i="1"/>
  <c r="P20" i="1"/>
  <c r="M20" i="1"/>
  <c r="P16" i="1"/>
  <c r="M16" i="1"/>
  <c r="P15" i="1"/>
  <c r="M15" i="1"/>
  <c r="P14" i="1"/>
  <c r="M14" i="1"/>
  <c r="P13" i="1"/>
  <c r="M13" i="1"/>
  <c r="L185" i="1"/>
  <c r="L184" i="1"/>
  <c r="K179" i="1"/>
  <c r="L178" i="1"/>
  <c r="L176" i="1"/>
  <c r="L171" i="1"/>
  <c r="K170" i="1"/>
  <c r="L183" i="1"/>
  <c r="L177" i="1"/>
  <c r="J176" i="1"/>
  <c r="L172" i="1"/>
  <c r="K187" i="1"/>
  <c r="L174" i="1"/>
  <c r="J171" i="1"/>
  <c r="Q53" i="1"/>
  <c r="N53" i="1"/>
  <c r="Q52" i="1"/>
  <c r="Q83" i="1"/>
  <c r="Q79" i="1"/>
  <c r="Q73" i="1"/>
  <c r="Q72" i="1"/>
  <c r="Q67" i="1"/>
  <c r="N83" i="1"/>
  <c r="N82" i="1"/>
  <c r="N79" i="1"/>
  <c r="N73" i="1"/>
  <c r="N72" i="1"/>
  <c r="N67" i="1"/>
  <c r="N52" i="1"/>
  <c r="M53" i="1"/>
  <c r="K175" i="1"/>
  <c r="K182" i="1"/>
  <c r="K186" i="1"/>
  <c r="P53" i="1"/>
  <c r="M69" i="1"/>
  <c r="M12" i="1"/>
  <c r="P12" i="1"/>
  <c r="R79" i="1"/>
  <c r="R72" i="1"/>
  <c r="O73" i="1"/>
  <c r="O65" i="1"/>
  <c r="N64" i="1"/>
  <c r="N65" i="1"/>
  <c r="Q65" i="1"/>
  <c r="N49" i="1"/>
  <c r="N50" i="1"/>
  <c r="Q50" i="1"/>
  <c r="N41" i="1"/>
  <c r="R73" i="1"/>
  <c r="O78" i="1"/>
  <c r="R74" i="1"/>
  <c r="O48" i="1"/>
  <c r="O50" i="1"/>
  <c r="M78" i="1"/>
  <c r="O80" i="1"/>
  <c r="R81" i="1"/>
  <c r="R83" i="1"/>
  <c r="Q80" i="1"/>
  <c r="O77" i="1"/>
  <c r="Q75" i="1"/>
  <c r="R78" i="1"/>
  <c r="R75" i="1"/>
  <c r="O71" i="1"/>
  <c r="R69" i="1"/>
  <c r="O69" i="1"/>
  <c r="O66" i="1"/>
  <c r="R64" i="1"/>
  <c r="R65" i="1"/>
  <c r="O67" i="1"/>
  <c r="Q49" i="1"/>
  <c r="R52" i="1"/>
  <c r="R49" i="1"/>
  <c r="O26" i="1"/>
  <c r="K171" i="1"/>
  <c r="L180" i="1"/>
  <c r="R41" i="1" l="1"/>
  <c r="Q26" i="1"/>
  <c r="R68" i="1"/>
  <c r="O68" i="1"/>
  <c r="O49" i="1"/>
  <c r="M68" i="1"/>
  <c r="R26" i="1"/>
  <c r="O75" i="1"/>
  <c r="N68" i="1"/>
  <c r="Q68" i="1"/>
  <c r="Q47" i="1"/>
  <c r="O64" i="1"/>
  <c r="Q64" i="1"/>
  <c r="R10" i="1"/>
  <c r="Q10" i="1"/>
  <c r="R80" i="1"/>
  <c r="N47" i="1" l="1"/>
  <c r="O47" i="1"/>
  <c r="R47" i="1"/>
</calcChain>
</file>

<file path=xl/sharedStrings.xml><?xml version="1.0" encoding="utf-8"?>
<sst xmlns="http://schemas.openxmlformats.org/spreadsheetml/2006/main" count="506" uniqueCount="130">
  <si>
    <t xml:space="preserve">        </t>
  </si>
  <si>
    <t>SL.</t>
  </si>
  <si>
    <t>NO.</t>
  </si>
  <si>
    <t xml:space="preserve">  G R A N D     T O T A L</t>
  </si>
  <si>
    <t xml:space="preserve">     -</t>
  </si>
  <si>
    <t>A</t>
  </si>
  <si>
    <t xml:space="preserve"> FOOD GROUP</t>
  </si>
  <si>
    <t xml:space="preserve">    -</t>
  </si>
  <si>
    <t xml:space="preserve"> 1.RICE </t>
  </si>
  <si>
    <t xml:space="preserve"> M.T</t>
  </si>
  <si>
    <t xml:space="preserve">   a) BASMATI</t>
  </si>
  <si>
    <t xml:space="preserve">   b) OTHERS</t>
  </si>
  <si>
    <t xml:space="preserve"> 2.FISH &amp; FISH PREPARATIONS</t>
  </si>
  <si>
    <t xml:space="preserve"> 3.FRUITS</t>
  </si>
  <si>
    <t xml:space="preserve"> 4.VEGETABLES</t>
  </si>
  <si>
    <t xml:space="preserve"> 6.TOBACCO</t>
  </si>
  <si>
    <t xml:space="preserve"> 7.WHEAT</t>
  </si>
  <si>
    <t xml:space="preserve"> 8.SPICES</t>
  </si>
  <si>
    <t xml:space="preserve"> 9.OIL SEEDS, NUTS AND KERNALS</t>
  </si>
  <si>
    <t>10.SUGAR</t>
  </si>
  <si>
    <t>11.MEAT AND MEAT PREPARATIONS</t>
  </si>
  <si>
    <t>12.ALL OTHER FOOD ITEMS</t>
  </si>
  <si>
    <t xml:space="preserve">        -</t>
  </si>
  <si>
    <t>B</t>
  </si>
  <si>
    <t xml:space="preserve"> TEXTILE GROUP</t>
  </si>
  <si>
    <t xml:space="preserve"> 13.RAW COTTON</t>
  </si>
  <si>
    <t xml:space="preserve"> 14.COTTON YARN</t>
  </si>
  <si>
    <t xml:space="preserve"> 15.COTTON CLOTH</t>
  </si>
  <si>
    <t>TH.SQM</t>
  </si>
  <si>
    <t xml:space="preserve"> 16.COTTON CARDED OR COMBED</t>
  </si>
  <si>
    <t xml:space="preserve"> 17.YARN OTHER THAN COTTON YARN</t>
  </si>
  <si>
    <t xml:space="preserve"> 18.KNITWEAR</t>
  </si>
  <si>
    <t>TH.DOZ</t>
  </si>
  <si>
    <t xml:space="preserve"> 19.BED WEAR</t>
  </si>
  <si>
    <t xml:space="preserve"> 20.TOWELS</t>
  </si>
  <si>
    <t xml:space="preserve"> 21.TENTS,CANVAS &amp; TARPULIN</t>
  </si>
  <si>
    <t xml:space="preserve"> 22.READYMADE GARMENTS</t>
  </si>
  <si>
    <t xml:space="preserve"> 23.ART,SILK &amp; SYNTHETIC TEXTILE</t>
  </si>
  <si>
    <t xml:space="preserve"> 24.MADEUP ARTICLES(EXCL.TOWELS BEDWEAR.)</t>
  </si>
  <si>
    <t xml:space="preserve">   -</t>
  </si>
  <si>
    <t xml:space="preserve"> 25.OTHER TEXTILE MATERIALS</t>
  </si>
  <si>
    <t>C</t>
  </si>
  <si>
    <t xml:space="preserve"> PETROLEUM GROUP &amp; COAL</t>
  </si>
  <si>
    <t xml:space="preserve"> 26.PETROLEUM CRUDE</t>
  </si>
  <si>
    <t xml:space="preserve"> 27.PETROLEUM PRODUCTS(EXCL TOP NAPHTA)</t>
  </si>
  <si>
    <t xml:space="preserve"> 28.PETROLEUM TOP NAPHTA</t>
  </si>
  <si>
    <t xml:space="preserve"> 29.SOLID FUELS (COAL)</t>
  </si>
  <si>
    <t xml:space="preserve"> D</t>
  </si>
  <si>
    <t xml:space="preserve"> OTHER MANUFACTURES GROUP</t>
  </si>
  <si>
    <t xml:space="preserve"> 30.CARPETS, RUGS &amp; MATS</t>
  </si>
  <si>
    <t xml:space="preserve"> 31.SPORTS GOODS</t>
  </si>
  <si>
    <t xml:space="preserve">    a)  FOOTBALLS</t>
  </si>
  <si>
    <t xml:space="preserve">    b)  GLOVES</t>
  </si>
  <si>
    <t xml:space="preserve">    c)  OTHERS</t>
  </si>
  <si>
    <t xml:space="preserve"> 32.LEATHER TANNED</t>
  </si>
  <si>
    <t>P.T.O.</t>
  </si>
  <si>
    <t xml:space="preserve"> 33.LEATHER MANUFACTURES</t>
  </si>
  <si>
    <t xml:space="preserve">       -</t>
  </si>
  <si>
    <t xml:space="preserve">    a) LEATHER GARMENTS</t>
  </si>
  <si>
    <t xml:space="preserve"> TH.DOZ</t>
  </si>
  <si>
    <t xml:space="preserve">    b) LEATHER GLOVES</t>
  </si>
  <si>
    <t xml:space="preserve">    c) OTHER LEATHER MANUFACTURES</t>
  </si>
  <si>
    <t xml:space="preserve"> 34.FOOTWEAR</t>
  </si>
  <si>
    <t>TH.Pairs</t>
  </si>
  <si>
    <t xml:space="preserve">    a) LEATHER FOOTWEAR</t>
  </si>
  <si>
    <t xml:space="preserve">    b) CANVAS FOOTWEAR</t>
  </si>
  <si>
    <t xml:space="preserve">    c) OTHER FOOTWEAR</t>
  </si>
  <si>
    <t xml:space="preserve"> 35.SURGICAL GOODS &amp; MEDICAL INSTRUMENTS</t>
  </si>
  <si>
    <t xml:space="preserve"> 36.CUTLERY</t>
  </si>
  <si>
    <t xml:space="preserve"> 37.ONYX MANUFACTURED</t>
  </si>
  <si>
    <t xml:space="preserve">   M.T</t>
  </si>
  <si>
    <t xml:space="preserve"> 38.CHEMICALS AND PHARM.PRODUCTS </t>
  </si>
  <si>
    <t xml:space="preserve">    a) FERTILIZER MANUFACTURED</t>
  </si>
  <si>
    <t xml:space="preserve">    b) PLASTIC MATERIALS</t>
  </si>
  <si>
    <t xml:space="preserve">    c) PHARMACEUTICAL PRODUCTS</t>
  </si>
  <si>
    <t xml:space="preserve">    d) OTHER CHEMICALS</t>
  </si>
  <si>
    <t xml:space="preserve"> 39.ENGINEERING GOODS</t>
  </si>
  <si>
    <t xml:space="preserve">    a) ELECTRIC FANS</t>
  </si>
  <si>
    <t>TH.NOS</t>
  </si>
  <si>
    <t xml:space="preserve">    b) TRANSPORT EQUIPMENT</t>
  </si>
  <si>
    <t xml:space="preserve">    c) OTHER ELECTRICAL MACHINERY</t>
  </si>
  <si>
    <t xml:space="preserve">    d) MACHINERY SPECIALIZED FOR </t>
  </si>
  <si>
    <t xml:space="preserve">       PARTICULAR INDUSTRIES</t>
  </si>
  <si>
    <t xml:space="preserve">    e) AUTO PARTS &amp; ACCESSORIES</t>
  </si>
  <si>
    <t xml:space="preserve">    f) OTHER MACHINERY</t>
  </si>
  <si>
    <t xml:space="preserve"> 40.GEMS</t>
  </si>
  <si>
    <t xml:space="preserve"> 41.JEWELLARY</t>
  </si>
  <si>
    <t xml:space="preserve"> 42.FURNITURE</t>
  </si>
  <si>
    <t xml:space="preserve"> 43.MOLASSES</t>
  </si>
  <si>
    <t xml:space="preserve"> 44.HANDICRAFTS</t>
  </si>
  <si>
    <t xml:space="preserve"> 45.CEMENT</t>
  </si>
  <si>
    <t xml:space="preserve"> 46.GUAR AND GUAR PRODUCTS</t>
  </si>
  <si>
    <t xml:space="preserve"> ALL OTHER ITEMS</t>
  </si>
  <si>
    <t>(*) PROVISIONAL</t>
  </si>
  <si>
    <t>P.T.O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</si>
  <si>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</si>
  <si>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</si>
  <si>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</si>
  <si>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</si>
  <si>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</si>
  <si>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</si>
  <si>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</si>
  <si>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</si>
  <si>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</si>
  <si>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</si>
  <si>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</si>
  <si>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>VALUE = ( RUPEES IN MILLION )</t>
  </si>
  <si>
    <t xml:space="preserve"> RUPEES  </t>
  </si>
  <si>
    <t xml:space="preserve"> 5.LEGUMINOUS VEGETABLES  (PULSES)</t>
  </si>
  <si>
    <t xml:space="preserve">       (**) QUANTITY DATA HAS BEEN ESTIMATED WHERE EVER IT IS FOUND NECESSARY.</t>
  </si>
  <si>
    <t xml:space="preserve">       ( **) QUANTITY DATA HAS BEEN ESTIMATED WHERE EVER IT IS FOUND NECESSARY.</t>
  </si>
  <si>
    <t xml:space="preserve"> 24.MADEUP ARTICLES(EXCL.TOWELS &amp; BEDWEAR.)</t>
  </si>
  <si>
    <t xml:space="preserve">               ( U.S DOLLARS IN THOUSAND )</t>
  </si>
  <si>
    <t>NOTE:-  SOME DIFFERENCE MAY OCCUR IN PERCENTAGE CHANGE WITH  RESPECT TO RUPEES &amp; DOLLARS.</t>
  </si>
  <si>
    <t xml:space="preserve">                           ( U.S DOLLARS IN THOUSAND )</t>
  </si>
  <si>
    <t xml:space="preserve">            VALUE = ( RUPEES IN MILLION )</t>
  </si>
  <si>
    <t>`</t>
  </si>
  <si>
    <t>STATEMENT SHOWING EXPORTS OF SELECTED COMMODITIES DURING THE MONTH OF OCTOBER, 2020</t>
  </si>
  <si>
    <t xml:space="preserve">               *  OCTOBER ,2020</t>
  </si>
  <si>
    <t xml:space="preserve">                   OCTOBER,2019</t>
  </si>
  <si>
    <t xml:space="preserve">  % CHANGE IN OCTOBER,2020 OVER</t>
  </si>
  <si>
    <t xml:space="preserve">OCTOBER,2019      </t>
  </si>
  <si>
    <t>STATEMENT SHOWING EXPORTS OF SELECTED COMMODITIES DURING THE PERIOD JULY - OCTOBER,    2020</t>
  </si>
  <si>
    <t xml:space="preserve">   JULY - OCTOBER,   2019</t>
  </si>
  <si>
    <t>% CHANGE IN  JULY - OCTOBER, 2020</t>
  </si>
  <si>
    <t xml:space="preserve">  OVER JULY - OCTOBER, 2019 </t>
  </si>
  <si>
    <t xml:space="preserve">                 SEPTEMBER ,2020</t>
  </si>
  <si>
    <t xml:space="preserve">        SEPTEMBER,2020</t>
  </si>
  <si>
    <t xml:space="preserve">  RUPEE VALUE  CONVERTED INTO US DOLLAR ON THE BASIS OF MONTHLY  BANKS' FLOATING AVERAGE EXCHANGE RATE PROVIDED BY SBP. OCTOBER, 2020 (1$=Rs.162.799992 ) , SEPTEMBER, 2020 (1$=Rs.165.854091) AND OCTOBER,2019 (1$=Rs.155.949085).  </t>
  </si>
  <si>
    <t>*     JULY - OCTOBER,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</si>
</sst>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0.00_)"/>
    <numFmt numFmtId="167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</cellStyleXfs>
  <cellXfs count="119">
    <xf numFmtId="0" fontId="0" fillId="0" borderId="0" xfId="0"/>
    <xf numFmtId="164" fontId="7" fillId="0" borderId="0" xfId="2" applyFo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Alignment="1">
      <alignment horizontal="left"/>
    </xf>
    <xf numFmtId="37" fontId="7" fillId="0" borderId="2" xfId="0" applyNumberFormat="1" applyFont="1" applyBorder="1" applyAlignment="1">
      <alignment horizontal="left"/>
    </xf>
    <xf numFmtId="37" fontId="7" fillId="0" borderId="1" xfId="0" applyNumberFormat="1" applyFont="1" applyBorder="1" applyAlignment="1">
      <alignment horizontal="center"/>
    </xf>
    <xf numFmtId="37" fontId="7" fillId="0" borderId="11" xfId="0" applyNumberFormat="1" applyFont="1" applyBorder="1" applyAlignment="1">
      <alignment horizontal="left"/>
    </xf>
    <xf numFmtId="2" fontId="7" fillId="0" borderId="12" xfId="0" applyNumberFormat="1" applyFont="1" applyBorder="1" applyAlignment="1">
      <alignment horizontal="left"/>
    </xf>
    <xf numFmtId="2" fontId="7" fillId="0" borderId="12" xfId="0" applyNumberFormat="1" applyFont="1" applyBorder="1"/>
    <xf numFmtId="0" fontId="7" fillId="0" borderId="12" xfId="0" applyFont="1" applyBorder="1"/>
    <xf numFmtId="0" fontId="7" fillId="0" borderId="5" xfId="0" applyFont="1" applyBorder="1"/>
    <xf numFmtId="37" fontId="7" fillId="0" borderId="3" xfId="0" applyNumberFormat="1" applyFont="1" applyBorder="1" applyAlignment="1">
      <alignment horizontal="center"/>
    </xf>
    <xf numFmtId="37" fontId="7" fillId="0" borderId="0" xfId="0" applyNumberFormat="1" applyFont="1" applyBorder="1" applyAlignment="1">
      <alignment horizontal="center"/>
    </xf>
    <xf numFmtId="37" fontId="7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7" fillId="0" borderId="0" xfId="0" applyFont="1" applyBorder="1"/>
    <xf numFmtId="3" fontId="7" fillId="0" borderId="6" xfId="0" applyNumberFormat="1" applyFont="1" applyBorder="1"/>
    <xf numFmtId="37" fontId="7" fillId="0" borderId="5" xfId="0" applyNumberFormat="1" applyFont="1" applyBorder="1" applyAlignment="1">
      <alignment horizontal="left"/>
    </xf>
    <xf numFmtId="37" fontId="7" fillId="0" borderId="3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5" xfId="0" applyNumberFormat="1" applyFont="1" applyBorder="1" applyAlignment="1">
      <alignment horizontal="right"/>
    </xf>
    <xf numFmtId="37" fontId="7" fillId="0" borderId="9" xfId="0" applyNumberFormat="1" applyFont="1" applyBorder="1" applyAlignment="1">
      <alignment horizontal="left"/>
    </xf>
    <xf numFmtId="37" fontId="7" fillId="0" borderId="8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right"/>
    </xf>
    <xf numFmtId="37" fontId="7" fillId="0" borderId="10" xfId="0" applyNumberFormat="1" applyFont="1" applyBorder="1" applyAlignment="1">
      <alignment horizontal="right"/>
    </xf>
    <xf numFmtId="37" fontId="7" fillId="0" borderId="8" xfId="0" applyNumberFormat="1" applyFont="1" applyBorder="1" applyAlignment="1">
      <alignment horizontal="right"/>
    </xf>
    <xf numFmtId="37" fontId="7" fillId="0" borderId="7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right"/>
    </xf>
    <xf numFmtId="37" fontId="7" fillId="0" borderId="9" xfId="0" applyNumberFormat="1" applyFont="1" applyBorder="1" applyAlignment="1">
      <alignment horizontal="right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Border="1" applyAlignment="1">
      <alignment horizontal="left"/>
    </xf>
    <xf numFmtId="0" fontId="7" fillId="0" borderId="8" xfId="0" applyFont="1" applyBorder="1"/>
    <xf numFmtId="37" fontId="7" fillId="0" borderId="8" xfId="0" applyNumberFormat="1" applyFont="1" applyBorder="1" applyAlignment="1">
      <alignment horizontal="left"/>
    </xf>
    <xf numFmtId="2" fontId="7" fillId="0" borderId="8" xfId="0" applyNumberFormat="1" applyFont="1" applyBorder="1"/>
    <xf numFmtId="37" fontId="7" fillId="0" borderId="0" xfId="0" applyNumberFormat="1" applyFont="1" applyAlignment="1">
      <alignment horizontal="left"/>
    </xf>
    <xf numFmtId="37" fontId="7" fillId="0" borderId="0" xfId="0" applyNumberFormat="1" applyFont="1"/>
    <xf numFmtId="166" fontId="7" fillId="0" borderId="0" xfId="0" applyNumberFormat="1" applyFont="1"/>
    <xf numFmtId="37" fontId="7" fillId="0" borderId="8" xfId="0" quotePrefix="1" applyNumberFormat="1" applyFont="1" applyBorder="1" applyAlignment="1">
      <alignment horizontal="left"/>
    </xf>
    <xf numFmtId="3" fontId="7" fillId="0" borderId="8" xfId="0" applyNumberFormat="1" applyFont="1" applyBorder="1"/>
    <xf numFmtId="37" fontId="8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1" xfId="0" applyFont="1" applyBorder="1"/>
    <xf numFmtId="37" fontId="7" fillId="0" borderId="7" xfId="0" applyNumberFormat="1" applyFont="1" applyBorder="1" applyAlignment="1">
      <alignment horizontal="left"/>
    </xf>
    <xf numFmtId="37" fontId="7" fillId="0" borderId="11" xfId="0" applyNumberFormat="1" applyFont="1" applyBorder="1" applyAlignment="1">
      <alignment horizontal="right"/>
    </xf>
    <xf numFmtId="4" fontId="7" fillId="0" borderId="0" xfId="0" applyNumberFormat="1" applyFont="1"/>
    <xf numFmtId="1" fontId="7" fillId="0" borderId="0" xfId="0" applyNumberFormat="1" applyFont="1"/>
    <xf numFmtId="3" fontId="7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37" fontId="7" fillId="0" borderId="0" xfId="0" quotePrefix="1" applyNumberFormat="1" applyFont="1" applyAlignment="1">
      <alignment horizontal="left"/>
    </xf>
    <xf numFmtId="3" fontId="7" fillId="0" borderId="0" xfId="0" quotePrefix="1" applyNumberFormat="1" applyFont="1" applyAlignment="1">
      <alignment horizontal="right"/>
    </xf>
    <xf numFmtId="37" fontId="7" fillId="0" borderId="0" xfId="0" quotePrefix="1" applyNumberFormat="1" applyFont="1" applyAlignment="1">
      <alignment horizontal="right"/>
    </xf>
    <xf numFmtId="3" fontId="7" fillId="0" borderId="0" xfId="0" quotePrefix="1" applyNumberFormat="1" applyFont="1"/>
    <xf numFmtId="0" fontId="7" fillId="0" borderId="0" xfId="0" quotePrefix="1" applyFont="1"/>
    <xf numFmtId="3" fontId="7" fillId="0" borderId="0" xfId="4" applyNumberFormat="1" applyFont="1"/>
    <xf numFmtId="4" fontId="7" fillId="0" borderId="0" xfId="0" applyNumberFormat="1" applyFont="1" applyAlignment="1">
      <alignment horizontal="right"/>
    </xf>
    <xf numFmtId="37" fontId="7" fillId="0" borderId="0" xfId="0" applyNumberFormat="1" applyFont="1" applyBorder="1"/>
    <xf numFmtId="37" fontId="7" fillId="0" borderId="12" xfId="0" applyNumberFormat="1" applyFont="1" applyBorder="1" applyAlignment="1">
      <alignment horizontal="left"/>
    </xf>
    <xf numFmtId="0" fontId="7" fillId="0" borderId="15" xfId="0" applyFont="1" applyBorder="1"/>
    <xf numFmtId="37" fontId="7" fillId="0" borderId="4" xfId="0" applyNumberFormat="1" applyFont="1" applyBorder="1" applyAlignment="1">
      <alignment horizontal="left"/>
    </xf>
    <xf numFmtId="0" fontId="7" fillId="0" borderId="13" xfId="0" applyFont="1" applyBorder="1"/>
    <xf numFmtId="37" fontId="7" fillId="0" borderId="11" xfId="0" applyNumberFormat="1" applyFont="1" applyBorder="1" applyAlignment="1"/>
    <xf numFmtId="37" fontId="7" fillId="0" borderId="12" xfId="0" applyNumberFormat="1" applyFont="1" applyBorder="1" applyAlignment="1"/>
    <xf numFmtId="37" fontId="7" fillId="0" borderId="14" xfId="0" applyNumberFormat="1" applyFont="1" applyBorder="1" applyAlignment="1"/>
    <xf numFmtId="3" fontId="9" fillId="0" borderId="0" xfId="5" applyNumberFormat="1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center"/>
    </xf>
    <xf numFmtId="37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/>
    <xf numFmtId="0" fontId="10" fillId="0" borderId="0" xfId="0" applyFont="1" applyBorder="1"/>
    <xf numFmtId="166" fontId="10" fillId="0" borderId="0" xfId="0" applyNumberFormat="1" applyFont="1" applyBorder="1"/>
    <xf numFmtId="3" fontId="10" fillId="0" borderId="0" xfId="2" applyNumberFormat="1" applyFont="1" applyBorder="1"/>
    <xf numFmtId="3" fontId="9" fillId="2" borderId="0" xfId="5" applyNumberFormat="1" applyFont="1" applyFill="1" applyBorder="1"/>
    <xf numFmtId="3" fontId="9" fillId="0" borderId="0" xfId="6" applyNumberFormat="1" applyFont="1"/>
    <xf numFmtId="3" fontId="10" fillId="0" borderId="0" xfId="0" applyNumberFormat="1" applyFont="1"/>
    <xf numFmtId="3" fontId="10" fillId="0" borderId="0" xfId="1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2" fontId="10" fillId="0" borderId="0" xfId="0" applyNumberFormat="1" applyFont="1"/>
    <xf numFmtId="3" fontId="10" fillId="0" borderId="0" xfId="1" applyNumberFormat="1" applyFont="1"/>
    <xf numFmtId="166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1" fontId="10" fillId="0" borderId="0" xfId="0" applyNumberFormat="1" applyFont="1"/>
    <xf numFmtId="3" fontId="10" fillId="2" borderId="0" xfId="1" applyNumberFormat="1" applyFont="1" applyFill="1"/>
    <xf numFmtId="0" fontId="10" fillId="0" borderId="8" xfId="0" applyFont="1" applyBorder="1"/>
    <xf numFmtId="37" fontId="10" fillId="0" borderId="8" xfId="0" applyNumberFormat="1" applyFont="1" applyBorder="1" applyAlignment="1">
      <alignment horizontal="left"/>
    </xf>
    <xf numFmtId="166" fontId="10" fillId="0" borderId="8" xfId="0" applyNumberFormat="1" applyFont="1" applyBorder="1"/>
    <xf numFmtId="167" fontId="10" fillId="0" borderId="0" xfId="1" applyNumberFormat="1" applyFont="1"/>
    <xf numFmtId="167" fontId="10" fillId="0" borderId="0" xfId="0" applyNumberFormat="1" applyFont="1"/>
    <xf numFmtId="164" fontId="10" fillId="0" borderId="0" xfId="2" applyFont="1"/>
    <xf numFmtId="167" fontId="10" fillId="0" borderId="0" xfId="1" applyNumberFormat="1" applyFont="1" applyBorder="1"/>
    <xf numFmtId="165" fontId="10" fillId="0" borderId="0" xfId="1" applyFont="1" applyBorder="1"/>
    <xf numFmtId="37" fontId="10" fillId="0" borderId="0" xfId="0" applyNumberFormat="1" applyFont="1" applyAlignment="1">
      <alignment horizontal="left"/>
    </xf>
    <xf numFmtId="3" fontId="9" fillId="0" borderId="1" xfId="5" applyNumberFormat="1" applyFont="1" applyBorder="1"/>
    <xf numFmtId="3" fontId="10" fillId="0" borderId="0" xfId="5" applyNumberFormat="1" applyFont="1" applyBorder="1"/>
    <xf numFmtId="3" fontId="9" fillId="0" borderId="0" xfId="5" applyNumberFormat="1" applyFont="1" applyFill="1" applyBorder="1"/>
    <xf numFmtId="3" fontId="10" fillId="0" borderId="0" xfId="6" applyNumberFormat="1" applyFont="1"/>
    <xf numFmtId="37" fontId="7" fillId="0" borderId="11" xfId="0" applyNumberFormat="1" applyFont="1" applyBorder="1" applyAlignment="1">
      <alignment horizontal="center"/>
    </xf>
    <xf numFmtId="37" fontId="7" fillId="0" borderId="12" xfId="0" applyNumberFormat="1" applyFont="1" applyBorder="1" applyAlignment="1">
      <alignment horizontal="center"/>
    </xf>
    <xf numFmtId="37" fontId="7" fillId="0" borderId="14" xfId="0" applyNumberFormat="1" applyFont="1" applyBorder="1" applyAlignment="1">
      <alignment horizontal="center"/>
    </xf>
    <xf numFmtId="37" fontId="7" fillId="2" borderId="11" xfId="0" applyNumberFormat="1" applyFont="1" applyFill="1" applyBorder="1" applyAlignment="1">
      <alignment horizontal="center"/>
    </xf>
    <xf numFmtId="37" fontId="7" fillId="2" borderId="12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7" fillId="0" borderId="11" xfId="0" applyNumberFormat="1" applyFont="1" applyBorder="1" applyAlignment="1">
      <alignment horizontal="left" vertical="center"/>
    </xf>
    <xf numFmtId="37" fontId="7" fillId="0" borderId="12" xfId="0" applyNumberFormat="1" applyFont="1" applyBorder="1" applyAlignment="1">
      <alignment horizontal="left" vertical="center"/>
    </xf>
    <xf numFmtId="37" fontId="7" fillId="0" borderId="14" xfId="0" applyNumberFormat="1" applyFont="1" applyBorder="1" applyAlignment="1">
      <alignment horizontal="left" vertical="center"/>
    </xf>
    <xf numFmtId="37" fontId="7" fillId="0" borderId="6" xfId="0" applyNumberFormat="1" applyFont="1" applyBorder="1" applyAlignment="1">
      <alignment horizontal="center" vertical="center"/>
    </xf>
    <xf numFmtId="37" fontId="7" fillId="0" borderId="15" xfId="0" applyNumberFormat="1" applyFont="1" applyBorder="1" applyAlignment="1">
      <alignment horizontal="center" vertical="center"/>
    </xf>
    <xf numFmtId="37" fontId="7" fillId="0" borderId="7" xfId="0" applyNumberFormat="1" applyFont="1" applyBorder="1" applyAlignment="1">
      <alignment horizontal="center" vertical="center"/>
    </xf>
    <xf numFmtId="37" fontId="7" fillId="0" borderId="13" xfId="0" applyNumberFormat="1" applyFont="1" applyBorder="1" applyAlignment="1">
      <alignment horizontal="center" vertical="center"/>
    </xf>
    <xf numFmtId="37" fontId="7" fillId="0" borderId="2" xfId="0" applyNumberFormat="1" applyFont="1" applyBorder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/>
    </xf>
    <xf numFmtId="37" fontId="7" fillId="0" borderId="9" xfId="0" applyNumberFormat="1" applyFont="1" applyBorder="1" applyAlignment="1">
      <alignment horizontal="center" vertical="center"/>
    </xf>
    <xf numFmtId="37" fontId="7" fillId="0" borderId="7" xfId="0" applyNumberFormat="1" applyFont="1" applyBorder="1" applyAlignment="1">
      <alignment horizontal="center"/>
    </xf>
    <xf numFmtId="37" fontId="7" fillId="0" borderId="13" xfId="0" applyNumberFormat="1" applyFont="1" applyBorder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3" xfId="3" xr:uid="{00000000-0005-0000-0000-000003000000}"/>
    <cellStyle name="Normal 6" xfId="5" xr:uid="{00000000-0005-0000-0000-000004000000}"/>
    <cellStyle name="Normal 9" xfId="6" xr:uid="{00000000-0005-0000-0000-000005000000}"/>
    <cellStyle name="Normal_IMP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1"/>
  <sheetViews>
    <sheetView tabSelected="1" zoomScale="80" zoomScaleNormal="80" workbookViewId="0">
      <selection sqref="A1:R1"/>
    </sheetView>
  </sheetViews>
  <sheetFormatPr defaultRowHeight="21" x14ac:dyDescent="0.35"/>
  <cols>
    <col min="1" max="1" width="4.85546875" style="2" customWidth="1"/>
    <col min="2" max="2" width="50.85546875" style="2" customWidth="1"/>
    <col min="3" max="3" width="10.5703125" style="2" customWidth="1"/>
    <col min="4" max="4" width="16.28515625" style="2" customWidth="1"/>
    <col min="5" max="5" width="14.7109375" style="2" bestFit="1" customWidth="1"/>
    <col min="6" max="6" width="17.140625" style="2" customWidth="1"/>
    <col min="7" max="7" width="15.5703125" style="2" customWidth="1"/>
    <col min="8" max="8" width="16" style="2" customWidth="1"/>
    <col min="9" max="9" width="16.140625" style="2" customWidth="1"/>
    <col min="10" max="10" width="15.5703125" style="2" customWidth="1"/>
    <col min="11" max="11" width="17.42578125" style="2" customWidth="1"/>
    <col min="12" max="12" width="16.28515625" style="2" customWidth="1"/>
    <col min="13" max="13" width="14" style="2" customWidth="1"/>
    <col min="14" max="15" width="12.7109375" style="4" customWidth="1"/>
    <col min="16" max="16" width="13.7109375" style="2" customWidth="1"/>
    <col min="17" max="17" width="14.42578125" style="2" customWidth="1"/>
    <col min="18" max="18" width="15.28515625" style="2" customWidth="1"/>
    <col min="19" max="19" width="15.85546875" style="91" customWidth="1"/>
    <col min="20" max="20" width="13.85546875" style="92" customWidth="1"/>
    <col min="21" max="21" width="14.140625" style="92" bestFit="1" customWidth="1"/>
    <col min="22" max="22" width="9.140625" style="93" customWidth="1"/>
    <col min="23" max="23" width="9.140625" style="2" customWidth="1"/>
    <col min="24" max="16384" width="9.140625" style="2"/>
  </cols>
  <sheetData>
    <row r="1" spans="1:23" x14ac:dyDescent="0.35">
      <c r="A1" s="106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3" x14ac:dyDescent="0.35">
      <c r="E2" s="3"/>
      <c r="H2" s="3"/>
      <c r="K2" s="3"/>
      <c r="O2" s="5" t="s">
        <v>106</v>
      </c>
    </row>
    <row r="3" spans="1:23" x14ac:dyDescent="0.35">
      <c r="E3" s="3"/>
      <c r="H3" s="3"/>
      <c r="K3" s="3"/>
      <c r="O3" s="5" t="s">
        <v>112</v>
      </c>
    </row>
    <row r="4" spans="1:23" x14ac:dyDescent="0.35">
      <c r="A4" s="62"/>
      <c r="B4" s="114" t="s">
        <v>98</v>
      </c>
      <c r="C4" s="7" t="s">
        <v>95</v>
      </c>
      <c r="D4" s="107" t="s">
        <v>118</v>
      </c>
      <c r="E4" s="108"/>
      <c r="F4" s="109"/>
      <c r="G4" s="107" t="s">
        <v>126</v>
      </c>
      <c r="H4" s="108"/>
      <c r="I4" s="109"/>
      <c r="J4" s="65" t="s">
        <v>119</v>
      </c>
      <c r="K4" s="66"/>
      <c r="L4" s="67"/>
      <c r="M4" s="8"/>
      <c r="N4" s="9" t="s">
        <v>120</v>
      </c>
      <c r="O4" s="10"/>
      <c r="P4" s="11"/>
      <c r="Q4" s="11"/>
      <c r="R4" s="61" t="s">
        <v>0</v>
      </c>
      <c r="S4" s="94"/>
    </row>
    <row r="5" spans="1:23" x14ac:dyDescent="0.35">
      <c r="A5" s="16" t="s">
        <v>1</v>
      </c>
      <c r="B5" s="115"/>
      <c r="C5" s="14" t="s">
        <v>96</v>
      </c>
      <c r="D5" s="15" t="s">
        <v>97</v>
      </c>
      <c r="E5" s="110" t="s">
        <v>101</v>
      </c>
      <c r="F5" s="111"/>
      <c r="G5" s="17"/>
      <c r="H5" s="110" t="s">
        <v>101</v>
      </c>
      <c r="I5" s="111"/>
      <c r="J5" s="12"/>
      <c r="K5" s="110" t="s">
        <v>101</v>
      </c>
      <c r="L5" s="111"/>
      <c r="M5" s="101" t="s">
        <v>127</v>
      </c>
      <c r="N5" s="102"/>
      <c r="O5" s="103"/>
      <c r="P5" s="104" t="s">
        <v>121</v>
      </c>
      <c r="Q5" s="105"/>
      <c r="R5" s="105"/>
      <c r="S5" s="94"/>
    </row>
    <row r="6" spans="1:23" x14ac:dyDescent="0.35">
      <c r="A6" s="63" t="s">
        <v>2</v>
      </c>
      <c r="B6" s="115"/>
      <c r="C6" s="14" t="s">
        <v>99</v>
      </c>
      <c r="D6" s="20" t="s">
        <v>100</v>
      </c>
      <c r="E6" s="112"/>
      <c r="F6" s="113"/>
      <c r="G6" s="21" t="s">
        <v>100</v>
      </c>
      <c r="H6" s="112"/>
      <c r="I6" s="113"/>
      <c r="J6" s="22" t="s">
        <v>100</v>
      </c>
      <c r="K6" s="112"/>
      <c r="L6" s="113"/>
      <c r="M6" s="22" t="s">
        <v>100</v>
      </c>
      <c r="N6" s="101" t="s">
        <v>101</v>
      </c>
      <c r="O6" s="103"/>
      <c r="P6" s="22" t="s">
        <v>100</v>
      </c>
      <c r="Q6" s="101" t="s">
        <v>101</v>
      </c>
      <c r="R6" s="102"/>
      <c r="S6" s="94"/>
    </row>
    <row r="7" spans="1:23" x14ac:dyDescent="0.35">
      <c r="A7" s="64"/>
      <c r="B7" s="116"/>
      <c r="C7" s="24" t="s">
        <v>102</v>
      </c>
      <c r="D7" s="15"/>
      <c r="E7" s="25" t="s">
        <v>103</v>
      </c>
      <c r="F7" s="26" t="s">
        <v>104</v>
      </c>
      <c r="G7" s="21"/>
      <c r="H7" s="25" t="s">
        <v>103</v>
      </c>
      <c r="I7" s="26" t="s">
        <v>105</v>
      </c>
      <c r="J7" s="28"/>
      <c r="K7" s="25" t="s">
        <v>103</v>
      </c>
      <c r="L7" s="26" t="s">
        <v>105</v>
      </c>
      <c r="M7" s="28"/>
      <c r="N7" s="29" t="s">
        <v>107</v>
      </c>
      <c r="O7" s="30" t="s">
        <v>105</v>
      </c>
      <c r="P7" s="31"/>
      <c r="Q7" s="28" t="s">
        <v>107</v>
      </c>
      <c r="R7" s="47" t="s">
        <v>105</v>
      </c>
      <c r="S7" s="71"/>
      <c r="T7" s="80"/>
      <c r="U7" s="80"/>
    </row>
    <row r="8" spans="1:23" x14ac:dyDescent="0.35">
      <c r="A8" s="33"/>
      <c r="B8" s="33" t="s">
        <v>3</v>
      </c>
      <c r="C8" s="17"/>
      <c r="D8" s="97"/>
      <c r="E8" s="69">
        <v>342539</v>
      </c>
      <c r="F8" s="69">
        <v>2104048</v>
      </c>
      <c r="G8" s="97"/>
      <c r="H8" s="69">
        <v>313019</v>
      </c>
      <c r="I8" s="69">
        <v>1887316</v>
      </c>
      <c r="J8" s="70"/>
      <c r="K8" s="69">
        <v>314928</v>
      </c>
      <c r="L8" s="69">
        <v>2019425</v>
      </c>
      <c r="M8" s="71" t="s">
        <v>4</v>
      </c>
      <c r="N8" s="72">
        <f>ROUND(E8/H8*100-100,2)</f>
        <v>9.43</v>
      </c>
      <c r="O8" s="72">
        <f>ROUND(F8/I8*100-100,2)</f>
        <v>11.48</v>
      </c>
      <c r="P8" s="71" t="s">
        <v>4</v>
      </c>
      <c r="Q8" s="72">
        <f>ROUND(E8/K8*100-100,2)</f>
        <v>8.77</v>
      </c>
      <c r="R8" s="72">
        <f>ROUND(F8/L8*100-100,2)</f>
        <v>4.1900000000000004</v>
      </c>
      <c r="S8" s="95"/>
    </row>
    <row r="9" spans="1:23" x14ac:dyDescent="0.35">
      <c r="A9" s="33"/>
      <c r="B9" s="33"/>
      <c r="C9" s="17"/>
      <c r="D9" s="69"/>
      <c r="E9" s="69"/>
      <c r="F9" s="69"/>
      <c r="G9" s="69"/>
      <c r="H9" s="69"/>
      <c r="I9" s="69"/>
      <c r="J9" s="69"/>
      <c r="K9" s="69"/>
      <c r="L9" s="69"/>
      <c r="M9" s="73"/>
      <c r="N9" s="72"/>
      <c r="O9" s="72"/>
      <c r="P9" s="74"/>
      <c r="Q9" s="74"/>
      <c r="R9" s="74"/>
      <c r="S9" s="94"/>
    </row>
    <row r="10" spans="1:23" x14ac:dyDescent="0.35">
      <c r="A10" s="14" t="s">
        <v>5</v>
      </c>
      <c r="B10" s="33" t="s">
        <v>6</v>
      </c>
      <c r="C10" s="33" t="s">
        <v>7</v>
      </c>
      <c r="D10" s="68"/>
      <c r="E10" s="69">
        <v>52919</v>
      </c>
      <c r="F10" s="69">
        <f>SUM(F11,F14:F24)</f>
        <v>325043</v>
      </c>
      <c r="G10" s="68"/>
      <c r="H10" s="69">
        <f>SUM(H11,H14:H24)</f>
        <v>45138</v>
      </c>
      <c r="I10" s="69">
        <f>SUM(I11,I14:I24)</f>
        <v>272159</v>
      </c>
      <c r="J10" s="68"/>
      <c r="K10" s="69">
        <f>SUM(K11,K14:K24)</f>
        <v>58544</v>
      </c>
      <c r="L10" s="69">
        <f>SUM(L11,L14:L24)</f>
        <v>375418</v>
      </c>
      <c r="M10" s="71" t="s">
        <v>4</v>
      </c>
      <c r="N10" s="72">
        <f>ROUND(E10/H10*100-100,2)</f>
        <v>17.239999999999998</v>
      </c>
      <c r="O10" s="72">
        <f>ROUND(F10/I10*100-100,2)</f>
        <v>19.43</v>
      </c>
      <c r="P10" s="71" t="s">
        <v>4</v>
      </c>
      <c r="Q10" s="72">
        <f>ROUND(E10/K10*100-100,2)</f>
        <v>-9.61</v>
      </c>
      <c r="R10" s="72">
        <f>ROUND(F10/L10*100-100,2)</f>
        <v>-13.42</v>
      </c>
      <c r="S10" s="94"/>
      <c r="W10" s="1"/>
    </row>
    <row r="11" spans="1:23" x14ac:dyDescent="0.35">
      <c r="A11" s="60"/>
      <c r="B11" s="33" t="s">
        <v>8</v>
      </c>
      <c r="C11" s="14" t="s">
        <v>9</v>
      </c>
      <c r="D11" s="69">
        <f t="shared" ref="D11:E11" si="0">SUM(D12:D13)</f>
        <v>219810</v>
      </c>
      <c r="E11" s="69">
        <f t="shared" si="0"/>
        <v>22686</v>
      </c>
      <c r="F11" s="69">
        <f>SUM(F12:F13)</f>
        <v>139349</v>
      </c>
      <c r="G11" s="69">
        <f t="shared" ref="G11:H11" si="1">SUM(G12:G13)</f>
        <v>185782</v>
      </c>
      <c r="H11" s="69">
        <f t="shared" si="1"/>
        <v>18607</v>
      </c>
      <c r="I11" s="69">
        <f>SUM(I12:I13)</f>
        <v>112187</v>
      </c>
      <c r="J11" s="69">
        <f t="shared" ref="J11:K11" si="2">SUM(J12:J13)</f>
        <v>317222</v>
      </c>
      <c r="K11" s="69">
        <f t="shared" si="2"/>
        <v>25444</v>
      </c>
      <c r="L11" s="69">
        <f>SUM(L12:L13)</f>
        <v>163157</v>
      </c>
      <c r="M11" s="74">
        <f>ROUND(D11/G11*100-100,2)</f>
        <v>18.32</v>
      </c>
      <c r="N11" s="72">
        <f t="shared" ref="N11:N24" si="3">ROUND(E11/H11*100-100,2)</f>
        <v>21.92</v>
      </c>
      <c r="O11" s="72">
        <f t="shared" ref="O11:O16" si="4">ROUND(F11/I11*100-100,2)</f>
        <v>24.21</v>
      </c>
      <c r="P11" s="74">
        <f>ROUND(D11/J11*100-100,2)</f>
        <v>-30.71</v>
      </c>
      <c r="Q11" s="72">
        <f>ROUND(E11/K11*100-100,2)</f>
        <v>-10.84</v>
      </c>
      <c r="R11" s="72">
        <f>ROUND(F11/L11*100-100,2)</f>
        <v>-14.59</v>
      </c>
      <c r="S11" s="94"/>
      <c r="T11" s="91"/>
      <c r="U11" s="91"/>
      <c r="W11" s="1"/>
    </row>
    <row r="12" spans="1:23" x14ac:dyDescent="0.35">
      <c r="A12" s="17"/>
      <c r="B12" s="33" t="s">
        <v>10</v>
      </c>
      <c r="C12" s="14" t="s">
        <v>9</v>
      </c>
      <c r="D12" s="75">
        <v>45290</v>
      </c>
      <c r="E12" s="68">
        <v>7807</v>
      </c>
      <c r="F12" s="69">
        <f t="shared" ref="F12:F24" si="5">ROUND(E12/162.799992*1000,0)</f>
        <v>47955</v>
      </c>
      <c r="G12" s="75">
        <v>33791</v>
      </c>
      <c r="H12" s="68">
        <v>5813</v>
      </c>
      <c r="I12" s="69">
        <v>35047</v>
      </c>
      <c r="J12" s="69">
        <v>64378</v>
      </c>
      <c r="K12" s="69">
        <v>9786</v>
      </c>
      <c r="L12" s="69">
        <v>62751</v>
      </c>
      <c r="M12" s="74">
        <f t="shared" ref="M12:M20" si="6">ROUND(D12/G12*100-100,2)</f>
        <v>34.03</v>
      </c>
      <c r="N12" s="72">
        <f t="shared" si="3"/>
        <v>34.299999999999997</v>
      </c>
      <c r="O12" s="72">
        <f t="shared" si="4"/>
        <v>36.83</v>
      </c>
      <c r="P12" s="74">
        <f t="shared" ref="P12:P23" si="7">ROUND(D12/J12*100-100,2)</f>
        <v>-29.65</v>
      </c>
      <c r="Q12" s="72">
        <f t="shared" ref="Q12:Q24" si="8">ROUND(E12/K12*100-100,2)</f>
        <v>-20.22</v>
      </c>
      <c r="R12" s="72">
        <f t="shared" ref="R12:R24" si="9">ROUND(F12/L12*100-100,2)</f>
        <v>-23.58</v>
      </c>
      <c r="S12" s="94"/>
      <c r="T12" s="91"/>
      <c r="U12" s="91"/>
      <c r="W12" s="1"/>
    </row>
    <row r="13" spans="1:23" x14ac:dyDescent="0.35">
      <c r="A13" s="17"/>
      <c r="B13" s="33" t="s">
        <v>11</v>
      </c>
      <c r="C13" s="14" t="s">
        <v>9</v>
      </c>
      <c r="D13" s="75">
        <v>174520</v>
      </c>
      <c r="E13" s="68">
        <v>14879</v>
      </c>
      <c r="F13" s="69">
        <f t="shared" si="5"/>
        <v>91394</v>
      </c>
      <c r="G13" s="75">
        <v>151991</v>
      </c>
      <c r="H13" s="68">
        <v>12794</v>
      </c>
      <c r="I13" s="69">
        <v>77140</v>
      </c>
      <c r="J13" s="69">
        <v>252844</v>
      </c>
      <c r="K13" s="69">
        <v>15658</v>
      </c>
      <c r="L13" s="69">
        <v>100406</v>
      </c>
      <c r="M13" s="74">
        <f t="shared" si="6"/>
        <v>14.82</v>
      </c>
      <c r="N13" s="72">
        <f t="shared" si="3"/>
        <v>16.3</v>
      </c>
      <c r="O13" s="72">
        <f t="shared" si="4"/>
        <v>18.48</v>
      </c>
      <c r="P13" s="74">
        <f t="shared" si="7"/>
        <v>-30.98</v>
      </c>
      <c r="Q13" s="72">
        <f t="shared" si="8"/>
        <v>-4.9800000000000004</v>
      </c>
      <c r="R13" s="72">
        <f t="shared" si="9"/>
        <v>-8.98</v>
      </c>
      <c r="S13" s="94"/>
      <c r="T13" s="91"/>
      <c r="U13" s="91"/>
      <c r="W13" s="1"/>
    </row>
    <row r="14" spans="1:23" x14ac:dyDescent="0.35">
      <c r="A14" s="60"/>
      <c r="B14" s="33" t="s">
        <v>12</v>
      </c>
      <c r="C14" s="14" t="s">
        <v>9</v>
      </c>
      <c r="D14" s="68">
        <v>16881</v>
      </c>
      <c r="E14" s="68">
        <v>7090</v>
      </c>
      <c r="F14" s="69">
        <f t="shared" si="5"/>
        <v>43550</v>
      </c>
      <c r="G14" s="68">
        <v>14794</v>
      </c>
      <c r="H14" s="68">
        <v>6224</v>
      </c>
      <c r="I14" s="69">
        <v>37528</v>
      </c>
      <c r="J14" s="69">
        <v>19415</v>
      </c>
      <c r="K14" s="69">
        <v>7814</v>
      </c>
      <c r="L14" s="69">
        <v>50108</v>
      </c>
      <c r="M14" s="74">
        <f t="shared" si="6"/>
        <v>14.11</v>
      </c>
      <c r="N14" s="72">
        <f t="shared" si="3"/>
        <v>13.91</v>
      </c>
      <c r="O14" s="72">
        <f t="shared" si="4"/>
        <v>16.05</v>
      </c>
      <c r="P14" s="74">
        <f t="shared" si="7"/>
        <v>-13.05</v>
      </c>
      <c r="Q14" s="72">
        <f t="shared" si="8"/>
        <v>-9.27</v>
      </c>
      <c r="R14" s="72">
        <f t="shared" si="9"/>
        <v>-13.09</v>
      </c>
      <c r="S14" s="94"/>
      <c r="T14" s="91"/>
      <c r="U14" s="91"/>
      <c r="W14" s="1"/>
    </row>
    <row r="15" spans="1:23" x14ac:dyDescent="0.35">
      <c r="A15" s="60"/>
      <c r="B15" s="33" t="s">
        <v>13</v>
      </c>
      <c r="C15" s="14" t="s">
        <v>9</v>
      </c>
      <c r="D15" s="68">
        <v>52034</v>
      </c>
      <c r="E15" s="68">
        <v>4117</v>
      </c>
      <c r="F15" s="69">
        <f t="shared" si="5"/>
        <v>25289</v>
      </c>
      <c r="G15" s="68">
        <v>43406</v>
      </c>
      <c r="H15" s="68">
        <v>3715</v>
      </c>
      <c r="I15" s="69">
        <v>22399</v>
      </c>
      <c r="J15" s="69">
        <v>43981</v>
      </c>
      <c r="K15" s="69">
        <v>3630</v>
      </c>
      <c r="L15" s="69">
        <v>23279</v>
      </c>
      <c r="M15" s="74">
        <f t="shared" si="6"/>
        <v>19.88</v>
      </c>
      <c r="N15" s="72">
        <f t="shared" si="3"/>
        <v>10.82</v>
      </c>
      <c r="O15" s="72">
        <f t="shared" si="4"/>
        <v>12.9</v>
      </c>
      <c r="P15" s="74">
        <f t="shared" si="7"/>
        <v>18.309999999999999</v>
      </c>
      <c r="Q15" s="72">
        <f t="shared" si="8"/>
        <v>13.42</v>
      </c>
      <c r="R15" s="72">
        <f t="shared" si="9"/>
        <v>8.6300000000000008</v>
      </c>
      <c r="S15" s="94"/>
      <c r="T15" s="91"/>
      <c r="U15" s="91"/>
      <c r="W15" s="1"/>
    </row>
    <row r="16" spans="1:23" x14ac:dyDescent="0.35">
      <c r="A16" s="60"/>
      <c r="B16" s="33" t="s">
        <v>14</v>
      </c>
      <c r="C16" s="14" t="s">
        <v>9</v>
      </c>
      <c r="D16" s="68">
        <v>49186</v>
      </c>
      <c r="E16" s="68">
        <v>3983</v>
      </c>
      <c r="F16" s="69">
        <f t="shared" si="5"/>
        <v>24466</v>
      </c>
      <c r="G16" s="68">
        <v>53558</v>
      </c>
      <c r="H16" s="68">
        <v>3509</v>
      </c>
      <c r="I16" s="69">
        <v>21159</v>
      </c>
      <c r="J16" s="69">
        <v>56207</v>
      </c>
      <c r="K16" s="69">
        <v>2769</v>
      </c>
      <c r="L16" s="69">
        <v>17757</v>
      </c>
      <c r="M16" s="74">
        <f t="shared" si="6"/>
        <v>-8.16</v>
      </c>
      <c r="N16" s="72">
        <f>ROUND(E16/H16*100-100,2)</f>
        <v>13.51</v>
      </c>
      <c r="O16" s="72">
        <f t="shared" si="4"/>
        <v>15.63</v>
      </c>
      <c r="P16" s="74">
        <f t="shared" si="7"/>
        <v>-12.49</v>
      </c>
      <c r="Q16" s="72">
        <f t="shared" si="8"/>
        <v>43.84</v>
      </c>
      <c r="R16" s="72">
        <f t="shared" si="9"/>
        <v>37.78</v>
      </c>
      <c r="S16" s="94"/>
      <c r="T16" s="91"/>
      <c r="U16" s="91"/>
      <c r="W16" s="1"/>
    </row>
    <row r="17" spans="1:23" x14ac:dyDescent="0.35">
      <c r="A17" s="60"/>
      <c r="B17" s="33" t="s">
        <v>108</v>
      </c>
      <c r="C17" s="14" t="s">
        <v>9</v>
      </c>
      <c r="D17" s="68">
        <v>0</v>
      </c>
      <c r="E17" s="69">
        <v>0</v>
      </c>
      <c r="F17" s="69">
        <f t="shared" si="5"/>
        <v>0</v>
      </c>
      <c r="G17" s="68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74">
        <v>0</v>
      </c>
      <c r="N17" s="72">
        <v>0</v>
      </c>
      <c r="O17" s="72">
        <v>0</v>
      </c>
      <c r="P17" s="74">
        <v>0</v>
      </c>
      <c r="Q17" s="72">
        <v>0</v>
      </c>
      <c r="R17" s="72">
        <v>0</v>
      </c>
      <c r="S17" s="94"/>
      <c r="T17" s="91"/>
      <c r="U17" s="91"/>
      <c r="W17" s="1"/>
    </row>
    <row r="18" spans="1:23" x14ac:dyDescent="0.35">
      <c r="A18" s="60"/>
      <c r="B18" s="33" t="s">
        <v>15</v>
      </c>
      <c r="C18" s="14" t="s">
        <v>9</v>
      </c>
      <c r="D18" s="68">
        <v>1025</v>
      </c>
      <c r="E18" s="68">
        <v>480</v>
      </c>
      <c r="F18" s="69">
        <f t="shared" si="5"/>
        <v>2948</v>
      </c>
      <c r="G18" s="68">
        <v>684</v>
      </c>
      <c r="H18" s="68">
        <v>320</v>
      </c>
      <c r="I18" s="69">
        <v>1930</v>
      </c>
      <c r="J18" s="69">
        <v>1568</v>
      </c>
      <c r="K18" s="69">
        <v>588</v>
      </c>
      <c r="L18" s="69">
        <v>3773</v>
      </c>
      <c r="M18" s="74">
        <f>ROUND(D18/G18*100-100,2)</f>
        <v>49.85</v>
      </c>
      <c r="N18" s="72">
        <f>ROUND(E18/H18*100-100,2)</f>
        <v>50</v>
      </c>
      <c r="O18" s="72">
        <f t="shared" ref="O18:O24" si="10">ROUND(F18/I18*100-100,2)</f>
        <v>52.75</v>
      </c>
      <c r="P18" s="74">
        <f>ROUND(D18/J18*100-100,2)</f>
        <v>-34.630000000000003</v>
      </c>
      <c r="Q18" s="72">
        <f t="shared" si="8"/>
        <v>-18.37</v>
      </c>
      <c r="R18" s="72">
        <f t="shared" si="9"/>
        <v>-21.87</v>
      </c>
      <c r="S18" s="94"/>
      <c r="T18" s="91"/>
      <c r="U18" s="91"/>
      <c r="W18" s="1"/>
    </row>
    <row r="19" spans="1:23" x14ac:dyDescent="0.35">
      <c r="A19" s="60"/>
      <c r="B19" s="33" t="s">
        <v>16</v>
      </c>
      <c r="C19" s="14" t="s">
        <v>9</v>
      </c>
      <c r="D19" s="68">
        <v>0</v>
      </c>
      <c r="E19" s="68">
        <v>0</v>
      </c>
      <c r="F19" s="69">
        <f t="shared" si="5"/>
        <v>0</v>
      </c>
      <c r="G19" s="68">
        <v>0</v>
      </c>
      <c r="H19" s="68">
        <v>0</v>
      </c>
      <c r="I19" s="69">
        <v>0</v>
      </c>
      <c r="J19" s="69">
        <v>1887</v>
      </c>
      <c r="K19" s="69">
        <v>64</v>
      </c>
      <c r="L19" s="69">
        <v>409</v>
      </c>
      <c r="M19" s="74">
        <v>0</v>
      </c>
      <c r="N19" s="72">
        <v>0</v>
      </c>
      <c r="O19" s="72">
        <v>0</v>
      </c>
      <c r="P19" s="74">
        <f t="shared" ref="P19" si="11">ROUND(D19/J19*100-100,2)</f>
        <v>-100</v>
      </c>
      <c r="Q19" s="72">
        <f t="shared" ref="Q19" si="12">ROUND(E19/K19*100-100,2)</f>
        <v>-100</v>
      </c>
      <c r="R19" s="72">
        <f t="shared" ref="R19" si="13">ROUND(F19/L19*100-100,2)</f>
        <v>-100</v>
      </c>
      <c r="S19" s="94"/>
      <c r="T19" s="91"/>
      <c r="U19" s="91"/>
      <c r="W19" s="1"/>
    </row>
    <row r="20" spans="1:23" x14ac:dyDescent="0.35">
      <c r="A20" s="60"/>
      <c r="B20" s="33" t="s">
        <v>17</v>
      </c>
      <c r="C20" s="14" t="s">
        <v>9</v>
      </c>
      <c r="D20" s="68">
        <v>1650</v>
      </c>
      <c r="E20" s="68">
        <v>1040</v>
      </c>
      <c r="F20" s="69">
        <f t="shared" si="5"/>
        <v>6388</v>
      </c>
      <c r="G20" s="68">
        <v>1598</v>
      </c>
      <c r="H20" s="68">
        <v>990</v>
      </c>
      <c r="I20" s="69">
        <v>5972</v>
      </c>
      <c r="J20" s="69">
        <v>2121</v>
      </c>
      <c r="K20" s="69">
        <v>1328</v>
      </c>
      <c r="L20" s="69">
        <v>8513</v>
      </c>
      <c r="M20" s="74">
        <f t="shared" si="6"/>
        <v>3.25</v>
      </c>
      <c r="N20" s="72">
        <f t="shared" si="3"/>
        <v>5.05</v>
      </c>
      <c r="O20" s="72">
        <f t="shared" si="10"/>
        <v>6.97</v>
      </c>
      <c r="P20" s="74">
        <f t="shared" si="7"/>
        <v>-22.21</v>
      </c>
      <c r="Q20" s="72">
        <f t="shared" si="8"/>
        <v>-21.69</v>
      </c>
      <c r="R20" s="72">
        <f t="shared" si="9"/>
        <v>-24.96</v>
      </c>
      <c r="S20" s="94"/>
      <c r="T20" s="91"/>
      <c r="U20" s="91"/>
      <c r="W20" s="1"/>
    </row>
    <row r="21" spans="1:23" x14ac:dyDescent="0.35">
      <c r="A21" s="60"/>
      <c r="B21" s="33" t="s">
        <v>18</v>
      </c>
      <c r="C21" s="14" t="s">
        <v>9</v>
      </c>
      <c r="D21" s="98">
        <v>4279</v>
      </c>
      <c r="E21" s="68">
        <v>870</v>
      </c>
      <c r="F21" s="69">
        <f t="shared" si="5"/>
        <v>5344</v>
      </c>
      <c r="G21" s="98">
        <v>2282</v>
      </c>
      <c r="H21" s="68">
        <v>391</v>
      </c>
      <c r="I21" s="69">
        <v>2360</v>
      </c>
      <c r="J21" s="69">
        <v>5853</v>
      </c>
      <c r="K21" s="69">
        <v>1279</v>
      </c>
      <c r="L21" s="69">
        <v>8204</v>
      </c>
      <c r="M21" s="74">
        <f>ROUND(D21/G21*100-100,2)</f>
        <v>87.51</v>
      </c>
      <c r="N21" s="72">
        <f>ROUND(E21/H21*100-100,2)</f>
        <v>122.51</v>
      </c>
      <c r="O21" s="72">
        <f>ROUND(F21/I21*100-100,2)</f>
        <v>126.44</v>
      </c>
      <c r="P21" s="74">
        <f t="shared" si="7"/>
        <v>-26.89</v>
      </c>
      <c r="Q21" s="72">
        <f t="shared" si="8"/>
        <v>-31.98</v>
      </c>
      <c r="R21" s="72">
        <f t="shared" si="9"/>
        <v>-34.86</v>
      </c>
      <c r="S21" s="94"/>
      <c r="T21" s="91"/>
      <c r="U21" s="91"/>
      <c r="W21" s="1"/>
    </row>
    <row r="22" spans="1:23" x14ac:dyDescent="0.35">
      <c r="A22" s="60"/>
      <c r="B22" s="33" t="s">
        <v>19</v>
      </c>
      <c r="C22" s="14" t="s">
        <v>9</v>
      </c>
      <c r="D22" s="99">
        <v>0</v>
      </c>
      <c r="E22" s="99">
        <v>0</v>
      </c>
      <c r="F22" s="69">
        <f t="shared" si="5"/>
        <v>0</v>
      </c>
      <c r="G22" s="99">
        <v>0</v>
      </c>
      <c r="H22" s="99">
        <v>0</v>
      </c>
      <c r="I22" s="69">
        <v>0</v>
      </c>
      <c r="J22" s="69">
        <v>45593</v>
      </c>
      <c r="K22" s="69">
        <v>2823</v>
      </c>
      <c r="L22" s="69">
        <v>18104</v>
      </c>
      <c r="M22" s="74">
        <v>0</v>
      </c>
      <c r="N22" s="72">
        <v>0</v>
      </c>
      <c r="O22" s="72">
        <v>0</v>
      </c>
      <c r="P22" s="74">
        <f>ROUND(D22/J22*100-100,2)</f>
        <v>-100</v>
      </c>
      <c r="Q22" s="72">
        <f t="shared" ref="Q22" si="14">ROUND(E22/K22*100-100,2)</f>
        <v>-100</v>
      </c>
      <c r="R22" s="72">
        <f t="shared" ref="R22" si="15">ROUND(F22/L22*100-100,2)</f>
        <v>-100</v>
      </c>
      <c r="S22" s="94"/>
      <c r="T22" s="91"/>
      <c r="U22" s="91"/>
      <c r="W22" s="1"/>
    </row>
    <row r="23" spans="1:23" x14ac:dyDescent="0.35">
      <c r="A23" s="60"/>
      <c r="B23" s="33" t="s">
        <v>20</v>
      </c>
      <c r="C23" s="14" t="s">
        <v>9</v>
      </c>
      <c r="D23" s="68">
        <v>8176</v>
      </c>
      <c r="E23" s="68">
        <v>4492</v>
      </c>
      <c r="F23" s="69">
        <f t="shared" si="5"/>
        <v>27592</v>
      </c>
      <c r="G23" s="68">
        <v>7253</v>
      </c>
      <c r="H23" s="68">
        <v>3948</v>
      </c>
      <c r="I23" s="69">
        <v>23804</v>
      </c>
      <c r="J23" s="69">
        <v>6682</v>
      </c>
      <c r="K23" s="69">
        <v>4160</v>
      </c>
      <c r="L23" s="69">
        <v>26678</v>
      </c>
      <c r="M23" s="74">
        <f>ROUND(D23/G23*100-100,2)</f>
        <v>12.73</v>
      </c>
      <c r="N23" s="72">
        <f t="shared" si="3"/>
        <v>13.78</v>
      </c>
      <c r="O23" s="72">
        <f t="shared" si="10"/>
        <v>15.91</v>
      </c>
      <c r="P23" s="74">
        <f t="shared" si="7"/>
        <v>22.36</v>
      </c>
      <c r="Q23" s="72">
        <f t="shared" si="8"/>
        <v>7.98</v>
      </c>
      <c r="R23" s="72">
        <f t="shared" si="9"/>
        <v>3.43</v>
      </c>
      <c r="S23" s="94"/>
      <c r="T23" s="91"/>
      <c r="U23" s="91"/>
      <c r="W23" s="1"/>
    </row>
    <row r="24" spans="1:23" x14ac:dyDescent="0.35">
      <c r="A24" s="60"/>
      <c r="B24" s="33" t="s">
        <v>21</v>
      </c>
      <c r="C24" s="33" t="s">
        <v>7</v>
      </c>
      <c r="D24" s="68"/>
      <c r="E24" s="68">
        <v>8159</v>
      </c>
      <c r="F24" s="69">
        <f t="shared" si="5"/>
        <v>50117</v>
      </c>
      <c r="G24" s="68"/>
      <c r="H24" s="68">
        <v>7434</v>
      </c>
      <c r="I24" s="69">
        <v>44820</v>
      </c>
      <c r="J24" s="70"/>
      <c r="K24" s="69">
        <v>8645</v>
      </c>
      <c r="L24" s="69">
        <v>55436</v>
      </c>
      <c r="M24" s="71" t="s">
        <v>4</v>
      </c>
      <c r="N24" s="72">
        <f t="shared" si="3"/>
        <v>9.75</v>
      </c>
      <c r="O24" s="72">
        <f t="shared" si="10"/>
        <v>11.82</v>
      </c>
      <c r="P24" s="71" t="s">
        <v>4</v>
      </c>
      <c r="Q24" s="72">
        <f t="shared" si="8"/>
        <v>-5.62</v>
      </c>
      <c r="R24" s="72">
        <f t="shared" si="9"/>
        <v>-9.59</v>
      </c>
      <c r="S24" s="94"/>
      <c r="T24" s="91"/>
      <c r="U24" s="91"/>
      <c r="W24" s="1"/>
    </row>
    <row r="25" spans="1:23" x14ac:dyDescent="0.35">
      <c r="A25" s="60"/>
      <c r="B25" s="33"/>
      <c r="C25" s="33"/>
      <c r="D25" s="69"/>
      <c r="E25" s="69"/>
      <c r="F25" s="69"/>
      <c r="G25" s="69"/>
      <c r="H25" s="69"/>
      <c r="I25" s="69"/>
      <c r="J25" s="69"/>
      <c r="K25" s="69"/>
      <c r="L25" s="69"/>
      <c r="M25" s="74"/>
      <c r="N25" s="72"/>
      <c r="O25" s="72"/>
      <c r="P25" s="74"/>
      <c r="Q25" s="74"/>
      <c r="R25" s="74"/>
      <c r="S25" s="94"/>
      <c r="T25" s="91"/>
      <c r="U25" s="91"/>
      <c r="W25" s="1"/>
    </row>
    <row r="26" spans="1:23" x14ac:dyDescent="0.35">
      <c r="A26" s="14" t="s">
        <v>23</v>
      </c>
      <c r="B26" s="33" t="s">
        <v>24</v>
      </c>
      <c r="C26" s="33" t="s">
        <v>7</v>
      </c>
      <c r="D26" s="68"/>
      <c r="E26" s="69">
        <f t="shared" ref="E26:L26" si="16">SUM(E27:E39)</f>
        <v>209998</v>
      </c>
      <c r="F26" s="69">
        <f t="shared" si="16"/>
        <v>1289915</v>
      </c>
      <c r="G26" s="68"/>
      <c r="H26" s="69">
        <f t="shared" si="16"/>
        <v>197323</v>
      </c>
      <c r="I26" s="69">
        <f t="shared" si="16"/>
        <v>1189734</v>
      </c>
      <c r="J26" s="70"/>
      <c r="K26" s="69">
        <f t="shared" si="16"/>
        <v>189461</v>
      </c>
      <c r="L26" s="69">
        <f t="shared" si="16"/>
        <v>1214894</v>
      </c>
      <c r="M26" s="71" t="s">
        <v>4</v>
      </c>
      <c r="N26" s="72">
        <f>ROUND(E26/H26*100-100,2)</f>
        <v>6.42</v>
      </c>
      <c r="O26" s="72">
        <f>ROUND(F26/I26*100-100,2)</f>
        <v>8.42</v>
      </c>
      <c r="P26" s="71" t="s">
        <v>4</v>
      </c>
      <c r="Q26" s="72">
        <f>ROUND(E26/K26*100-100,2)</f>
        <v>10.84</v>
      </c>
      <c r="R26" s="72">
        <f>ROUND(F26/L26*100-100,2)</f>
        <v>6.18</v>
      </c>
      <c r="S26" s="94"/>
      <c r="T26" s="91"/>
      <c r="U26" s="91"/>
      <c r="W26" s="1"/>
    </row>
    <row r="27" spans="1:23" x14ac:dyDescent="0.35">
      <c r="A27" s="60"/>
      <c r="B27" s="33" t="s">
        <v>25</v>
      </c>
      <c r="C27" s="14" t="s">
        <v>9</v>
      </c>
      <c r="D27" s="68">
        <v>206</v>
      </c>
      <c r="E27" s="68">
        <v>41</v>
      </c>
      <c r="F27" s="69">
        <f t="shared" ref="F27:F39" si="17">ROUND(E27/162.799992*1000,0)</f>
        <v>252</v>
      </c>
      <c r="G27" s="68">
        <v>34</v>
      </c>
      <c r="H27" s="68">
        <v>7</v>
      </c>
      <c r="I27" s="69">
        <v>41</v>
      </c>
      <c r="J27" s="69">
        <v>899</v>
      </c>
      <c r="K27" s="69">
        <v>216</v>
      </c>
      <c r="L27" s="69">
        <v>1386</v>
      </c>
      <c r="M27" s="74">
        <f t="shared" ref="M27" si="18">ROUND(D27/G27*100-100,2)</f>
        <v>505.88</v>
      </c>
      <c r="N27" s="72">
        <f t="shared" ref="N27" si="19">ROUND(E27/H27*100-100,2)</f>
        <v>485.71</v>
      </c>
      <c r="O27" s="72">
        <f t="shared" ref="O27" si="20">ROUND(F27/I27*100-100,2)</f>
        <v>514.63</v>
      </c>
      <c r="P27" s="74">
        <f t="shared" ref="P27:P37" si="21">ROUND(D27/J27*100-100,2)</f>
        <v>-77.09</v>
      </c>
      <c r="Q27" s="72">
        <f>ROUND(E27/K27*100-100,2)</f>
        <v>-81.02</v>
      </c>
      <c r="R27" s="72">
        <f t="shared" ref="R27:R39" si="22">ROUND(F27/L27*100-100,2)</f>
        <v>-81.819999999999993</v>
      </c>
      <c r="S27" s="94"/>
      <c r="T27" s="91"/>
      <c r="U27" s="91"/>
      <c r="W27" s="1"/>
    </row>
    <row r="28" spans="1:23" x14ac:dyDescent="0.35">
      <c r="A28" s="60"/>
      <c r="B28" s="33" t="s">
        <v>26</v>
      </c>
      <c r="C28" s="14" t="s">
        <v>9</v>
      </c>
      <c r="D28" s="68">
        <v>26084</v>
      </c>
      <c r="E28" s="68">
        <v>9744</v>
      </c>
      <c r="F28" s="69">
        <f t="shared" si="17"/>
        <v>59853</v>
      </c>
      <c r="G28" s="68">
        <v>25535</v>
      </c>
      <c r="H28" s="68">
        <v>9178</v>
      </c>
      <c r="I28" s="69">
        <v>55339</v>
      </c>
      <c r="J28" s="69">
        <v>37183</v>
      </c>
      <c r="K28" s="69">
        <v>14078</v>
      </c>
      <c r="L28" s="69">
        <v>90273</v>
      </c>
      <c r="M28" s="74">
        <f t="shared" ref="M28:M35" si="23">ROUND(D28/G28*100-100,2)</f>
        <v>2.15</v>
      </c>
      <c r="N28" s="72">
        <f t="shared" ref="N28:N39" si="24">ROUND(E28/H28*100-100,2)</f>
        <v>6.17</v>
      </c>
      <c r="O28" s="72">
        <f t="shared" ref="O28:O39" si="25">ROUND(F28/I28*100-100,2)</f>
        <v>8.16</v>
      </c>
      <c r="P28" s="74">
        <f t="shared" si="21"/>
        <v>-29.85</v>
      </c>
      <c r="Q28" s="72">
        <f t="shared" ref="Q28" si="26">ROUND(E28/K28*100-100,2)</f>
        <v>-30.79</v>
      </c>
      <c r="R28" s="72">
        <f t="shared" si="22"/>
        <v>-33.700000000000003</v>
      </c>
      <c r="S28" s="94"/>
      <c r="T28" s="91"/>
      <c r="U28" s="91"/>
      <c r="W28" s="1"/>
    </row>
    <row r="29" spans="1:23" x14ac:dyDescent="0.35">
      <c r="A29" s="60"/>
      <c r="B29" s="33" t="s">
        <v>27</v>
      </c>
      <c r="C29" s="33" t="s">
        <v>28</v>
      </c>
      <c r="D29" s="68">
        <v>179740</v>
      </c>
      <c r="E29" s="68">
        <v>27321</v>
      </c>
      <c r="F29" s="69">
        <f t="shared" si="17"/>
        <v>167819</v>
      </c>
      <c r="G29" s="68">
        <v>178259</v>
      </c>
      <c r="H29" s="68">
        <v>26924</v>
      </c>
      <c r="I29" s="69">
        <v>162336</v>
      </c>
      <c r="J29" s="69">
        <v>244028</v>
      </c>
      <c r="K29" s="69">
        <v>27976</v>
      </c>
      <c r="L29" s="69">
        <v>179393</v>
      </c>
      <c r="M29" s="74">
        <f t="shared" si="23"/>
        <v>0.83</v>
      </c>
      <c r="N29" s="72">
        <f t="shared" si="24"/>
        <v>1.47</v>
      </c>
      <c r="O29" s="72">
        <f t="shared" si="25"/>
        <v>3.38</v>
      </c>
      <c r="P29" s="74">
        <f t="shared" si="21"/>
        <v>-26.34</v>
      </c>
      <c r="Q29" s="72">
        <f>ROUND(E29/K29*100-100,2)</f>
        <v>-2.34</v>
      </c>
      <c r="R29" s="72">
        <f t="shared" si="22"/>
        <v>-6.45</v>
      </c>
      <c r="S29" s="94"/>
      <c r="T29" s="91"/>
      <c r="U29" s="91"/>
      <c r="W29" s="1"/>
    </row>
    <row r="30" spans="1:23" x14ac:dyDescent="0.35">
      <c r="A30" s="60"/>
      <c r="B30" s="33" t="s">
        <v>29</v>
      </c>
      <c r="C30" s="14" t="s">
        <v>9</v>
      </c>
      <c r="D30" s="69">
        <v>0</v>
      </c>
      <c r="E30" s="69">
        <v>0</v>
      </c>
      <c r="F30" s="69">
        <f t="shared" si="17"/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74">
        <v>0</v>
      </c>
      <c r="N30" s="72">
        <v>0</v>
      </c>
      <c r="O30" s="72">
        <v>0</v>
      </c>
      <c r="P30" s="74">
        <v>0</v>
      </c>
      <c r="Q30" s="72">
        <v>0</v>
      </c>
      <c r="R30" s="72">
        <v>0</v>
      </c>
      <c r="S30" s="94"/>
      <c r="T30" s="91"/>
      <c r="U30" s="91"/>
      <c r="W30" s="1"/>
    </row>
    <row r="31" spans="1:23" x14ac:dyDescent="0.35">
      <c r="A31" s="60"/>
      <c r="B31" s="33" t="s">
        <v>30</v>
      </c>
      <c r="C31" s="14" t="s">
        <v>9</v>
      </c>
      <c r="D31" s="69">
        <v>1201</v>
      </c>
      <c r="E31" s="69">
        <v>399</v>
      </c>
      <c r="F31" s="69">
        <f t="shared" si="17"/>
        <v>2451</v>
      </c>
      <c r="G31" s="69">
        <v>1026</v>
      </c>
      <c r="H31" s="69">
        <v>350</v>
      </c>
      <c r="I31" s="69">
        <v>2111</v>
      </c>
      <c r="J31" s="69">
        <v>1093</v>
      </c>
      <c r="K31" s="69">
        <v>423</v>
      </c>
      <c r="L31" s="69">
        <v>2714</v>
      </c>
      <c r="M31" s="74">
        <f t="shared" si="23"/>
        <v>17.059999999999999</v>
      </c>
      <c r="N31" s="72">
        <f t="shared" si="24"/>
        <v>14</v>
      </c>
      <c r="O31" s="72">
        <f>ROUND(F31/I31*100-100,2)</f>
        <v>16.11</v>
      </c>
      <c r="P31" s="74">
        <f t="shared" si="21"/>
        <v>9.8800000000000008</v>
      </c>
      <c r="Q31" s="72">
        <f>ROUND(E31/K31*100-100,2)</f>
        <v>-5.67</v>
      </c>
      <c r="R31" s="72">
        <f t="shared" si="22"/>
        <v>-9.69</v>
      </c>
      <c r="S31" s="94"/>
      <c r="T31" s="91"/>
      <c r="U31" s="91"/>
      <c r="W31" s="1"/>
    </row>
    <row r="32" spans="1:23" x14ac:dyDescent="0.35">
      <c r="A32" s="60"/>
      <c r="B32" s="33" t="s">
        <v>31</v>
      </c>
      <c r="C32" s="33" t="s">
        <v>32</v>
      </c>
      <c r="D32" s="98">
        <v>15410</v>
      </c>
      <c r="E32" s="68">
        <v>52549</v>
      </c>
      <c r="F32" s="69">
        <f t="shared" si="17"/>
        <v>322783</v>
      </c>
      <c r="G32" s="98">
        <v>14863</v>
      </c>
      <c r="H32" s="68">
        <v>49166</v>
      </c>
      <c r="I32" s="69">
        <v>296442</v>
      </c>
      <c r="J32" s="69">
        <v>10297</v>
      </c>
      <c r="K32" s="69">
        <v>42831</v>
      </c>
      <c r="L32" s="69">
        <v>274646</v>
      </c>
      <c r="M32" s="74">
        <f>ROUND(D32/G32*100-100,2)</f>
        <v>3.68</v>
      </c>
      <c r="N32" s="72">
        <f t="shared" si="24"/>
        <v>6.88</v>
      </c>
      <c r="O32" s="72">
        <f t="shared" si="25"/>
        <v>8.89</v>
      </c>
      <c r="P32" s="74">
        <f>ROUND(D32/J32*100-100,2)</f>
        <v>49.66</v>
      </c>
      <c r="Q32" s="72">
        <f t="shared" ref="Q32:Q39" si="27">ROUND(E32/K32*100-100,2)</f>
        <v>22.69</v>
      </c>
      <c r="R32" s="72">
        <f t="shared" si="22"/>
        <v>17.53</v>
      </c>
      <c r="S32" s="94"/>
      <c r="T32" s="91"/>
      <c r="U32" s="91"/>
      <c r="W32" s="1"/>
    </row>
    <row r="33" spans="1:23" x14ac:dyDescent="0.35">
      <c r="A33" s="60"/>
      <c r="B33" s="33" t="s">
        <v>33</v>
      </c>
      <c r="C33" s="14" t="s">
        <v>9</v>
      </c>
      <c r="D33" s="68">
        <v>40790</v>
      </c>
      <c r="E33" s="68">
        <v>40386</v>
      </c>
      <c r="F33" s="69">
        <f t="shared" si="17"/>
        <v>248071</v>
      </c>
      <c r="G33" s="68">
        <v>37847</v>
      </c>
      <c r="H33" s="68">
        <v>37699</v>
      </c>
      <c r="I33" s="69">
        <v>227300</v>
      </c>
      <c r="J33" s="69">
        <v>43168</v>
      </c>
      <c r="K33" s="69">
        <v>33857</v>
      </c>
      <c r="L33" s="69">
        <v>217105</v>
      </c>
      <c r="M33" s="74">
        <f t="shared" si="23"/>
        <v>7.78</v>
      </c>
      <c r="N33" s="72">
        <f t="shared" si="24"/>
        <v>7.13</v>
      </c>
      <c r="O33" s="72">
        <f t="shared" si="25"/>
        <v>9.14</v>
      </c>
      <c r="P33" s="74">
        <f t="shared" si="21"/>
        <v>-5.51</v>
      </c>
      <c r="Q33" s="72">
        <f t="shared" si="27"/>
        <v>19.28</v>
      </c>
      <c r="R33" s="72">
        <f t="shared" si="22"/>
        <v>14.26</v>
      </c>
      <c r="S33" s="94"/>
      <c r="T33" s="91"/>
      <c r="U33" s="91"/>
      <c r="W33" s="1"/>
    </row>
    <row r="34" spans="1:23" x14ac:dyDescent="0.35">
      <c r="A34" s="60"/>
      <c r="B34" s="33" t="s">
        <v>34</v>
      </c>
      <c r="C34" s="14" t="s">
        <v>9</v>
      </c>
      <c r="D34" s="68">
        <v>18915</v>
      </c>
      <c r="E34" s="68">
        <v>12804</v>
      </c>
      <c r="F34" s="69">
        <f t="shared" si="17"/>
        <v>78649</v>
      </c>
      <c r="G34" s="68">
        <v>16830</v>
      </c>
      <c r="H34" s="68">
        <v>11859</v>
      </c>
      <c r="I34" s="69">
        <v>71504</v>
      </c>
      <c r="J34" s="69">
        <v>16808</v>
      </c>
      <c r="K34" s="69">
        <v>11147</v>
      </c>
      <c r="L34" s="69">
        <v>71478</v>
      </c>
      <c r="M34" s="74">
        <f t="shared" si="23"/>
        <v>12.39</v>
      </c>
      <c r="N34" s="72">
        <f t="shared" si="24"/>
        <v>7.97</v>
      </c>
      <c r="O34" s="72">
        <f t="shared" si="25"/>
        <v>9.99</v>
      </c>
      <c r="P34" s="74">
        <f t="shared" si="21"/>
        <v>12.54</v>
      </c>
      <c r="Q34" s="72">
        <f t="shared" si="27"/>
        <v>14.86</v>
      </c>
      <c r="R34" s="72">
        <f t="shared" si="22"/>
        <v>10.029999999999999</v>
      </c>
      <c r="S34" s="94"/>
      <c r="T34" s="91"/>
      <c r="U34" s="91"/>
      <c r="W34" s="1"/>
    </row>
    <row r="35" spans="1:23" x14ac:dyDescent="0.35">
      <c r="A35" s="60"/>
      <c r="B35" s="33" t="s">
        <v>35</v>
      </c>
      <c r="C35" s="14" t="s">
        <v>9</v>
      </c>
      <c r="D35" s="68">
        <v>4125</v>
      </c>
      <c r="E35" s="68">
        <v>2010</v>
      </c>
      <c r="F35" s="69">
        <f t="shared" si="17"/>
        <v>12346</v>
      </c>
      <c r="G35" s="68">
        <v>3025</v>
      </c>
      <c r="H35" s="68">
        <v>1440</v>
      </c>
      <c r="I35" s="69">
        <v>8680</v>
      </c>
      <c r="J35" s="69">
        <v>3938</v>
      </c>
      <c r="K35" s="69">
        <v>1324</v>
      </c>
      <c r="L35" s="69">
        <v>8488</v>
      </c>
      <c r="M35" s="74">
        <f t="shared" si="23"/>
        <v>36.36</v>
      </c>
      <c r="N35" s="72">
        <f t="shared" si="24"/>
        <v>39.58</v>
      </c>
      <c r="O35" s="72">
        <f t="shared" si="25"/>
        <v>42.24</v>
      </c>
      <c r="P35" s="74">
        <f t="shared" si="21"/>
        <v>4.75</v>
      </c>
      <c r="Q35" s="72">
        <f t="shared" si="27"/>
        <v>51.81</v>
      </c>
      <c r="R35" s="72">
        <f t="shared" si="22"/>
        <v>45.45</v>
      </c>
      <c r="S35" s="94"/>
      <c r="T35" s="91"/>
      <c r="U35" s="91"/>
      <c r="W35" s="1"/>
    </row>
    <row r="36" spans="1:23" x14ac:dyDescent="0.35">
      <c r="A36" s="60"/>
      <c r="B36" s="33" t="s">
        <v>36</v>
      </c>
      <c r="C36" s="33" t="s">
        <v>32</v>
      </c>
      <c r="D36" s="76">
        <v>2850</v>
      </c>
      <c r="E36" s="76">
        <v>40045</v>
      </c>
      <c r="F36" s="69">
        <f t="shared" si="17"/>
        <v>245977</v>
      </c>
      <c r="G36" s="76">
        <v>2650</v>
      </c>
      <c r="H36" s="76">
        <v>37189</v>
      </c>
      <c r="I36" s="69">
        <v>224226</v>
      </c>
      <c r="J36" s="69">
        <v>5413</v>
      </c>
      <c r="K36" s="69">
        <v>37240</v>
      </c>
      <c r="L36" s="69">
        <v>238797</v>
      </c>
      <c r="M36" s="74">
        <f>ROUND(D36/G36*100-100,2)</f>
        <v>7.55</v>
      </c>
      <c r="N36" s="72">
        <f t="shared" si="24"/>
        <v>7.68</v>
      </c>
      <c r="O36" s="72">
        <f t="shared" si="25"/>
        <v>9.6999999999999993</v>
      </c>
      <c r="P36" s="74">
        <f t="shared" si="21"/>
        <v>-47.35</v>
      </c>
      <c r="Q36" s="72">
        <f t="shared" si="27"/>
        <v>7.53</v>
      </c>
      <c r="R36" s="72">
        <f t="shared" si="22"/>
        <v>3.01</v>
      </c>
      <c r="S36" s="94"/>
      <c r="T36" s="91"/>
      <c r="U36" s="91"/>
      <c r="W36" s="1"/>
    </row>
    <row r="37" spans="1:23" x14ac:dyDescent="0.35">
      <c r="A37" s="60"/>
      <c r="B37" s="33" t="s">
        <v>37</v>
      </c>
      <c r="C37" s="33" t="s">
        <v>28</v>
      </c>
      <c r="D37" s="76">
        <v>12504</v>
      </c>
      <c r="E37" s="68">
        <v>4821</v>
      </c>
      <c r="F37" s="69">
        <f t="shared" si="17"/>
        <v>29613</v>
      </c>
      <c r="G37" s="76">
        <v>10489</v>
      </c>
      <c r="H37" s="68">
        <v>3981</v>
      </c>
      <c r="I37" s="69">
        <v>24002</v>
      </c>
      <c r="J37" s="69">
        <v>45859</v>
      </c>
      <c r="K37" s="69">
        <v>4771</v>
      </c>
      <c r="L37" s="69">
        <v>30594</v>
      </c>
      <c r="M37" s="74">
        <f>ROUND(D37/G37*100-100,2)</f>
        <v>19.21</v>
      </c>
      <c r="N37" s="72">
        <f t="shared" si="24"/>
        <v>21.1</v>
      </c>
      <c r="O37" s="72">
        <f t="shared" si="25"/>
        <v>23.38</v>
      </c>
      <c r="P37" s="74">
        <f t="shared" si="21"/>
        <v>-72.73</v>
      </c>
      <c r="Q37" s="72">
        <f t="shared" si="27"/>
        <v>1.05</v>
      </c>
      <c r="R37" s="72">
        <f t="shared" si="22"/>
        <v>-3.21</v>
      </c>
      <c r="S37" s="94"/>
      <c r="T37" s="91"/>
      <c r="U37" s="91"/>
      <c r="W37" s="1"/>
    </row>
    <row r="38" spans="1:23" x14ac:dyDescent="0.35">
      <c r="A38" s="60"/>
      <c r="B38" s="33" t="s">
        <v>111</v>
      </c>
      <c r="C38" s="33" t="s">
        <v>39</v>
      </c>
      <c r="D38" s="68"/>
      <c r="E38" s="68">
        <v>11099</v>
      </c>
      <c r="F38" s="69">
        <f t="shared" si="17"/>
        <v>68176</v>
      </c>
      <c r="G38" s="68"/>
      <c r="H38" s="68">
        <v>10409</v>
      </c>
      <c r="I38" s="69">
        <v>62758</v>
      </c>
      <c r="J38" s="70"/>
      <c r="K38" s="69">
        <v>9465</v>
      </c>
      <c r="L38" s="69">
        <v>60694</v>
      </c>
      <c r="M38" s="74"/>
      <c r="N38" s="72">
        <f t="shared" si="24"/>
        <v>6.63</v>
      </c>
      <c r="O38" s="72">
        <f t="shared" si="25"/>
        <v>8.6300000000000008</v>
      </c>
      <c r="P38" s="74"/>
      <c r="Q38" s="72">
        <f t="shared" si="27"/>
        <v>17.260000000000002</v>
      </c>
      <c r="R38" s="72">
        <f t="shared" si="22"/>
        <v>12.33</v>
      </c>
      <c r="S38" s="94"/>
      <c r="W38" s="1"/>
    </row>
    <row r="39" spans="1:23" x14ac:dyDescent="0.35">
      <c r="A39" s="60"/>
      <c r="B39" s="33" t="s">
        <v>40</v>
      </c>
      <c r="C39" s="33" t="s">
        <v>39</v>
      </c>
      <c r="D39" s="69"/>
      <c r="E39" s="68">
        <v>8779</v>
      </c>
      <c r="F39" s="69">
        <f t="shared" si="17"/>
        <v>53925</v>
      </c>
      <c r="G39" s="69"/>
      <c r="H39" s="68">
        <v>9121</v>
      </c>
      <c r="I39" s="69">
        <v>54995</v>
      </c>
      <c r="J39" s="70"/>
      <c r="K39" s="69">
        <v>6133</v>
      </c>
      <c r="L39" s="69">
        <v>39326</v>
      </c>
      <c r="M39" s="71" t="s">
        <v>4</v>
      </c>
      <c r="N39" s="72">
        <f t="shared" si="24"/>
        <v>-3.75</v>
      </c>
      <c r="O39" s="72">
        <f t="shared" si="25"/>
        <v>-1.95</v>
      </c>
      <c r="P39" s="71" t="s">
        <v>4</v>
      </c>
      <c r="Q39" s="72">
        <f t="shared" si="27"/>
        <v>43.14</v>
      </c>
      <c r="R39" s="72">
        <f t="shared" si="22"/>
        <v>37.119999999999997</v>
      </c>
      <c r="S39" s="94"/>
      <c r="T39" s="91"/>
      <c r="U39" s="91"/>
      <c r="W39" s="1"/>
    </row>
    <row r="40" spans="1:23" x14ac:dyDescent="0.35">
      <c r="A40" s="60"/>
      <c r="B40" s="33"/>
      <c r="C40" s="33"/>
      <c r="D40" s="70"/>
      <c r="E40" s="69"/>
      <c r="F40" s="69"/>
      <c r="G40" s="70"/>
      <c r="H40" s="69"/>
      <c r="I40" s="69"/>
      <c r="J40" s="70"/>
      <c r="K40" s="69"/>
      <c r="L40" s="69"/>
      <c r="M40" s="74"/>
      <c r="N40" s="72"/>
      <c r="O40" s="72"/>
      <c r="P40" s="74"/>
      <c r="Q40" s="74"/>
      <c r="R40" s="74"/>
      <c r="S40" s="94"/>
      <c r="T40" s="91"/>
      <c r="U40" s="91"/>
      <c r="W40" s="1"/>
    </row>
    <row r="41" spans="1:23" x14ac:dyDescent="0.35">
      <c r="A41" s="14" t="s">
        <v>41</v>
      </c>
      <c r="B41" s="33" t="s">
        <v>42</v>
      </c>
      <c r="C41" s="33" t="s">
        <v>39</v>
      </c>
      <c r="D41" s="68"/>
      <c r="E41" s="69">
        <f t="shared" ref="E41:L41" si="28">SUM(E42:E45)</f>
        <v>3297</v>
      </c>
      <c r="F41" s="69">
        <f t="shared" si="28"/>
        <v>20251</v>
      </c>
      <c r="G41" s="68"/>
      <c r="H41" s="69">
        <f t="shared" si="28"/>
        <v>2724</v>
      </c>
      <c r="I41" s="69">
        <f t="shared" si="28"/>
        <v>16426</v>
      </c>
      <c r="J41" s="70"/>
      <c r="K41" s="69">
        <f t="shared" si="28"/>
        <v>5675</v>
      </c>
      <c r="L41" s="69">
        <f t="shared" si="28"/>
        <v>36393</v>
      </c>
      <c r="M41" s="71" t="s">
        <v>4</v>
      </c>
      <c r="N41" s="72">
        <f t="shared" ref="N41" si="29">ROUND(E41/H41*100-100,2)</f>
        <v>21.04</v>
      </c>
      <c r="O41" s="72">
        <f>ROUND(F41/I41*100-100,2)</f>
        <v>23.29</v>
      </c>
      <c r="P41" s="71" t="s">
        <v>4</v>
      </c>
      <c r="Q41" s="72">
        <f>ROUND(E41/K41*100-100,2)</f>
        <v>-41.9</v>
      </c>
      <c r="R41" s="72">
        <f t="shared" ref="R41:R43" si="30">ROUND(F41/L41*100-100,2)</f>
        <v>-44.35</v>
      </c>
      <c r="S41" s="94"/>
      <c r="T41" s="91"/>
      <c r="U41" s="91"/>
      <c r="W41" s="1"/>
    </row>
    <row r="42" spans="1:23" x14ac:dyDescent="0.35">
      <c r="A42" s="60"/>
      <c r="B42" s="33" t="s">
        <v>43</v>
      </c>
      <c r="C42" s="14" t="s">
        <v>9</v>
      </c>
      <c r="D42" s="99">
        <v>44529</v>
      </c>
      <c r="E42" s="99">
        <v>2134</v>
      </c>
      <c r="F42" s="69">
        <f t="shared" ref="F42:F45" si="31">ROUND(E42/162.799992*1000,0)</f>
        <v>13108</v>
      </c>
      <c r="G42" s="99">
        <v>0</v>
      </c>
      <c r="H42" s="99">
        <v>0</v>
      </c>
      <c r="I42" s="69">
        <v>0</v>
      </c>
      <c r="J42" s="69">
        <v>50292</v>
      </c>
      <c r="K42" s="69">
        <v>3615</v>
      </c>
      <c r="L42" s="69">
        <v>23181</v>
      </c>
      <c r="M42" s="74">
        <v>100</v>
      </c>
      <c r="N42" s="72">
        <v>100</v>
      </c>
      <c r="O42" s="74">
        <v>100</v>
      </c>
      <c r="P42" s="74">
        <f>ROUND(D42/J42*100-100,2)</f>
        <v>-11.46</v>
      </c>
      <c r="Q42" s="72">
        <f t="shared" ref="Q42" si="32">ROUND(E42/K42*100-100,2)</f>
        <v>-40.97</v>
      </c>
      <c r="R42" s="72">
        <f t="shared" ref="R42" si="33">ROUND(F42/L42*100-100,2)</f>
        <v>-43.45</v>
      </c>
      <c r="S42" s="94"/>
      <c r="T42" s="91"/>
      <c r="U42" s="91"/>
      <c r="W42" s="1"/>
    </row>
    <row r="43" spans="1:23" x14ac:dyDescent="0.35">
      <c r="A43" s="60"/>
      <c r="B43" s="33" t="s">
        <v>44</v>
      </c>
      <c r="C43" s="14" t="s">
        <v>9</v>
      </c>
      <c r="D43" s="98">
        <v>4645</v>
      </c>
      <c r="E43" s="68">
        <v>395</v>
      </c>
      <c r="F43" s="69">
        <f t="shared" si="31"/>
        <v>2426</v>
      </c>
      <c r="G43" s="98">
        <v>11494</v>
      </c>
      <c r="H43" s="68">
        <v>830</v>
      </c>
      <c r="I43" s="69">
        <v>5004</v>
      </c>
      <c r="J43" s="69">
        <v>10202</v>
      </c>
      <c r="K43" s="69">
        <v>1081</v>
      </c>
      <c r="L43" s="69">
        <v>6934</v>
      </c>
      <c r="M43" s="74">
        <f>ROUND(D43/G43*100-100,2)</f>
        <v>-59.59</v>
      </c>
      <c r="N43" s="72">
        <f t="shared" ref="N43" si="34">ROUND(E43/H43*100-100,2)</f>
        <v>-52.41</v>
      </c>
      <c r="O43" s="74">
        <f t="shared" ref="O43" si="35">ROUND(F43/I43*100-100,2)</f>
        <v>-51.52</v>
      </c>
      <c r="P43" s="74">
        <f>ROUND(D43/J43*100-100,2)</f>
        <v>-54.47</v>
      </c>
      <c r="Q43" s="72">
        <f t="shared" ref="Q43" si="36">ROUND(E43/K43*100-100,2)</f>
        <v>-63.46</v>
      </c>
      <c r="R43" s="72">
        <f t="shared" si="30"/>
        <v>-65.010000000000005</v>
      </c>
      <c r="S43" s="94"/>
      <c r="T43" s="91"/>
      <c r="U43" s="91"/>
      <c r="W43" s="1"/>
    </row>
    <row r="44" spans="1:23" x14ac:dyDescent="0.35">
      <c r="A44" s="60"/>
      <c r="B44" s="33" t="s">
        <v>45</v>
      </c>
      <c r="C44" s="14" t="s">
        <v>9</v>
      </c>
      <c r="D44" s="68">
        <v>13117</v>
      </c>
      <c r="E44" s="68">
        <v>766</v>
      </c>
      <c r="F44" s="69">
        <f t="shared" si="31"/>
        <v>4705</v>
      </c>
      <c r="G44" s="68">
        <v>30449</v>
      </c>
      <c r="H44" s="68">
        <v>1894</v>
      </c>
      <c r="I44" s="69">
        <v>11422</v>
      </c>
      <c r="J44" s="69">
        <v>14122</v>
      </c>
      <c r="K44" s="68">
        <v>978</v>
      </c>
      <c r="L44" s="69">
        <v>6272</v>
      </c>
      <c r="M44" s="74">
        <f>ROUND(D44/G44*100-100,2)</f>
        <v>-56.92</v>
      </c>
      <c r="N44" s="72">
        <f t="shared" ref="N44" si="37">ROUND(E44/H44*100-100,2)</f>
        <v>-59.56</v>
      </c>
      <c r="O44" s="74">
        <f t="shared" ref="O44" si="38">ROUND(F44/I44*100-100,2)</f>
        <v>-58.81</v>
      </c>
      <c r="P44" s="74">
        <f>ROUND(D44/J44*100-100,2)</f>
        <v>-7.12</v>
      </c>
      <c r="Q44" s="72">
        <f t="shared" ref="Q44" si="39">ROUND(E44/K44*100-100,2)</f>
        <v>-21.68</v>
      </c>
      <c r="R44" s="72">
        <f t="shared" ref="R44" si="40">ROUND(F44/L44*100-100,2)</f>
        <v>-24.98</v>
      </c>
      <c r="S44" s="94"/>
      <c r="T44" s="91"/>
      <c r="U44" s="91"/>
      <c r="W44" s="1"/>
    </row>
    <row r="45" spans="1:23" x14ac:dyDescent="0.35">
      <c r="A45" s="60"/>
      <c r="B45" s="33" t="s">
        <v>46</v>
      </c>
      <c r="C45" s="14" t="s">
        <v>9</v>
      </c>
      <c r="D45" s="68">
        <v>70</v>
      </c>
      <c r="E45" s="68">
        <v>2</v>
      </c>
      <c r="F45" s="69">
        <f t="shared" si="31"/>
        <v>12</v>
      </c>
      <c r="G45" s="68">
        <v>0</v>
      </c>
      <c r="H45" s="68">
        <v>0</v>
      </c>
      <c r="I45" s="69">
        <v>0</v>
      </c>
      <c r="J45" s="69">
        <v>19</v>
      </c>
      <c r="K45" s="68">
        <v>1</v>
      </c>
      <c r="L45" s="69">
        <v>6</v>
      </c>
      <c r="M45" s="74">
        <v>100</v>
      </c>
      <c r="N45" s="72">
        <v>100</v>
      </c>
      <c r="O45" s="74">
        <v>100</v>
      </c>
      <c r="P45" s="74">
        <f>ROUND(D45/J45*100-100,2)</f>
        <v>268.42</v>
      </c>
      <c r="Q45" s="72">
        <f t="shared" ref="Q45" si="41">ROUND(E45/K45*100-100,2)</f>
        <v>100</v>
      </c>
      <c r="R45" s="72">
        <f t="shared" ref="R45" si="42">ROUND(F45/L45*100-100,2)</f>
        <v>100</v>
      </c>
      <c r="S45" s="94"/>
      <c r="T45" s="91"/>
      <c r="U45" s="91"/>
      <c r="W45" s="1"/>
    </row>
    <row r="46" spans="1:23" x14ac:dyDescent="0.35">
      <c r="A46" s="60"/>
      <c r="B46" s="33"/>
      <c r="C46" s="14"/>
      <c r="D46" s="69"/>
      <c r="E46" s="69"/>
      <c r="F46" s="69"/>
      <c r="G46" s="69"/>
      <c r="H46" s="69"/>
      <c r="I46" s="69"/>
      <c r="J46" s="69"/>
      <c r="K46" s="69"/>
      <c r="L46" s="69"/>
      <c r="M46" s="74"/>
      <c r="N46" s="72"/>
      <c r="O46" s="72"/>
      <c r="P46" s="74"/>
      <c r="Q46" s="74"/>
      <c r="R46" s="74"/>
      <c r="S46" s="94"/>
      <c r="T46" s="91"/>
      <c r="U46" s="91"/>
      <c r="W46" s="1"/>
    </row>
    <row r="47" spans="1:23" x14ac:dyDescent="0.35">
      <c r="A47" s="60" t="s">
        <v>47</v>
      </c>
      <c r="B47" s="33" t="s">
        <v>48</v>
      </c>
      <c r="C47" s="33" t="s">
        <v>7</v>
      </c>
      <c r="D47" s="68"/>
      <c r="E47" s="69">
        <f>SUM(E48,E49,E53,E64,E68,E72,E73,E74,E75,E80,E88,E89,E90,E91,E92,E94,E93)</f>
        <v>49269</v>
      </c>
      <c r="F47" s="69">
        <f t="shared" ref="F47:L47" si="43">SUM(F48,F49,F53,F64,F68,F72,F73,F74,F75,F80,F88,F89,F90,F91,F92,F94,F93)</f>
        <v>302633</v>
      </c>
      <c r="G47" s="68"/>
      <c r="H47" s="69">
        <f t="shared" si="43"/>
        <v>45415</v>
      </c>
      <c r="I47" s="69">
        <f t="shared" si="43"/>
        <v>273808</v>
      </c>
      <c r="J47" s="70"/>
      <c r="K47" s="69">
        <f t="shared" si="43"/>
        <v>42846</v>
      </c>
      <c r="L47" s="69">
        <f t="shared" si="43"/>
        <v>274744</v>
      </c>
      <c r="M47" s="71" t="s">
        <v>4</v>
      </c>
      <c r="N47" s="72">
        <f t="shared" ref="N47:N52" si="44">ROUND(E47/H47*100-100,2)</f>
        <v>8.49</v>
      </c>
      <c r="O47" s="72">
        <f t="shared" ref="O47:O52" si="45">ROUND(F47/I47*100-100,2)</f>
        <v>10.53</v>
      </c>
      <c r="P47" s="71" t="s">
        <v>4</v>
      </c>
      <c r="Q47" s="72">
        <f t="shared" ref="Q47:Q52" si="46">ROUND(E47/K47*100-100,2)</f>
        <v>14.99</v>
      </c>
      <c r="R47" s="72">
        <f t="shared" ref="R47:R52" si="47">ROUND(F47/L47*100-100,2)</f>
        <v>10.15</v>
      </c>
      <c r="S47" s="94"/>
      <c r="T47" s="91"/>
      <c r="U47" s="91"/>
      <c r="W47" s="1"/>
    </row>
    <row r="48" spans="1:23" x14ac:dyDescent="0.35">
      <c r="A48" s="60"/>
      <c r="B48" s="33" t="s">
        <v>49</v>
      </c>
      <c r="C48" s="33" t="s">
        <v>28</v>
      </c>
      <c r="D48" s="99">
        <v>125</v>
      </c>
      <c r="E48" s="68">
        <v>1035</v>
      </c>
      <c r="F48" s="69">
        <f t="shared" ref="F48" si="48">ROUND(E48/162.799992*1000,0)</f>
        <v>6357</v>
      </c>
      <c r="G48" s="99">
        <v>92</v>
      </c>
      <c r="H48" s="68">
        <v>757</v>
      </c>
      <c r="I48" s="69">
        <v>4566</v>
      </c>
      <c r="J48" s="69">
        <v>133</v>
      </c>
      <c r="K48" s="69">
        <v>865</v>
      </c>
      <c r="L48" s="69">
        <v>5549</v>
      </c>
      <c r="M48" s="74">
        <f>ROUND(D48/G48*100-100,2)</f>
        <v>35.869999999999997</v>
      </c>
      <c r="N48" s="72">
        <f>ROUND(E48/H48*100-100,2)</f>
        <v>36.72</v>
      </c>
      <c r="O48" s="72">
        <f>ROUND(F48/I48*100-100,2)</f>
        <v>39.22</v>
      </c>
      <c r="P48" s="74">
        <f>ROUND(D48/J48*100-100,2)</f>
        <v>-6.02</v>
      </c>
      <c r="Q48" s="72">
        <f>ROUND(E48/K48*100-100,2)</f>
        <v>19.649999999999999</v>
      </c>
      <c r="R48" s="72">
        <f>ROUND(F48/L48*100-100,2)</f>
        <v>14.56</v>
      </c>
      <c r="S48" s="94"/>
      <c r="T48" s="91"/>
      <c r="U48" s="91"/>
      <c r="W48" s="1"/>
    </row>
    <row r="49" spans="1:24" x14ac:dyDescent="0.35">
      <c r="A49" s="60"/>
      <c r="B49" s="33" t="s">
        <v>50</v>
      </c>
      <c r="C49" s="33" t="s">
        <v>39</v>
      </c>
      <c r="D49" s="68"/>
      <c r="E49" s="69">
        <f t="shared" ref="E49:L49" si="49">SUM(E50:E52)</f>
        <v>3319</v>
      </c>
      <c r="F49" s="69">
        <f t="shared" si="49"/>
        <v>20387</v>
      </c>
      <c r="G49" s="68"/>
      <c r="H49" s="69">
        <f t="shared" si="49"/>
        <v>3542</v>
      </c>
      <c r="I49" s="69">
        <f t="shared" si="49"/>
        <v>21356</v>
      </c>
      <c r="J49" s="70"/>
      <c r="K49" s="69">
        <f t="shared" si="49"/>
        <v>4048</v>
      </c>
      <c r="L49" s="69">
        <f t="shared" si="49"/>
        <v>25957</v>
      </c>
      <c r="M49" s="71" t="s">
        <v>4</v>
      </c>
      <c r="N49" s="72">
        <f t="shared" si="44"/>
        <v>-6.3</v>
      </c>
      <c r="O49" s="72">
        <f t="shared" si="45"/>
        <v>-4.54</v>
      </c>
      <c r="P49" s="71" t="s">
        <v>4</v>
      </c>
      <c r="Q49" s="72">
        <f t="shared" si="46"/>
        <v>-18.010000000000002</v>
      </c>
      <c r="R49" s="72">
        <f t="shared" si="47"/>
        <v>-21.46</v>
      </c>
      <c r="S49" s="94"/>
      <c r="T49" s="91"/>
      <c r="U49" s="91"/>
      <c r="W49" s="1"/>
    </row>
    <row r="50" spans="1:24" x14ac:dyDescent="0.35">
      <c r="A50" s="17"/>
      <c r="B50" s="33" t="s">
        <v>51</v>
      </c>
      <c r="C50" s="33" t="s">
        <v>32</v>
      </c>
      <c r="D50" s="76">
        <v>192</v>
      </c>
      <c r="E50" s="68">
        <v>1686</v>
      </c>
      <c r="F50" s="69">
        <f t="shared" ref="F50:F53" si="50">ROUND(E50/162.799992*1000,0)</f>
        <v>10356</v>
      </c>
      <c r="G50" s="76">
        <v>219</v>
      </c>
      <c r="H50" s="68">
        <v>1758</v>
      </c>
      <c r="I50" s="69">
        <v>10598</v>
      </c>
      <c r="J50" s="69">
        <v>328</v>
      </c>
      <c r="K50" s="69">
        <v>2393</v>
      </c>
      <c r="L50" s="69">
        <v>15343</v>
      </c>
      <c r="M50" s="74">
        <f>ROUND(D50/G50*100-100,2)</f>
        <v>-12.33</v>
      </c>
      <c r="N50" s="72">
        <f t="shared" si="44"/>
        <v>-4.0999999999999996</v>
      </c>
      <c r="O50" s="72">
        <f t="shared" si="45"/>
        <v>-2.2799999999999998</v>
      </c>
      <c r="P50" s="74">
        <f>ROUND(D50/J50*100-100,2)</f>
        <v>-41.46</v>
      </c>
      <c r="Q50" s="72">
        <f t="shared" si="46"/>
        <v>-29.54</v>
      </c>
      <c r="R50" s="72">
        <f t="shared" si="47"/>
        <v>-32.5</v>
      </c>
      <c r="S50" s="94"/>
      <c r="T50" s="91"/>
      <c r="U50" s="91"/>
      <c r="W50" s="1"/>
    </row>
    <row r="51" spans="1:24" x14ac:dyDescent="0.35">
      <c r="A51" s="17"/>
      <c r="B51" s="33" t="s">
        <v>52</v>
      </c>
      <c r="C51" s="33" t="s">
        <v>32</v>
      </c>
      <c r="D51" s="76">
        <v>102</v>
      </c>
      <c r="E51" s="68">
        <v>892</v>
      </c>
      <c r="F51" s="69">
        <f t="shared" si="50"/>
        <v>5479</v>
      </c>
      <c r="G51" s="76">
        <v>99</v>
      </c>
      <c r="H51" s="68">
        <v>899</v>
      </c>
      <c r="I51" s="69">
        <v>5419</v>
      </c>
      <c r="J51" s="69">
        <v>127</v>
      </c>
      <c r="K51" s="69">
        <v>1035</v>
      </c>
      <c r="L51" s="69">
        <v>6638</v>
      </c>
      <c r="M51" s="74">
        <f>ROUND(D51/G51*100-100,2)</f>
        <v>3.03</v>
      </c>
      <c r="N51" s="72">
        <f t="shared" si="44"/>
        <v>-0.78</v>
      </c>
      <c r="O51" s="72">
        <f t="shared" si="45"/>
        <v>1.1100000000000001</v>
      </c>
      <c r="P51" s="74">
        <f>ROUND(D51/J51*100-100,2)</f>
        <v>-19.690000000000001</v>
      </c>
      <c r="Q51" s="72">
        <f t="shared" si="46"/>
        <v>-13.82</v>
      </c>
      <c r="R51" s="72">
        <f t="shared" si="47"/>
        <v>-17.46</v>
      </c>
      <c r="S51" s="94"/>
      <c r="T51" s="91"/>
      <c r="U51" s="91"/>
      <c r="W51" s="1"/>
    </row>
    <row r="52" spans="1:24" x14ac:dyDescent="0.35">
      <c r="A52" s="17"/>
      <c r="B52" s="33" t="s">
        <v>53</v>
      </c>
      <c r="C52" s="33" t="s">
        <v>39</v>
      </c>
      <c r="D52" s="76"/>
      <c r="E52" s="68">
        <v>741</v>
      </c>
      <c r="F52" s="69">
        <f t="shared" si="50"/>
        <v>4552</v>
      </c>
      <c r="G52" s="76"/>
      <c r="H52" s="68">
        <v>885</v>
      </c>
      <c r="I52" s="69">
        <v>5339</v>
      </c>
      <c r="J52" s="70"/>
      <c r="K52" s="69">
        <v>620</v>
      </c>
      <c r="L52" s="69">
        <v>3976</v>
      </c>
      <c r="M52" s="71" t="s">
        <v>4</v>
      </c>
      <c r="N52" s="72">
        <f t="shared" si="44"/>
        <v>-16.27</v>
      </c>
      <c r="O52" s="72">
        <f t="shared" si="45"/>
        <v>-14.74</v>
      </c>
      <c r="P52" s="71" t="s">
        <v>4</v>
      </c>
      <c r="Q52" s="72">
        <f t="shared" si="46"/>
        <v>19.52</v>
      </c>
      <c r="R52" s="72">
        <f t="shared" si="47"/>
        <v>14.49</v>
      </c>
      <c r="S52" s="94"/>
      <c r="T52" s="91"/>
      <c r="U52" s="91"/>
      <c r="W52" s="1"/>
    </row>
    <row r="53" spans="1:24" x14ac:dyDescent="0.35">
      <c r="A53" s="60"/>
      <c r="B53" s="33" t="s">
        <v>54</v>
      </c>
      <c r="C53" s="33" t="s">
        <v>28</v>
      </c>
      <c r="D53" s="68">
        <v>967</v>
      </c>
      <c r="E53" s="68">
        <v>2047</v>
      </c>
      <c r="F53" s="69">
        <f t="shared" si="50"/>
        <v>12574</v>
      </c>
      <c r="G53" s="68">
        <v>711</v>
      </c>
      <c r="H53" s="68">
        <v>1854</v>
      </c>
      <c r="I53" s="69">
        <v>11176</v>
      </c>
      <c r="J53" s="69">
        <v>1800</v>
      </c>
      <c r="K53" s="69">
        <v>2935</v>
      </c>
      <c r="L53" s="69">
        <v>18821</v>
      </c>
      <c r="M53" s="74">
        <f>ROUND(D53/G53*100-100,2)</f>
        <v>36.01</v>
      </c>
      <c r="N53" s="72">
        <f>ROUND(E53/H53*100-100,2)</f>
        <v>10.41</v>
      </c>
      <c r="O53" s="72">
        <f>ROUND(F53/I53*100-100,2)</f>
        <v>12.51</v>
      </c>
      <c r="P53" s="74">
        <f>ROUND(D53/J53*100-100,2)</f>
        <v>-46.28</v>
      </c>
      <c r="Q53" s="72">
        <f>ROUND(E53/K53*100-100,2)</f>
        <v>-30.26</v>
      </c>
      <c r="R53" s="72">
        <f>ROUND(F53/L53*100-100,2)</f>
        <v>-33.19</v>
      </c>
      <c r="S53" s="94"/>
      <c r="T53" s="91"/>
      <c r="U53" s="91"/>
      <c r="W53" s="1"/>
    </row>
    <row r="54" spans="1:24" x14ac:dyDescent="0.35">
      <c r="A54" s="40"/>
      <c r="B54" s="34"/>
      <c r="C54" s="34"/>
      <c r="D54" s="34"/>
      <c r="E54" s="34"/>
      <c r="F54" s="35"/>
      <c r="G54" s="34"/>
      <c r="H54" s="34"/>
      <c r="I54" s="35"/>
      <c r="J54" s="34"/>
      <c r="K54" s="34"/>
      <c r="L54" s="34"/>
      <c r="M54" s="34"/>
      <c r="N54" s="36"/>
      <c r="O54" s="36"/>
      <c r="P54" s="35"/>
      <c r="Q54" s="34"/>
      <c r="R54" s="35"/>
      <c r="S54" s="94"/>
      <c r="W54" s="1"/>
    </row>
    <row r="55" spans="1:24" x14ac:dyDescent="0.35">
      <c r="P55" s="37" t="s">
        <v>55</v>
      </c>
      <c r="W55" s="1"/>
    </row>
    <row r="56" spans="1:24" x14ac:dyDescent="0.35">
      <c r="A56" s="37"/>
      <c r="W56" s="1"/>
    </row>
    <row r="57" spans="1:24" x14ac:dyDescent="0.35">
      <c r="A57" s="106" t="s">
        <v>117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W57" s="1"/>
    </row>
    <row r="58" spans="1:24" x14ac:dyDescent="0.35">
      <c r="E58" s="3"/>
      <c r="H58" s="3"/>
      <c r="K58" s="3"/>
      <c r="O58" s="5" t="s">
        <v>106</v>
      </c>
      <c r="W58" s="1"/>
    </row>
    <row r="59" spans="1:24" x14ac:dyDescent="0.35">
      <c r="E59" s="3"/>
      <c r="H59" s="3"/>
      <c r="K59" s="3"/>
      <c r="O59" s="5" t="s">
        <v>112</v>
      </c>
      <c r="W59" s="1"/>
    </row>
    <row r="60" spans="1:24" x14ac:dyDescent="0.35">
      <c r="A60" s="62"/>
      <c r="B60" s="114" t="s">
        <v>98</v>
      </c>
      <c r="C60" s="7" t="s">
        <v>95</v>
      </c>
      <c r="D60" s="107" t="s">
        <v>118</v>
      </c>
      <c r="E60" s="108"/>
      <c r="F60" s="109"/>
      <c r="G60" s="107" t="s">
        <v>126</v>
      </c>
      <c r="H60" s="108"/>
      <c r="I60" s="109"/>
      <c r="J60" s="65" t="s">
        <v>119</v>
      </c>
      <c r="K60" s="66"/>
      <c r="L60" s="67"/>
      <c r="M60" s="8"/>
      <c r="N60" s="9" t="s">
        <v>120</v>
      </c>
      <c r="O60" s="10"/>
      <c r="P60" s="11"/>
      <c r="Q60" s="11"/>
      <c r="R60" s="61" t="s">
        <v>0</v>
      </c>
      <c r="W60" s="1"/>
    </row>
    <row r="61" spans="1:24" x14ac:dyDescent="0.35">
      <c r="A61" s="16" t="s">
        <v>1</v>
      </c>
      <c r="B61" s="115"/>
      <c r="C61" s="14" t="s">
        <v>96</v>
      </c>
      <c r="D61" s="15" t="s">
        <v>97</v>
      </c>
      <c r="E61" s="110" t="s">
        <v>101</v>
      </c>
      <c r="F61" s="111"/>
      <c r="G61" s="17"/>
      <c r="H61" s="110" t="s">
        <v>101</v>
      </c>
      <c r="I61" s="111"/>
      <c r="J61" s="12"/>
      <c r="K61" s="110" t="s">
        <v>101</v>
      </c>
      <c r="L61" s="111"/>
      <c r="M61" s="101" t="s">
        <v>127</v>
      </c>
      <c r="N61" s="102"/>
      <c r="O61" s="103"/>
      <c r="P61" s="104" t="s">
        <v>121</v>
      </c>
      <c r="Q61" s="105"/>
      <c r="R61" s="105"/>
      <c r="W61" s="1"/>
    </row>
    <row r="62" spans="1:24" x14ac:dyDescent="0.35">
      <c r="A62" s="63" t="s">
        <v>2</v>
      </c>
      <c r="B62" s="115"/>
      <c r="C62" s="14" t="s">
        <v>99</v>
      </c>
      <c r="D62" s="20" t="s">
        <v>100</v>
      </c>
      <c r="E62" s="112"/>
      <c r="F62" s="113"/>
      <c r="G62" s="21" t="s">
        <v>100</v>
      </c>
      <c r="H62" s="112"/>
      <c r="I62" s="113"/>
      <c r="J62" s="22" t="s">
        <v>100</v>
      </c>
      <c r="K62" s="112"/>
      <c r="L62" s="113"/>
      <c r="M62" s="22" t="s">
        <v>100</v>
      </c>
      <c r="N62" s="101" t="s">
        <v>101</v>
      </c>
      <c r="O62" s="103"/>
      <c r="P62" s="22" t="s">
        <v>100</v>
      </c>
      <c r="Q62" s="101" t="s">
        <v>101</v>
      </c>
      <c r="R62" s="102"/>
      <c r="W62" s="1"/>
    </row>
    <row r="63" spans="1:24" x14ac:dyDescent="0.35">
      <c r="A63" s="64"/>
      <c r="B63" s="116"/>
      <c r="C63" s="24" t="s">
        <v>102</v>
      </c>
      <c r="D63" s="23"/>
      <c r="E63" s="25" t="s">
        <v>103</v>
      </c>
      <c r="F63" s="26" t="s">
        <v>104</v>
      </c>
      <c r="G63" s="31"/>
      <c r="H63" s="25" t="s">
        <v>103</v>
      </c>
      <c r="I63" s="26" t="s">
        <v>105</v>
      </c>
      <c r="J63" s="28"/>
      <c r="K63" s="25" t="s">
        <v>103</v>
      </c>
      <c r="L63" s="26" t="s">
        <v>105</v>
      </c>
      <c r="M63" s="28"/>
      <c r="N63" s="29" t="s">
        <v>107</v>
      </c>
      <c r="O63" s="30" t="s">
        <v>105</v>
      </c>
      <c r="P63" s="31"/>
      <c r="Q63" s="28" t="s">
        <v>107</v>
      </c>
      <c r="R63" s="47" t="s">
        <v>105</v>
      </c>
      <c r="T63" s="96"/>
      <c r="U63" s="96"/>
      <c r="W63" s="1"/>
      <c r="X63" s="3"/>
    </row>
    <row r="64" spans="1:24" x14ac:dyDescent="0.35">
      <c r="A64" s="38"/>
      <c r="B64" s="37" t="s">
        <v>56</v>
      </c>
      <c r="C64" s="37" t="s">
        <v>7</v>
      </c>
      <c r="D64" s="77"/>
      <c r="E64" s="78">
        <f t="shared" ref="E64:I64" si="51">SUM(E65:E67)</f>
        <v>7346</v>
      </c>
      <c r="F64" s="78">
        <f t="shared" si="51"/>
        <v>45123</v>
      </c>
      <c r="G64" s="77"/>
      <c r="H64" s="78">
        <f t="shared" si="51"/>
        <v>7881</v>
      </c>
      <c r="I64" s="78">
        <f t="shared" si="51"/>
        <v>47515</v>
      </c>
      <c r="J64" s="79"/>
      <c r="K64" s="78">
        <f t="shared" ref="K64:L64" si="52">SUM(K65:K67)</f>
        <v>7773</v>
      </c>
      <c r="L64" s="78">
        <f t="shared" si="52"/>
        <v>49844</v>
      </c>
      <c r="M64" s="80" t="s">
        <v>57</v>
      </c>
      <c r="N64" s="81">
        <f t="shared" ref="N64:N83" si="53">ROUND(E64/H64*100-100,2)</f>
        <v>-6.79</v>
      </c>
      <c r="O64" s="81">
        <f t="shared" ref="O64:O83" si="54">ROUND(F64/I64*100-100,2)</f>
        <v>-5.03</v>
      </c>
      <c r="P64" s="80" t="s">
        <v>57</v>
      </c>
      <c r="Q64" s="81">
        <f t="shared" ref="Q64:Q83" si="55">ROUND(E64/K64*100-100,2)</f>
        <v>-5.49</v>
      </c>
      <c r="R64" s="81">
        <f t="shared" ref="R64:R83" si="56">ROUND(F64/L64*100-100,2)</f>
        <v>-9.4700000000000006</v>
      </c>
      <c r="W64" s="1"/>
      <c r="X64" s="3"/>
    </row>
    <row r="65" spans="1:24" x14ac:dyDescent="0.35">
      <c r="B65" s="37" t="s">
        <v>58</v>
      </c>
      <c r="C65" s="32" t="s">
        <v>59</v>
      </c>
      <c r="D65" s="77">
        <v>90</v>
      </c>
      <c r="E65" s="77">
        <v>3704</v>
      </c>
      <c r="F65" s="69">
        <f t="shared" ref="F65:F67" si="57">ROUND(E65/162.799992*1000,0)</f>
        <v>22752</v>
      </c>
      <c r="G65" s="77">
        <v>100</v>
      </c>
      <c r="H65" s="77">
        <v>4152</v>
      </c>
      <c r="I65" s="69">
        <v>25031</v>
      </c>
      <c r="J65" s="82">
        <v>92</v>
      </c>
      <c r="K65" s="82">
        <v>3867</v>
      </c>
      <c r="L65" s="82">
        <v>24795</v>
      </c>
      <c r="M65" s="83">
        <f>ROUND(D65/G65*100-100,2)</f>
        <v>-10</v>
      </c>
      <c r="N65" s="81">
        <f t="shared" si="53"/>
        <v>-10.79</v>
      </c>
      <c r="O65" s="81">
        <f t="shared" si="54"/>
        <v>-9.1</v>
      </c>
      <c r="P65" s="83">
        <f>ROUND(D65/J65*100-100,2)</f>
        <v>-2.17</v>
      </c>
      <c r="Q65" s="81">
        <f t="shared" si="55"/>
        <v>-4.22</v>
      </c>
      <c r="R65" s="81">
        <f t="shared" si="56"/>
        <v>-8.24</v>
      </c>
      <c r="T65" s="91"/>
      <c r="U65" s="91"/>
      <c r="W65" s="1"/>
    </row>
    <row r="66" spans="1:24" x14ac:dyDescent="0.35">
      <c r="B66" s="37" t="s">
        <v>60</v>
      </c>
      <c r="C66" s="32" t="s">
        <v>59</v>
      </c>
      <c r="D66" s="77">
        <v>450</v>
      </c>
      <c r="E66" s="77">
        <v>3402</v>
      </c>
      <c r="F66" s="69">
        <f t="shared" si="57"/>
        <v>20897</v>
      </c>
      <c r="G66" s="77">
        <v>458</v>
      </c>
      <c r="H66" s="77">
        <v>3500</v>
      </c>
      <c r="I66" s="69">
        <v>21101</v>
      </c>
      <c r="J66" s="82">
        <v>614</v>
      </c>
      <c r="K66" s="82">
        <v>3724</v>
      </c>
      <c r="L66" s="82">
        <v>23880</v>
      </c>
      <c r="M66" s="83">
        <f>ROUND(D66/G66*100-100,2)</f>
        <v>-1.75</v>
      </c>
      <c r="N66" s="81">
        <f t="shared" si="53"/>
        <v>-2.8</v>
      </c>
      <c r="O66" s="81">
        <f t="shared" si="54"/>
        <v>-0.97</v>
      </c>
      <c r="P66" s="83">
        <f>ROUND(D66/J66*100-100,2)</f>
        <v>-26.71</v>
      </c>
      <c r="Q66" s="81">
        <f t="shared" si="55"/>
        <v>-8.65</v>
      </c>
      <c r="R66" s="81">
        <f t="shared" si="56"/>
        <v>-12.49</v>
      </c>
      <c r="T66" s="91"/>
      <c r="U66" s="91"/>
      <c r="W66" s="1"/>
    </row>
    <row r="67" spans="1:24" x14ac:dyDescent="0.35">
      <c r="B67" s="37" t="s">
        <v>61</v>
      </c>
      <c r="C67" s="37" t="s">
        <v>7</v>
      </c>
      <c r="D67" s="77"/>
      <c r="E67" s="77">
        <v>240</v>
      </c>
      <c r="F67" s="69">
        <f t="shared" si="57"/>
        <v>1474</v>
      </c>
      <c r="G67" s="77"/>
      <c r="H67" s="77">
        <v>229</v>
      </c>
      <c r="I67" s="69">
        <v>1383</v>
      </c>
      <c r="J67" s="79"/>
      <c r="K67" s="82">
        <v>182</v>
      </c>
      <c r="L67" s="82">
        <v>1169</v>
      </c>
      <c r="M67" s="80" t="s">
        <v>57</v>
      </c>
      <c r="N67" s="81">
        <f t="shared" si="53"/>
        <v>4.8</v>
      </c>
      <c r="O67" s="81">
        <f t="shared" si="54"/>
        <v>6.58</v>
      </c>
      <c r="P67" s="80" t="s">
        <v>57</v>
      </c>
      <c r="Q67" s="81">
        <f t="shared" si="55"/>
        <v>31.87</v>
      </c>
      <c r="R67" s="81">
        <f t="shared" si="56"/>
        <v>26.09</v>
      </c>
      <c r="T67" s="91"/>
      <c r="U67" s="91"/>
      <c r="W67" s="1"/>
    </row>
    <row r="68" spans="1:24" x14ac:dyDescent="0.35">
      <c r="A68" s="38"/>
      <c r="B68" s="37" t="s">
        <v>62</v>
      </c>
      <c r="C68" s="37" t="s">
        <v>63</v>
      </c>
      <c r="D68" s="78">
        <f t="shared" ref="D68:L68" si="58">SUM(D69:D71)</f>
        <v>1327</v>
      </c>
      <c r="E68" s="78">
        <f t="shared" si="58"/>
        <v>1490</v>
      </c>
      <c r="F68" s="78">
        <f t="shared" si="58"/>
        <v>9152</v>
      </c>
      <c r="G68" s="78">
        <f t="shared" si="58"/>
        <v>1558</v>
      </c>
      <c r="H68" s="78">
        <f t="shared" si="58"/>
        <v>1957</v>
      </c>
      <c r="I68" s="78">
        <f t="shared" si="58"/>
        <v>11796</v>
      </c>
      <c r="J68" s="78">
        <f t="shared" si="58"/>
        <v>1130</v>
      </c>
      <c r="K68" s="78">
        <f t="shared" si="58"/>
        <v>1264</v>
      </c>
      <c r="L68" s="78">
        <f t="shared" si="58"/>
        <v>8098</v>
      </c>
      <c r="M68" s="83">
        <f>ROUND(D68/G68*100-100,2)</f>
        <v>-14.83</v>
      </c>
      <c r="N68" s="81">
        <f t="shared" si="53"/>
        <v>-23.86</v>
      </c>
      <c r="O68" s="81">
        <f t="shared" si="54"/>
        <v>-22.41</v>
      </c>
      <c r="P68" s="83">
        <f>ROUND(D68/J68*100-100,2)</f>
        <v>17.43</v>
      </c>
      <c r="Q68" s="81">
        <f t="shared" si="55"/>
        <v>17.88</v>
      </c>
      <c r="R68" s="81">
        <f t="shared" si="56"/>
        <v>13.02</v>
      </c>
      <c r="T68" s="91"/>
      <c r="U68" s="91"/>
      <c r="W68" s="1"/>
    </row>
    <row r="69" spans="1:24" x14ac:dyDescent="0.35">
      <c r="A69" s="38"/>
      <c r="B69" s="37" t="s">
        <v>64</v>
      </c>
      <c r="C69" s="37" t="s">
        <v>63</v>
      </c>
      <c r="D69" s="77">
        <v>544</v>
      </c>
      <c r="E69" s="77">
        <v>1212</v>
      </c>
      <c r="F69" s="69">
        <f t="shared" ref="F69:F74" si="59">ROUND(E69/162.799992*1000,0)</f>
        <v>7445</v>
      </c>
      <c r="G69" s="77">
        <v>633</v>
      </c>
      <c r="H69" s="77">
        <v>1726</v>
      </c>
      <c r="I69" s="69">
        <v>10406</v>
      </c>
      <c r="J69" s="82">
        <v>370</v>
      </c>
      <c r="K69" s="82">
        <v>1011</v>
      </c>
      <c r="L69" s="82">
        <v>6481</v>
      </c>
      <c r="M69" s="83">
        <f>ROUND(D69/G69*100-100,2)</f>
        <v>-14.06</v>
      </c>
      <c r="N69" s="81">
        <f t="shared" si="53"/>
        <v>-29.78</v>
      </c>
      <c r="O69" s="81">
        <f t="shared" si="54"/>
        <v>-28.45</v>
      </c>
      <c r="P69" s="83">
        <f>ROUND(D69/J69*100-100,2)</f>
        <v>47.03</v>
      </c>
      <c r="Q69" s="81">
        <f t="shared" si="55"/>
        <v>19.88</v>
      </c>
      <c r="R69" s="81">
        <f t="shared" si="56"/>
        <v>14.87</v>
      </c>
      <c r="T69" s="91"/>
      <c r="U69" s="91"/>
      <c r="W69" s="1"/>
      <c r="X69" s="3"/>
    </row>
    <row r="70" spans="1:24" x14ac:dyDescent="0.35">
      <c r="A70" s="38"/>
      <c r="B70" s="37" t="s">
        <v>65</v>
      </c>
      <c r="C70" s="37" t="s">
        <v>63</v>
      </c>
      <c r="D70" s="77">
        <v>3</v>
      </c>
      <c r="E70" s="77">
        <v>1</v>
      </c>
      <c r="F70" s="69">
        <f t="shared" si="59"/>
        <v>6</v>
      </c>
      <c r="G70" s="77">
        <v>16</v>
      </c>
      <c r="H70" s="77">
        <v>11</v>
      </c>
      <c r="I70" s="69">
        <v>64</v>
      </c>
      <c r="J70" s="82">
        <v>12</v>
      </c>
      <c r="K70" s="82">
        <v>8</v>
      </c>
      <c r="L70" s="82">
        <v>49</v>
      </c>
      <c r="M70" s="83">
        <f>ROUND(D70/G70*100-100,2)</f>
        <v>-81.25</v>
      </c>
      <c r="N70" s="81">
        <f t="shared" ref="N70" si="60">ROUND(E70/H70*100-100,2)</f>
        <v>-90.91</v>
      </c>
      <c r="O70" s="81">
        <f t="shared" ref="O70" si="61">ROUND(F70/I70*100-100,2)</f>
        <v>-90.63</v>
      </c>
      <c r="P70" s="83">
        <f>ROUND(D70/J70*100-100,2)</f>
        <v>-75</v>
      </c>
      <c r="Q70" s="81">
        <f t="shared" ref="Q70" si="62">ROUND(E70/K70*100-100,2)</f>
        <v>-87.5</v>
      </c>
      <c r="R70" s="81">
        <f t="shared" ref="R70" si="63">ROUND(F70/L70*100-100,2)</f>
        <v>-87.76</v>
      </c>
      <c r="T70" s="91"/>
      <c r="U70" s="91"/>
      <c r="W70" s="1"/>
      <c r="X70" s="3"/>
    </row>
    <row r="71" spans="1:24" x14ac:dyDescent="0.35">
      <c r="A71" s="38"/>
      <c r="B71" s="37" t="s">
        <v>66</v>
      </c>
      <c r="C71" s="37" t="s">
        <v>63</v>
      </c>
      <c r="D71" s="77">
        <v>780</v>
      </c>
      <c r="E71" s="77">
        <v>277</v>
      </c>
      <c r="F71" s="69">
        <f t="shared" si="59"/>
        <v>1701</v>
      </c>
      <c r="G71" s="77">
        <v>909</v>
      </c>
      <c r="H71" s="77">
        <v>220</v>
      </c>
      <c r="I71" s="69">
        <v>1326</v>
      </c>
      <c r="J71" s="82">
        <v>748</v>
      </c>
      <c r="K71" s="82">
        <v>245</v>
      </c>
      <c r="L71" s="82">
        <v>1568</v>
      </c>
      <c r="M71" s="83">
        <f>ROUND(D71/G71*100-100,2)</f>
        <v>-14.19</v>
      </c>
      <c r="N71" s="81">
        <f t="shared" si="53"/>
        <v>25.91</v>
      </c>
      <c r="O71" s="81">
        <f t="shared" si="54"/>
        <v>28.28</v>
      </c>
      <c r="P71" s="83">
        <f>ROUND(D71/J71*100-100,2)</f>
        <v>4.28</v>
      </c>
      <c r="Q71" s="81">
        <f>ROUND(E71/K71*100-100,2)</f>
        <v>13.06</v>
      </c>
      <c r="R71" s="81">
        <f t="shared" si="56"/>
        <v>8.48</v>
      </c>
      <c r="T71" s="91"/>
      <c r="U71" s="91"/>
      <c r="W71" s="1"/>
      <c r="X71" s="3"/>
    </row>
    <row r="72" spans="1:24" x14ac:dyDescent="0.35">
      <c r="A72" s="38"/>
      <c r="B72" s="37" t="s">
        <v>67</v>
      </c>
      <c r="C72" s="37" t="s">
        <v>7</v>
      </c>
      <c r="D72" s="77"/>
      <c r="E72" s="77">
        <v>5608</v>
      </c>
      <c r="F72" s="69">
        <f t="shared" si="59"/>
        <v>34447</v>
      </c>
      <c r="G72" s="77"/>
      <c r="H72" s="77">
        <v>5558</v>
      </c>
      <c r="I72" s="69">
        <v>33514</v>
      </c>
      <c r="J72" s="79"/>
      <c r="K72" s="82">
        <v>5218</v>
      </c>
      <c r="L72" s="82">
        <v>33457</v>
      </c>
      <c r="M72" s="80" t="s">
        <v>57</v>
      </c>
      <c r="N72" s="81">
        <f t="shared" si="53"/>
        <v>0.9</v>
      </c>
      <c r="O72" s="81">
        <f t="shared" si="54"/>
        <v>2.78</v>
      </c>
      <c r="P72" s="80" t="s">
        <v>57</v>
      </c>
      <c r="Q72" s="81">
        <f t="shared" si="55"/>
        <v>7.47</v>
      </c>
      <c r="R72" s="81">
        <f t="shared" si="56"/>
        <v>2.96</v>
      </c>
      <c r="T72" s="91"/>
      <c r="U72" s="91"/>
      <c r="W72" s="1"/>
      <c r="X72" s="3"/>
    </row>
    <row r="73" spans="1:24" x14ac:dyDescent="0.35">
      <c r="A73" s="38"/>
      <c r="B73" s="37" t="s">
        <v>68</v>
      </c>
      <c r="C73" s="37" t="s">
        <v>7</v>
      </c>
      <c r="D73" s="77"/>
      <c r="E73" s="77">
        <v>1792</v>
      </c>
      <c r="F73" s="69">
        <f t="shared" si="59"/>
        <v>11007</v>
      </c>
      <c r="G73" s="77"/>
      <c r="H73" s="77">
        <v>1594</v>
      </c>
      <c r="I73" s="69">
        <v>9608</v>
      </c>
      <c r="J73" s="79"/>
      <c r="K73" s="82">
        <v>1202</v>
      </c>
      <c r="L73" s="82">
        <v>7710</v>
      </c>
      <c r="M73" s="80" t="s">
        <v>57</v>
      </c>
      <c r="N73" s="81">
        <f t="shared" si="53"/>
        <v>12.42</v>
      </c>
      <c r="O73" s="81">
        <f t="shared" si="54"/>
        <v>14.56</v>
      </c>
      <c r="P73" s="80" t="s">
        <v>57</v>
      </c>
      <c r="Q73" s="81">
        <f t="shared" si="55"/>
        <v>49.08</v>
      </c>
      <c r="R73" s="81">
        <f t="shared" si="56"/>
        <v>42.76</v>
      </c>
      <c r="T73" s="91"/>
      <c r="U73" s="91"/>
      <c r="W73" s="1"/>
    </row>
    <row r="74" spans="1:24" x14ac:dyDescent="0.35">
      <c r="A74" s="38"/>
      <c r="B74" s="37" t="s">
        <v>69</v>
      </c>
      <c r="C74" s="37" t="s">
        <v>70</v>
      </c>
      <c r="D74" s="77">
        <v>90</v>
      </c>
      <c r="E74" s="77">
        <v>62</v>
      </c>
      <c r="F74" s="69">
        <f t="shared" si="59"/>
        <v>381</v>
      </c>
      <c r="G74" s="77">
        <v>95</v>
      </c>
      <c r="H74" s="77">
        <v>65</v>
      </c>
      <c r="I74" s="69">
        <v>390</v>
      </c>
      <c r="J74" s="82">
        <v>213</v>
      </c>
      <c r="K74" s="82">
        <v>77</v>
      </c>
      <c r="L74" s="82">
        <v>494</v>
      </c>
      <c r="M74" s="83">
        <f>ROUND(D74/G74*100-100,2)</f>
        <v>-5.26</v>
      </c>
      <c r="N74" s="81">
        <f>ROUND(E74/H74*100-100,2)</f>
        <v>-4.62</v>
      </c>
      <c r="O74" s="81">
        <f>ROUND(F74/I74*100-100,2)</f>
        <v>-2.31</v>
      </c>
      <c r="P74" s="83">
        <f>ROUND(D74/J74*100-100,2)</f>
        <v>-57.75</v>
      </c>
      <c r="Q74" s="81">
        <f>ROUND(E74/K74*100-100,2)</f>
        <v>-19.48</v>
      </c>
      <c r="R74" s="81">
        <f>ROUND(F74/L74*100-100,2)</f>
        <v>-22.87</v>
      </c>
      <c r="T74" s="91"/>
      <c r="U74" s="91"/>
      <c r="W74" s="1"/>
    </row>
    <row r="75" spans="1:24" x14ac:dyDescent="0.35">
      <c r="A75" s="38"/>
      <c r="B75" s="37" t="s">
        <v>71</v>
      </c>
      <c r="C75" s="37" t="s">
        <v>7</v>
      </c>
      <c r="D75" s="77"/>
      <c r="E75" s="78">
        <f t="shared" ref="E75:L75" si="64">SUM(E76:E79)</f>
        <v>17544</v>
      </c>
      <c r="F75" s="78">
        <f t="shared" si="64"/>
        <v>107764</v>
      </c>
      <c r="G75" s="77"/>
      <c r="H75" s="78">
        <f t="shared" si="64"/>
        <v>13797</v>
      </c>
      <c r="I75" s="78">
        <f t="shared" si="64"/>
        <v>83189</v>
      </c>
      <c r="J75" s="79"/>
      <c r="K75" s="78">
        <f t="shared" si="64"/>
        <v>12470</v>
      </c>
      <c r="L75" s="78">
        <f t="shared" si="64"/>
        <v>79959</v>
      </c>
      <c r="M75" s="80" t="s">
        <v>57</v>
      </c>
      <c r="N75" s="81">
        <f t="shared" si="53"/>
        <v>27.16</v>
      </c>
      <c r="O75" s="81">
        <f t="shared" si="54"/>
        <v>29.54</v>
      </c>
      <c r="P75" s="83"/>
      <c r="Q75" s="81">
        <f t="shared" si="55"/>
        <v>40.69</v>
      </c>
      <c r="R75" s="81">
        <f t="shared" si="56"/>
        <v>34.770000000000003</v>
      </c>
      <c r="T75" s="91"/>
      <c r="U75" s="91"/>
      <c r="W75" s="1"/>
    </row>
    <row r="76" spans="1:24" x14ac:dyDescent="0.35">
      <c r="A76" s="37"/>
      <c r="B76" s="37" t="s">
        <v>72</v>
      </c>
      <c r="C76" s="37" t="s">
        <v>70</v>
      </c>
      <c r="D76" s="77">
        <v>0</v>
      </c>
      <c r="E76" s="77">
        <v>0</v>
      </c>
      <c r="F76" s="69">
        <f t="shared" ref="F76:F79" si="65">ROUND(E76/162.799992*1000,0)</f>
        <v>0</v>
      </c>
      <c r="G76" s="77">
        <v>0</v>
      </c>
      <c r="H76" s="77">
        <v>0</v>
      </c>
      <c r="I76" s="69">
        <v>0</v>
      </c>
      <c r="J76" s="82">
        <v>0</v>
      </c>
      <c r="K76" s="82">
        <v>0</v>
      </c>
      <c r="L76" s="82">
        <v>0</v>
      </c>
      <c r="M76" s="81">
        <v>0</v>
      </c>
      <c r="N76" s="81">
        <v>0</v>
      </c>
      <c r="O76" s="81">
        <v>0</v>
      </c>
      <c r="P76" s="83">
        <v>0</v>
      </c>
      <c r="Q76" s="81">
        <v>0</v>
      </c>
      <c r="R76" s="81">
        <v>0</v>
      </c>
      <c r="T76" s="91"/>
      <c r="U76" s="91"/>
      <c r="W76" s="1"/>
    </row>
    <row r="77" spans="1:24" x14ac:dyDescent="0.35">
      <c r="A77" s="37"/>
      <c r="B77" s="37" t="s">
        <v>73</v>
      </c>
      <c r="C77" s="37" t="s">
        <v>70</v>
      </c>
      <c r="D77" s="77">
        <v>29672</v>
      </c>
      <c r="E77" s="77">
        <v>4807</v>
      </c>
      <c r="F77" s="69">
        <f t="shared" si="65"/>
        <v>29527</v>
      </c>
      <c r="G77" s="77">
        <v>15546</v>
      </c>
      <c r="H77" s="77">
        <v>2485</v>
      </c>
      <c r="I77" s="69">
        <v>14985</v>
      </c>
      <c r="J77" s="82">
        <v>24947</v>
      </c>
      <c r="K77" s="82">
        <v>4204</v>
      </c>
      <c r="L77" s="82">
        <v>26956</v>
      </c>
      <c r="M77" s="83">
        <f>ROUND(D77/G77*100-100,2)</f>
        <v>90.87</v>
      </c>
      <c r="N77" s="81">
        <f t="shared" si="53"/>
        <v>93.44</v>
      </c>
      <c r="O77" s="81">
        <f t="shared" si="54"/>
        <v>97.04</v>
      </c>
      <c r="P77" s="83">
        <f>ROUND(D77/J77*100-100,2)</f>
        <v>18.940000000000001</v>
      </c>
      <c r="Q77" s="81">
        <f t="shared" si="55"/>
        <v>14.34</v>
      </c>
      <c r="R77" s="81">
        <f t="shared" si="56"/>
        <v>9.5399999999999991</v>
      </c>
      <c r="T77" s="91"/>
      <c r="U77" s="91"/>
      <c r="W77" s="1"/>
    </row>
    <row r="78" spans="1:24" x14ac:dyDescent="0.35">
      <c r="A78" s="37"/>
      <c r="B78" s="37" t="s">
        <v>74</v>
      </c>
      <c r="C78" s="37" t="s">
        <v>70</v>
      </c>
      <c r="D78" s="77">
        <v>1325</v>
      </c>
      <c r="E78" s="77">
        <v>3425</v>
      </c>
      <c r="F78" s="69">
        <f t="shared" si="65"/>
        <v>21038</v>
      </c>
      <c r="G78" s="77">
        <v>1887</v>
      </c>
      <c r="H78" s="77">
        <v>4539</v>
      </c>
      <c r="I78" s="69">
        <v>27366</v>
      </c>
      <c r="J78" s="82">
        <v>968</v>
      </c>
      <c r="K78" s="82">
        <v>2732</v>
      </c>
      <c r="L78" s="82">
        <v>17520</v>
      </c>
      <c r="M78" s="83">
        <f>ROUND(D78/G78*100-100,2)</f>
        <v>-29.78</v>
      </c>
      <c r="N78" s="81">
        <f t="shared" si="53"/>
        <v>-24.54</v>
      </c>
      <c r="O78" s="81">
        <f t="shared" si="54"/>
        <v>-23.12</v>
      </c>
      <c r="P78" s="83">
        <f>ROUND(D78/J78*100-100,2)</f>
        <v>36.880000000000003</v>
      </c>
      <c r="Q78" s="81">
        <f t="shared" si="55"/>
        <v>25.37</v>
      </c>
      <c r="R78" s="81">
        <f t="shared" si="56"/>
        <v>20.079999999999998</v>
      </c>
      <c r="T78" s="91"/>
      <c r="U78" s="91"/>
      <c r="W78" s="1"/>
    </row>
    <row r="79" spans="1:24" x14ac:dyDescent="0.35">
      <c r="A79" s="37"/>
      <c r="B79" s="37" t="s">
        <v>75</v>
      </c>
      <c r="C79" s="37" t="s">
        <v>7</v>
      </c>
      <c r="D79" s="77"/>
      <c r="E79" s="77">
        <v>9312</v>
      </c>
      <c r="F79" s="69">
        <f t="shared" si="65"/>
        <v>57199</v>
      </c>
      <c r="G79" s="77"/>
      <c r="H79" s="77">
        <v>6773</v>
      </c>
      <c r="I79" s="69">
        <v>40838</v>
      </c>
      <c r="J79" s="79"/>
      <c r="K79" s="82">
        <v>5534</v>
      </c>
      <c r="L79" s="82">
        <v>35483</v>
      </c>
      <c r="M79" s="80" t="s">
        <v>57</v>
      </c>
      <c r="N79" s="81">
        <f t="shared" si="53"/>
        <v>37.49</v>
      </c>
      <c r="O79" s="81">
        <f t="shared" si="54"/>
        <v>40.06</v>
      </c>
      <c r="P79" s="80" t="s">
        <v>57</v>
      </c>
      <c r="Q79" s="81">
        <f t="shared" si="55"/>
        <v>68.27</v>
      </c>
      <c r="R79" s="81">
        <f t="shared" si="56"/>
        <v>61.2</v>
      </c>
      <c r="T79" s="91"/>
      <c r="U79" s="91"/>
      <c r="W79" s="1"/>
    </row>
    <row r="80" spans="1:24" x14ac:dyDescent="0.35">
      <c r="A80" s="38"/>
      <c r="B80" s="37" t="s">
        <v>76</v>
      </c>
      <c r="C80" s="37" t="s">
        <v>7</v>
      </c>
      <c r="D80" s="77"/>
      <c r="E80" s="78">
        <f t="shared" ref="E80:L80" si="66">SUM(E81:E87)</f>
        <v>2966</v>
      </c>
      <c r="F80" s="78">
        <f t="shared" si="66"/>
        <v>18218</v>
      </c>
      <c r="G80" s="77"/>
      <c r="H80" s="78">
        <f t="shared" si="66"/>
        <v>3119</v>
      </c>
      <c r="I80" s="78">
        <f t="shared" si="66"/>
        <v>18802</v>
      </c>
      <c r="J80" s="79"/>
      <c r="K80" s="78">
        <f t="shared" si="66"/>
        <v>1936</v>
      </c>
      <c r="L80" s="78">
        <f t="shared" si="66"/>
        <v>12418</v>
      </c>
      <c r="M80" s="80" t="s">
        <v>57</v>
      </c>
      <c r="N80" s="81">
        <f t="shared" si="53"/>
        <v>-4.91</v>
      </c>
      <c r="O80" s="81">
        <f t="shared" si="54"/>
        <v>-3.11</v>
      </c>
      <c r="P80" s="80" t="s">
        <v>57</v>
      </c>
      <c r="Q80" s="81">
        <f t="shared" si="55"/>
        <v>53.2</v>
      </c>
      <c r="R80" s="81">
        <f t="shared" si="56"/>
        <v>46.71</v>
      </c>
      <c r="T80" s="91"/>
      <c r="U80" s="91"/>
      <c r="W80" s="1"/>
    </row>
    <row r="81" spans="1:23" x14ac:dyDescent="0.35">
      <c r="A81" s="37"/>
      <c r="B81" s="37" t="s">
        <v>77</v>
      </c>
      <c r="C81" s="32" t="s">
        <v>78</v>
      </c>
      <c r="D81" s="77">
        <v>88</v>
      </c>
      <c r="E81" s="77">
        <v>197</v>
      </c>
      <c r="F81" s="69">
        <f t="shared" ref="F81:F83" si="67">ROUND(E81/162.799992*1000,0)</f>
        <v>1210</v>
      </c>
      <c r="G81" s="77">
        <v>125</v>
      </c>
      <c r="H81" s="77">
        <v>286</v>
      </c>
      <c r="I81" s="69">
        <v>1722</v>
      </c>
      <c r="J81" s="82">
        <v>52</v>
      </c>
      <c r="K81" s="82">
        <v>143</v>
      </c>
      <c r="L81" s="82">
        <v>917</v>
      </c>
      <c r="M81" s="83">
        <f>ROUND(D81/G81*100-100,2)</f>
        <v>-29.6</v>
      </c>
      <c r="N81" s="81">
        <f>ROUND(E81/H81*100-100,2)</f>
        <v>-31.12</v>
      </c>
      <c r="O81" s="81">
        <f>ROUND(F81/I81*100-100,2)</f>
        <v>-29.73</v>
      </c>
      <c r="P81" s="83">
        <f>ROUND(D81/J81*100-100,2)</f>
        <v>69.23</v>
      </c>
      <c r="Q81" s="81">
        <f>ROUND(E81/K81*100-100,2)</f>
        <v>37.76</v>
      </c>
      <c r="R81" s="81">
        <f>ROUND(F81/L81*100-100,2)</f>
        <v>31.95</v>
      </c>
      <c r="T81" s="91"/>
      <c r="U81" s="91"/>
      <c r="W81" s="1"/>
    </row>
    <row r="82" spans="1:23" x14ac:dyDescent="0.35">
      <c r="A82" s="37"/>
      <c r="B82" s="37" t="s">
        <v>79</v>
      </c>
      <c r="C82" s="37" t="s">
        <v>7</v>
      </c>
      <c r="D82" s="77"/>
      <c r="E82" s="77">
        <v>274</v>
      </c>
      <c r="F82" s="69">
        <f t="shared" si="67"/>
        <v>1683</v>
      </c>
      <c r="G82" s="77"/>
      <c r="H82" s="77">
        <v>204</v>
      </c>
      <c r="I82" s="69">
        <v>1230</v>
      </c>
      <c r="J82" s="79"/>
      <c r="K82" s="82">
        <v>196</v>
      </c>
      <c r="L82" s="82">
        <v>1259</v>
      </c>
      <c r="M82" s="80" t="s">
        <v>57</v>
      </c>
      <c r="N82" s="81">
        <f t="shared" si="53"/>
        <v>34.31</v>
      </c>
      <c r="O82" s="81">
        <f t="shared" si="54"/>
        <v>36.83</v>
      </c>
      <c r="P82" s="83"/>
      <c r="Q82" s="81">
        <f>ROUND(E82/K82*100-100,2)</f>
        <v>39.799999999999997</v>
      </c>
      <c r="R82" s="81">
        <f t="shared" si="56"/>
        <v>33.68</v>
      </c>
      <c r="T82" s="91"/>
      <c r="U82" s="91"/>
      <c r="W82" s="1"/>
    </row>
    <row r="83" spans="1:23" x14ac:dyDescent="0.35">
      <c r="B83" s="37" t="s">
        <v>80</v>
      </c>
      <c r="C83" s="37" t="s">
        <v>7</v>
      </c>
      <c r="D83" s="77"/>
      <c r="E83" s="77">
        <v>754</v>
      </c>
      <c r="F83" s="69">
        <f t="shared" si="67"/>
        <v>4631</v>
      </c>
      <c r="G83" s="77"/>
      <c r="H83" s="77">
        <v>643</v>
      </c>
      <c r="I83" s="69">
        <v>3874</v>
      </c>
      <c r="J83" s="79"/>
      <c r="K83" s="82">
        <v>391</v>
      </c>
      <c r="L83" s="82">
        <v>2505</v>
      </c>
      <c r="M83" s="80" t="s">
        <v>57</v>
      </c>
      <c r="N83" s="81">
        <f t="shared" si="53"/>
        <v>17.260000000000002</v>
      </c>
      <c r="O83" s="81">
        <f t="shared" si="54"/>
        <v>19.54</v>
      </c>
      <c r="P83" s="80" t="s">
        <v>57</v>
      </c>
      <c r="Q83" s="81">
        <f t="shared" si="55"/>
        <v>92.84</v>
      </c>
      <c r="R83" s="81">
        <f t="shared" si="56"/>
        <v>84.87</v>
      </c>
      <c r="T83" s="91"/>
      <c r="U83" s="91"/>
      <c r="W83" s="1"/>
    </row>
    <row r="84" spans="1:23" x14ac:dyDescent="0.35">
      <c r="B84" s="37" t="s">
        <v>81</v>
      </c>
      <c r="D84" s="77"/>
      <c r="E84" s="78"/>
      <c r="F84" s="69"/>
      <c r="G84" s="77"/>
      <c r="H84" s="78"/>
      <c r="I84" s="69"/>
      <c r="M84" s="80"/>
      <c r="N84" s="81"/>
      <c r="O84" s="81"/>
      <c r="P84" s="80"/>
      <c r="Q84" s="83"/>
      <c r="R84" s="83"/>
      <c r="T84" s="91"/>
      <c r="U84" s="91"/>
      <c r="W84" s="1"/>
    </row>
    <row r="85" spans="1:23" x14ac:dyDescent="0.35">
      <c r="B85" s="37" t="s">
        <v>82</v>
      </c>
      <c r="C85" s="37" t="s">
        <v>7</v>
      </c>
      <c r="D85" s="78"/>
      <c r="E85" s="78">
        <v>646</v>
      </c>
      <c r="F85" s="69">
        <f t="shared" ref="F85:F93" si="68">ROUND(E85/162.799992*1000,0)</f>
        <v>3968</v>
      </c>
      <c r="G85" s="78"/>
      <c r="H85" s="78">
        <v>752</v>
      </c>
      <c r="I85" s="69">
        <v>4534</v>
      </c>
      <c r="J85" s="82"/>
      <c r="K85" s="78">
        <v>418</v>
      </c>
      <c r="L85" s="78">
        <v>2682</v>
      </c>
      <c r="M85" s="80" t="s">
        <v>57</v>
      </c>
      <c r="N85" s="81">
        <f t="shared" ref="N85:N94" si="69">ROUND(E85/H85*100-100,2)</f>
        <v>-14.1</v>
      </c>
      <c r="O85" s="81">
        <f t="shared" ref="O85:O94" si="70">ROUND(F85/I85*100-100,2)</f>
        <v>-12.48</v>
      </c>
      <c r="P85" s="80" t="s">
        <v>57</v>
      </c>
      <c r="Q85" s="81">
        <f t="shared" ref="Q85:Q94" si="71">ROUND(E85/K85*100-100,2)</f>
        <v>54.55</v>
      </c>
      <c r="R85" s="81">
        <f t="shared" ref="R85:R94" si="72">ROUND(F85/L85*100-100,2)</f>
        <v>47.95</v>
      </c>
      <c r="T85" s="91"/>
      <c r="U85" s="91"/>
      <c r="W85" s="1"/>
    </row>
    <row r="86" spans="1:23" x14ac:dyDescent="0.35">
      <c r="B86" s="37" t="s">
        <v>83</v>
      </c>
      <c r="C86" s="37" t="s">
        <v>7</v>
      </c>
      <c r="D86" s="77"/>
      <c r="E86" s="77">
        <v>188</v>
      </c>
      <c r="F86" s="69">
        <f t="shared" si="68"/>
        <v>1155</v>
      </c>
      <c r="G86" s="77"/>
      <c r="H86" s="77">
        <v>311</v>
      </c>
      <c r="I86" s="69">
        <v>1875</v>
      </c>
      <c r="J86" s="79"/>
      <c r="K86" s="78">
        <v>245</v>
      </c>
      <c r="L86" s="78">
        <v>1572</v>
      </c>
      <c r="M86" s="80" t="s">
        <v>57</v>
      </c>
      <c r="N86" s="81">
        <f t="shared" si="69"/>
        <v>-39.549999999999997</v>
      </c>
      <c r="O86" s="81">
        <f t="shared" si="70"/>
        <v>-38.4</v>
      </c>
      <c r="P86" s="80" t="s">
        <v>57</v>
      </c>
      <c r="Q86" s="81">
        <f t="shared" si="71"/>
        <v>-23.27</v>
      </c>
      <c r="R86" s="81">
        <f t="shared" si="72"/>
        <v>-26.53</v>
      </c>
      <c r="T86" s="91"/>
      <c r="U86" s="91"/>
      <c r="W86" s="1"/>
    </row>
    <row r="87" spans="1:23" x14ac:dyDescent="0.35">
      <c r="B87" s="37" t="s">
        <v>84</v>
      </c>
      <c r="C87" s="37" t="s">
        <v>7</v>
      </c>
      <c r="D87" s="77"/>
      <c r="E87" s="77">
        <v>907</v>
      </c>
      <c r="F87" s="69">
        <f t="shared" si="68"/>
        <v>5571</v>
      </c>
      <c r="G87" s="77"/>
      <c r="H87" s="77">
        <v>923</v>
      </c>
      <c r="I87" s="69">
        <v>5567</v>
      </c>
      <c r="J87" s="79"/>
      <c r="K87" s="78">
        <v>543</v>
      </c>
      <c r="L87" s="78">
        <v>3483</v>
      </c>
      <c r="M87" s="80" t="s">
        <v>57</v>
      </c>
      <c r="N87" s="81">
        <f t="shared" si="69"/>
        <v>-1.73</v>
      </c>
      <c r="O87" s="81">
        <f t="shared" si="70"/>
        <v>7.0000000000000007E-2</v>
      </c>
      <c r="P87" s="80" t="s">
        <v>57</v>
      </c>
      <c r="Q87" s="81">
        <f t="shared" si="71"/>
        <v>67.03</v>
      </c>
      <c r="R87" s="81">
        <f t="shared" si="72"/>
        <v>59.95</v>
      </c>
      <c r="T87" s="91"/>
      <c r="U87" s="91"/>
      <c r="W87" s="1"/>
    </row>
    <row r="88" spans="1:23" x14ac:dyDescent="0.35">
      <c r="A88" s="38"/>
      <c r="B88" s="37" t="s">
        <v>85</v>
      </c>
      <c r="C88" s="37" t="s">
        <v>70</v>
      </c>
      <c r="D88" s="77">
        <v>1</v>
      </c>
      <c r="E88" s="77">
        <v>22</v>
      </c>
      <c r="F88" s="69">
        <f t="shared" si="68"/>
        <v>135</v>
      </c>
      <c r="G88" s="77">
        <v>1</v>
      </c>
      <c r="H88" s="77">
        <v>60</v>
      </c>
      <c r="I88" s="69">
        <v>360</v>
      </c>
      <c r="J88" s="82">
        <v>1</v>
      </c>
      <c r="K88" s="82">
        <v>49</v>
      </c>
      <c r="L88" s="82">
        <v>317</v>
      </c>
      <c r="M88" s="83">
        <f>ROUND(D88/G88*100-100,2)</f>
        <v>0</v>
      </c>
      <c r="N88" s="81">
        <f t="shared" si="69"/>
        <v>-63.33</v>
      </c>
      <c r="O88" s="81">
        <f t="shared" si="70"/>
        <v>-62.5</v>
      </c>
      <c r="P88" s="83">
        <f>ROUND(D88/J88*100-100,2)</f>
        <v>0</v>
      </c>
      <c r="Q88" s="81">
        <f t="shared" si="71"/>
        <v>-55.1</v>
      </c>
      <c r="R88" s="81">
        <f t="shared" si="72"/>
        <v>-57.41</v>
      </c>
      <c r="T88" s="91"/>
      <c r="U88" s="91"/>
      <c r="W88" s="1"/>
    </row>
    <row r="89" spans="1:23" x14ac:dyDescent="0.35">
      <c r="A89" s="38"/>
      <c r="B89" s="37" t="s">
        <v>86</v>
      </c>
      <c r="C89" s="37" t="s">
        <v>7</v>
      </c>
      <c r="D89" s="77"/>
      <c r="E89" s="77">
        <v>161</v>
      </c>
      <c r="F89" s="69">
        <f t="shared" si="68"/>
        <v>989</v>
      </c>
      <c r="G89" s="77"/>
      <c r="H89" s="77">
        <v>202</v>
      </c>
      <c r="I89" s="69">
        <v>1218</v>
      </c>
      <c r="J89" s="79"/>
      <c r="K89" s="82">
        <v>112</v>
      </c>
      <c r="L89" s="82">
        <v>719</v>
      </c>
      <c r="M89" s="80" t="s">
        <v>57</v>
      </c>
      <c r="N89" s="81">
        <f t="shared" ref="N89" si="73">ROUND(E89/H89*100-100,2)</f>
        <v>-20.3</v>
      </c>
      <c r="O89" s="81">
        <f t="shared" ref="O89" si="74">ROUND(F89/I89*100-100,2)</f>
        <v>-18.8</v>
      </c>
      <c r="P89" s="80" t="s">
        <v>57</v>
      </c>
      <c r="Q89" s="81">
        <f t="shared" si="71"/>
        <v>43.75</v>
      </c>
      <c r="R89" s="81">
        <f t="shared" si="72"/>
        <v>37.549999999999997</v>
      </c>
      <c r="T89" s="91"/>
      <c r="U89" s="91"/>
      <c r="W89" s="1"/>
    </row>
    <row r="90" spans="1:23" x14ac:dyDescent="0.35">
      <c r="A90" s="38"/>
      <c r="B90" s="37" t="s">
        <v>87</v>
      </c>
      <c r="C90" s="32" t="s">
        <v>78</v>
      </c>
      <c r="D90" s="77">
        <v>13</v>
      </c>
      <c r="E90" s="77">
        <v>45</v>
      </c>
      <c r="F90" s="69">
        <f t="shared" si="68"/>
        <v>276</v>
      </c>
      <c r="G90" s="77">
        <v>10</v>
      </c>
      <c r="H90" s="77">
        <v>33</v>
      </c>
      <c r="I90" s="69">
        <v>201</v>
      </c>
      <c r="J90" s="82">
        <v>16</v>
      </c>
      <c r="K90" s="82">
        <v>48</v>
      </c>
      <c r="L90" s="82">
        <v>310</v>
      </c>
      <c r="M90" s="83">
        <f t="shared" ref="M90" si="75">ROUND(D90/G90*100-100,2)</f>
        <v>30</v>
      </c>
      <c r="N90" s="81">
        <f t="shared" si="69"/>
        <v>36.36</v>
      </c>
      <c r="O90" s="81">
        <f t="shared" si="70"/>
        <v>37.31</v>
      </c>
      <c r="P90" s="83">
        <f>ROUND(D90/J90*100-100,2)</f>
        <v>-18.75</v>
      </c>
      <c r="Q90" s="81">
        <f t="shared" si="71"/>
        <v>-6.25</v>
      </c>
      <c r="R90" s="81">
        <f t="shared" si="72"/>
        <v>-10.97</v>
      </c>
      <c r="T90" s="91"/>
      <c r="U90" s="91"/>
      <c r="W90" s="1"/>
    </row>
    <row r="91" spans="1:23" x14ac:dyDescent="0.35">
      <c r="A91" s="38"/>
      <c r="B91" s="37" t="s">
        <v>88</v>
      </c>
      <c r="C91" s="37" t="s">
        <v>70</v>
      </c>
      <c r="D91" s="100">
        <v>91</v>
      </c>
      <c r="E91" s="77">
        <v>1</v>
      </c>
      <c r="F91" s="69">
        <f t="shared" si="68"/>
        <v>6</v>
      </c>
      <c r="G91" s="100">
        <v>92</v>
      </c>
      <c r="H91" s="77">
        <v>2</v>
      </c>
      <c r="I91" s="69">
        <v>10</v>
      </c>
      <c r="J91" s="82">
        <v>180</v>
      </c>
      <c r="K91" s="82">
        <v>3</v>
      </c>
      <c r="L91" s="82">
        <v>16</v>
      </c>
      <c r="M91" s="83">
        <f t="shared" ref="M91" si="76">ROUND(D91/G91*100-100,2)</f>
        <v>-1.0900000000000001</v>
      </c>
      <c r="N91" s="81">
        <f t="shared" ref="N91" si="77">ROUND(E91/H91*100-100,2)</f>
        <v>-50</v>
      </c>
      <c r="O91" s="81">
        <f t="shared" ref="O91" si="78">ROUND(F91/I91*100-100,2)</f>
        <v>-40</v>
      </c>
      <c r="P91" s="83">
        <f t="shared" ref="P91" si="79">ROUND(D91/J91*100-100,2)</f>
        <v>-49.44</v>
      </c>
      <c r="Q91" s="81">
        <f t="shared" ref="Q91" si="80">ROUND(E91/K91*100-100,2)</f>
        <v>-66.67</v>
      </c>
      <c r="R91" s="81">
        <f t="shared" ref="R91" si="81">ROUND(F91/L91*100-100,2)</f>
        <v>-62.5</v>
      </c>
      <c r="T91" s="91"/>
      <c r="U91" s="91"/>
      <c r="W91" s="1"/>
    </row>
    <row r="92" spans="1:23" x14ac:dyDescent="0.35">
      <c r="A92" s="38"/>
      <c r="B92" s="37" t="s">
        <v>89</v>
      </c>
      <c r="C92" s="37" t="s">
        <v>7</v>
      </c>
      <c r="D92" s="100"/>
      <c r="E92" s="77">
        <v>0</v>
      </c>
      <c r="F92" s="69">
        <f t="shared" si="68"/>
        <v>0</v>
      </c>
      <c r="G92" s="100"/>
      <c r="H92" s="77">
        <v>0</v>
      </c>
      <c r="I92" s="69">
        <v>0</v>
      </c>
      <c r="J92" s="79"/>
      <c r="K92" s="82">
        <v>0</v>
      </c>
      <c r="L92" s="82">
        <v>0</v>
      </c>
      <c r="M92" s="80"/>
      <c r="N92" s="81">
        <v>0</v>
      </c>
      <c r="O92" s="81">
        <v>0</v>
      </c>
      <c r="P92" s="80"/>
      <c r="Q92" s="81">
        <v>0</v>
      </c>
      <c r="R92" s="81">
        <v>0</v>
      </c>
      <c r="T92" s="91"/>
      <c r="U92" s="91"/>
      <c r="W92" s="1"/>
    </row>
    <row r="93" spans="1:23" x14ac:dyDescent="0.35">
      <c r="A93" s="38"/>
      <c r="B93" s="37" t="s">
        <v>90</v>
      </c>
      <c r="C93" s="37" t="s">
        <v>70</v>
      </c>
      <c r="D93" s="78">
        <v>1023346</v>
      </c>
      <c r="E93" s="78">
        <v>5413</v>
      </c>
      <c r="F93" s="69">
        <f t="shared" si="68"/>
        <v>33249</v>
      </c>
      <c r="G93" s="78">
        <v>820107</v>
      </c>
      <c r="H93" s="78">
        <v>4609</v>
      </c>
      <c r="I93" s="69">
        <v>27788</v>
      </c>
      <c r="J93" s="82">
        <v>748878</v>
      </c>
      <c r="K93" s="82">
        <v>4310</v>
      </c>
      <c r="L93" s="82">
        <v>27636</v>
      </c>
      <c r="M93" s="83">
        <f>ROUND(D93/G93*100-100,2)</f>
        <v>24.78</v>
      </c>
      <c r="N93" s="81">
        <f t="shared" si="69"/>
        <v>17.440000000000001</v>
      </c>
      <c r="O93" s="81">
        <f t="shared" si="70"/>
        <v>19.649999999999999</v>
      </c>
      <c r="P93" s="83">
        <f t="shared" ref="P93:P94" si="82">ROUND(D93/J93*100-100,2)</f>
        <v>36.65</v>
      </c>
      <c r="Q93" s="81">
        <f t="shared" si="71"/>
        <v>25.59</v>
      </c>
      <c r="R93" s="81">
        <f t="shared" si="72"/>
        <v>20.309999999999999</v>
      </c>
      <c r="T93" s="91"/>
      <c r="U93" s="91"/>
      <c r="W93" s="1"/>
    </row>
    <row r="94" spans="1:23" x14ac:dyDescent="0.35">
      <c r="A94" s="38"/>
      <c r="B94" s="37" t="s">
        <v>91</v>
      </c>
      <c r="C94" s="37" t="s">
        <v>70</v>
      </c>
      <c r="D94" s="77">
        <v>2097</v>
      </c>
      <c r="E94" s="77">
        <v>418</v>
      </c>
      <c r="F94" s="69">
        <f>ROUND(E94/162.799992*1000,0)</f>
        <v>2568</v>
      </c>
      <c r="G94" s="77">
        <v>2079</v>
      </c>
      <c r="H94" s="77">
        <v>385</v>
      </c>
      <c r="I94" s="69">
        <v>2319</v>
      </c>
      <c r="J94" s="82">
        <v>2258</v>
      </c>
      <c r="K94" s="82">
        <v>536</v>
      </c>
      <c r="L94" s="82">
        <v>3439</v>
      </c>
      <c r="M94" s="83">
        <f t="shared" ref="M94" si="83">ROUND(D94/G94*100-100,2)</f>
        <v>0.87</v>
      </c>
      <c r="N94" s="81">
        <f t="shared" si="69"/>
        <v>8.57</v>
      </c>
      <c r="O94" s="81">
        <f t="shared" si="70"/>
        <v>10.74</v>
      </c>
      <c r="P94" s="83">
        <f t="shared" si="82"/>
        <v>-7.13</v>
      </c>
      <c r="Q94" s="81">
        <f t="shared" si="71"/>
        <v>-22.01</v>
      </c>
      <c r="R94" s="81">
        <f t="shared" si="72"/>
        <v>-25.33</v>
      </c>
      <c r="T94" s="91"/>
      <c r="U94" s="91"/>
      <c r="W94" s="1"/>
    </row>
    <row r="95" spans="1:23" x14ac:dyDescent="0.35">
      <c r="D95" s="77"/>
      <c r="E95" s="77"/>
      <c r="F95" s="78"/>
      <c r="G95" s="77"/>
      <c r="H95" s="77"/>
      <c r="I95" s="78"/>
      <c r="J95" s="82"/>
      <c r="K95" s="82"/>
      <c r="L95" s="82"/>
      <c r="M95" s="83"/>
      <c r="N95" s="81"/>
      <c r="O95" s="81"/>
      <c r="P95" s="83"/>
      <c r="Q95" s="83"/>
      <c r="R95" s="83"/>
      <c r="W95" s="1"/>
    </row>
    <row r="96" spans="1:23" x14ac:dyDescent="0.35">
      <c r="A96" s="37"/>
      <c r="B96" s="37" t="s">
        <v>92</v>
      </c>
      <c r="C96" s="37"/>
      <c r="D96" s="78"/>
      <c r="E96" s="78">
        <f t="shared" ref="E96:L96" si="84">E8-SUM(E10,E26,E41,E47)</f>
        <v>27056</v>
      </c>
      <c r="F96" s="78">
        <f t="shared" si="84"/>
        <v>166206</v>
      </c>
      <c r="G96" s="78"/>
      <c r="H96" s="78">
        <f t="shared" si="84"/>
        <v>22419</v>
      </c>
      <c r="I96" s="78">
        <f t="shared" si="84"/>
        <v>135189</v>
      </c>
      <c r="J96" s="79"/>
      <c r="K96" s="78">
        <f t="shared" si="84"/>
        <v>18402</v>
      </c>
      <c r="L96" s="78">
        <f t="shared" si="84"/>
        <v>117976</v>
      </c>
      <c r="M96" s="80" t="s">
        <v>57</v>
      </c>
      <c r="N96" s="81">
        <f t="shared" ref="N96" si="85">ROUND(E96/H96*100-100,2)</f>
        <v>20.68</v>
      </c>
      <c r="O96" s="81">
        <f t="shared" ref="O96" si="86">ROUND(F96/I96*100-100,2)</f>
        <v>22.94</v>
      </c>
      <c r="P96" s="80" t="s">
        <v>57</v>
      </c>
      <c r="Q96" s="81">
        <f t="shared" ref="Q96" si="87">ROUND(E96/K96*100-100,2)</f>
        <v>47.03</v>
      </c>
      <c r="R96" s="81">
        <f t="shared" ref="R96" si="88">ROUND(F96/L96*100-100,2)</f>
        <v>40.880000000000003</v>
      </c>
      <c r="W96" s="1"/>
    </row>
    <row r="97" spans="1:18" x14ac:dyDescent="0.35">
      <c r="A97" s="40"/>
      <c r="B97" s="34"/>
      <c r="C97" s="34"/>
      <c r="D97" s="41"/>
      <c r="E97" s="41"/>
      <c r="F97" s="41"/>
      <c r="G97" s="41"/>
      <c r="H97" s="41"/>
      <c r="I97" s="41"/>
      <c r="J97" s="41"/>
      <c r="K97" s="41"/>
      <c r="L97" s="41"/>
      <c r="M97" s="34"/>
      <c r="N97" s="36"/>
      <c r="O97" s="36"/>
      <c r="P97" s="35"/>
      <c r="Q97" s="34"/>
      <c r="R97" s="35"/>
    </row>
    <row r="98" spans="1:18" x14ac:dyDescent="0.35">
      <c r="B98" s="37" t="s">
        <v>93</v>
      </c>
    </row>
    <row r="99" spans="1:18" x14ac:dyDescent="0.35">
      <c r="A99" s="37"/>
      <c r="B99" s="42" t="s">
        <v>128</v>
      </c>
      <c r="K99" s="43"/>
      <c r="L99" s="43"/>
    </row>
    <row r="100" spans="1:18" x14ac:dyDescent="0.35">
      <c r="A100" s="2" t="s">
        <v>110</v>
      </c>
      <c r="K100" s="43"/>
      <c r="L100" s="43"/>
    </row>
    <row r="101" spans="1:18" x14ac:dyDescent="0.35">
      <c r="B101" s="37" t="s">
        <v>113</v>
      </c>
      <c r="D101" s="38"/>
      <c r="E101" s="38"/>
      <c r="F101" s="38"/>
      <c r="K101" s="39"/>
      <c r="L101" s="39"/>
    </row>
    <row r="102" spans="1:18" x14ac:dyDescent="0.35">
      <c r="D102" s="38"/>
      <c r="E102" s="38"/>
      <c r="F102" s="38"/>
      <c r="K102" s="39"/>
      <c r="L102" s="39"/>
    </row>
    <row r="103" spans="1:18" x14ac:dyDescent="0.35">
      <c r="C103" s="37"/>
      <c r="D103" s="38"/>
      <c r="E103" s="38"/>
      <c r="F103" s="38"/>
      <c r="G103" s="32"/>
      <c r="H103" s="38"/>
      <c r="I103" s="38"/>
      <c r="K103" s="39"/>
      <c r="L103" s="39"/>
    </row>
    <row r="104" spans="1:18" x14ac:dyDescent="0.35">
      <c r="C104" s="37"/>
      <c r="D104" s="38"/>
      <c r="E104" s="38"/>
      <c r="F104" s="38"/>
      <c r="G104" s="32"/>
      <c r="H104" s="38"/>
      <c r="I104" s="38"/>
      <c r="K104" s="39"/>
      <c r="L104" s="39"/>
    </row>
    <row r="105" spans="1:18" x14ac:dyDescent="0.35">
      <c r="A105" s="106" t="s">
        <v>122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1:18" x14ac:dyDescent="0.35">
      <c r="A106" s="32"/>
      <c r="B106" s="32"/>
      <c r="C106" s="32"/>
      <c r="D106" s="32"/>
      <c r="E106" s="44"/>
      <c r="F106" s="32"/>
      <c r="G106" s="32"/>
      <c r="H106" s="44"/>
      <c r="I106" s="32"/>
      <c r="J106" s="32"/>
      <c r="K106" s="44"/>
      <c r="L106" s="32"/>
    </row>
    <row r="107" spans="1:18" x14ac:dyDescent="0.35">
      <c r="B107" s="2" t="s">
        <v>116</v>
      </c>
      <c r="E107" s="3"/>
      <c r="H107" s="3"/>
      <c r="I107" s="37" t="s">
        <v>115</v>
      </c>
      <c r="K107" s="3"/>
    </row>
    <row r="108" spans="1:18" x14ac:dyDescent="0.35">
      <c r="E108" s="3"/>
      <c r="H108" s="3"/>
      <c r="I108" s="37" t="s">
        <v>114</v>
      </c>
      <c r="J108" s="34"/>
      <c r="K108" s="41"/>
      <c r="L108" s="34"/>
    </row>
    <row r="109" spans="1:18" x14ac:dyDescent="0.35">
      <c r="A109" s="45"/>
      <c r="B109" s="6"/>
      <c r="C109" s="7" t="s">
        <v>95</v>
      </c>
      <c r="D109" s="101" t="s">
        <v>129</v>
      </c>
      <c r="E109" s="102"/>
      <c r="F109" s="103"/>
      <c r="G109" s="101" t="s">
        <v>123</v>
      </c>
      <c r="H109" s="102"/>
      <c r="I109" s="103"/>
      <c r="J109" s="19" t="s">
        <v>124</v>
      </c>
      <c r="K109" s="3"/>
    </row>
    <row r="110" spans="1:18" x14ac:dyDescent="0.35">
      <c r="A110" s="2" t="s">
        <v>1</v>
      </c>
      <c r="B110" s="13"/>
      <c r="C110" s="32" t="s">
        <v>96</v>
      </c>
      <c r="D110" s="15"/>
      <c r="E110" s="3"/>
      <c r="F110" s="16"/>
      <c r="H110" s="18"/>
      <c r="J110" s="46" t="s">
        <v>125</v>
      </c>
      <c r="K110" s="41"/>
      <c r="L110" s="34"/>
    </row>
    <row r="111" spans="1:18" x14ac:dyDescent="0.35">
      <c r="A111" s="37" t="s">
        <v>2</v>
      </c>
      <c r="B111" s="13" t="s">
        <v>98</v>
      </c>
      <c r="C111" s="32" t="s">
        <v>99</v>
      </c>
      <c r="D111" s="15" t="s">
        <v>100</v>
      </c>
      <c r="E111" s="117" t="s">
        <v>101</v>
      </c>
      <c r="F111" s="118"/>
      <c r="G111" s="37" t="s">
        <v>100</v>
      </c>
      <c r="H111" s="117" t="s">
        <v>101</v>
      </c>
      <c r="I111" s="118"/>
      <c r="J111" s="19" t="s">
        <v>100</v>
      </c>
      <c r="K111" s="101" t="s">
        <v>101</v>
      </c>
      <c r="L111" s="102"/>
    </row>
    <row r="112" spans="1:18" x14ac:dyDescent="0.35">
      <c r="A112" s="34"/>
      <c r="B112" s="23"/>
      <c r="C112" s="24" t="s">
        <v>102</v>
      </c>
      <c r="D112" s="23"/>
      <c r="E112" s="25" t="s">
        <v>103</v>
      </c>
      <c r="F112" s="26" t="s">
        <v>104</v>
      </c>
      <c r="G112" s="27"/>
      <c r="H112" s="25" t="s">
        <v>103</v>
      </c>
      <c r="I112" s="26" t="s">
        <v>105</v>
      </c>
      <c r="J112" s="28"/>
      <c r="K112" s="25" t="s">
        <v>103</v>
      </c>
      <c r="L112" s="47" t="s">
        <v>105</v>
      </c>
    </row>
    <row r="113" spans="1:17" x14ac:dyDescent="0.35">
      <c r="A113" s="37"/>
      <c r="B113" s="37" t="s">
        <v>3</v>
      </c>
      <c r="D113" s="79" t="s">
        <v>4</v>
      </c>
      <c r="E113" s="82">
        <v>1254813</v>
      </c>
      <c r="F113" s="82">
        <v>7575862</v>
      </c>
      <c r="G113" s="79"/>
      <c r="H113" s="82">
        <v>1183957</v>
      </c>
      <c r="I113" s="82">
        <v>7529178</v>
      </c>
      <c r="J113" s="80" t="s">
        <v>4</v>
      </c>
      <c r="K113" s="84">
        <f>ROUND(E113/H113*100-100,2)</f>
        <v>5.98</v>
      </c>
      <c r="L113" s="84">
        <f>ROUND(F113/I113*100-100,2)</f>
        <v>0.62</v>
      </c>
      <c r="M113" s="85"/>
      <c r="N113" s="81"/>
      <c r="O113" s="81"/>
    </row>
    <row r="114" spans="1:17" x14ac:dyDescent="0.35">
      <c r="A114" s="37"/>
      <c r="D114" s="82"/>
      <c r="E114" s="78"/>
      <c r="F114" s="78"/>
      <c r="G114" s="82"/>
      <c r="H114" s="78"/>
      <c r="I114" s="78"/>
      <c r="J114" s="84"/>
      <c r="K114" s="84"/>
      <c r="L114" s="84"/>
      <c r="M114" s="85"/>
      <c r="N114" s="81"/>
      <c r="O114" s="81"/>
      <c r="P114" s="3"/>
      <c r="Q114" s="3"/>
    </row>
    <row r="115" spans="1:17" x14ac:dyDescent="0.35">
      <c r="A115" s="32" t="s">
        <v>5</v>
      </c>
      <c r="B115" s="37" t="s">
        <v>6</v>
      </c>
      <c r="C115" s="37" t="s">
        <v>7</v>
      </c>
      <c r="D115" s="78"/>
      <c r="E115" s="78">
        <f>E116+E119+E120+E121+E122+E123+E124+E125+E126+E127+E128+E129</f>
        <v>187398</v>
      </c>
      <c r="F115" s="78">
        <f>F116+F119+F120+F121+F122+F123+F124+F125+F126+F127+F128+F129</f>
        <v>1131700</v>
      </c>
      <c r="G115" s="78"/>
      <c r="H115" s="78">
        <f>H116+H119+H120+H121+H122+H123+H124+H125+H126+H127+H128+H129</f>
        <v>213785</v>
      </c>
      <c r="I115" s="78">
        <f>I116+I119+I120+I121+I122+I123+I124+I125+I126+I127+I128+I129</f>
        <v>1359675</v>
      </c>
      <c r="J115" s="80" t="s">
        <v>4</v>
      </c>
      <c r="K115" s="84">
        <f>ROUND(E115/H115*100-100,2)</f>
        <v>-12.34</v>
      </c>
      <c r="L115" s="84">
        <f>ROUND(F115/I115*100-100,2)</f>
        <v>-16.77</v>
      </c>
      <c r="M115" s="85"/>
      <c r="N115" s="81"/>
      <c r="O115" s="81"/>
      <c r="P115" s="3"/>
      <c r="Q115" s="3"/>
    </row>
    <row r="116" spans="1:17" x14ac:dyDescent="0.35">
      <c r="A116" s="38"/>
      <c r="B116" s="37" t="s">
        <v>8</v>
      </c>
      <c r="C116" s="32" t="s">
        <v>9</v>
      </c>
      <c r="D116" s="78">
        <f t="shared" ref="D116:F116" si="89">SUM(D117:D118)</f>
        <v>838770</v>
      </c>
      <c r="E116" s="78">
        <f t="shared" si="89"/>
        <v>82735</v>
      </c>
      <c r="F116" s="78">
        <f t="shared" si="89"/>
        <v>499485</v>
      </c>
      <c r="G116" s="78">
        <f t="shared" ref="G116:I116" si="90">SUM(G117:G118)</f>
        <v>1176285</v>
      </c>
      <c r="H116" s="78">
        <f t="shared" si="90"/>
        <v>99726</v>
      </c>
      <c r="I116" s="78">
        <f t="shared" si="90"/>
        <v>633797</v>
      </c>
      <c r="J116" s="84">
        <f>ROUND(D116/G116*100-100,2)</f>
        <v>-28.69</v>
      </c>
      <c r="K116" s="84">
        <f>ROUND(E116/H116*100-100,2)</f>
        <v>-17.04</v>
      </c>
      <c r="L116" s="84">
        <f>ROUND(F116/I116*100-100,2)</f>
        <v>-21.19</v>
      </c>
      <c r="M116" s="85"/>
      <c r="N116" s="86"/>
      <c r="O116" s="86"/>
    </row>
    <row r="117" spans="1:17" x14ac:dyDescent="0.35">
      <c r="B117" s="37" t="s">
        <v>10</v>
      </c>
      <c r="C117" s="32" t="s">
        <v>9</v>
      </c>
      <c r="D117" s="82">
        <v>170729</v>
      </c>
      <c r="E117" s="82">
        <v>27950</v>
      </c>
      <c r="F117" s="82">
        <v>168745</v>
      </c>
      <c r="G117" s="82">
        <v>283458</v>
      </c>
      <c r="H117" s="82">
        <v>40765</v>
      </c>
      <c r="I117" s="82">
        <v>259099</v>
      </c>
      <c r="J117" s="84">
        <f t="shared" ref="J117:J128" si="91">ROUND(D117/G117*100-100,2)</f>
        <v>-39.770000000000003</v>
      </c>
      <c r="K117" s="84">
        <f t="shared" ref="K117:K128" si="92">ROUND(E117/H117*100-100,2)</f>
        <v>-31.44</v>
      </c>
      <c r="L117" s="84">
        <f t="shared" ref="L117:L128" si="93">ROUND(F117/I117*100-100,2)</f>
        <v>-34.869999999999997</v>
      </c>
      <c r="M117" s="86"/>
      <c r="N117" s="86"/>
      <c r="O117" s="86"/>
    </row>
    <row r="118" spans="1:17" x14ac:dyDescent="0.35">
      <c r="B118" s="37" t="s">
        <v>11</v>
      </c>
      <c r="C118" s="32" t="s">
        <v>9</v>
      </c>
      <c r="D118" s="82">
        <v>668041</v>
      </c>
      <c r="E118" s="82">
        <v>54785</v>
      </c>
      <c r="F118" s="82">
        <v>330740</v>
      </c>
      <c r="G118" s="82">
        <v>892827</v>
      </c>
      <c r="H118" s="82">
        <v>58961</v>
      </c>
      <c r="I118" s="82">
        <v>374698</v>
      </c>
      <c r="J118" s="84">
        <f t="shared" si="91"/>
        <v>-25.18</v>
      </c>
      <c r="K118" s="84">
        <f t="shared" si="92"/>
        <v>-7.08</v>
      </c>
      <c r="L118" s="84">
        <f t="shared" si="93"/>
        <v>-11.73</v>
      </c>
      <c r="M118" s="86"/>
      <c r="N118" s="86"/>
      <c r="O118" s="86"/>
    </row>
    <row r="119" spans="1:17" x14ac:dyDescent="0.35">
      <c r="A119" s="38"/>
      <c r="B119" s="37" t="s">
        <v>12</v>
      </c>
      <c r="C119" s="32" t="s">
        <v>9</v>
      </c>
      <c r="D119" s="82">
        <v>53061</v>
      </c>
      <c r="E119" s="82">
        <v>20146</v>
      </c>
      <c r="F119" s="82">
        <v>121969</v>
      </c>
      <c r="G119" s="82">
        <v>51496</v>
      </c>
      <c r="H119" s="82">
        <v>20320</v>
      </c>
      <c r="I119" s="82">
        <v>129657</v>
      </c>
      <c r="J119" s="84">
        <f t="shared" si="91"/>
        <v>3.04</v>
      </c>
      <c r="K119" s="84">
        <f t="shared" si="92"/>
        <v>-0.86</v>
      </c>
      <c r="L119" s="84">
        <f t="shared" si="93"/>
        <v>-5.93</v>
      </c>
      <c r="M119" s="86"/>
      <c r="N119" s="86"/>
      <c r="O119" s="86"/>
    </row>
    <row r="120" spans="1:17" x14ac:dyDescent="0.35">
      <c r="A120" s="38"/>
      <c r="B120" s="37" t="s">
        <v>13</v>
      </c>
      <c r="C120" s="32" t="s">
        <v>9</v>
      </c>
      <c r="D120" s="82">
        <v>183200</v>
      </c>
      <c r="E120" s="82">
        <v>19661</v>
      </c>
      <c r="F120" s="82">
        <v>118459</v>
      </c>
      <c r="G120" s="82">
        <v>185358</v>
      </c>
      <c r="H120" s="82">
        <v>21069</v>
      </c>
      <c r="I120" s="82">
        <v>133802</v>
      </c>
      <c r="J120" s="84">
        <f t="shared" si="91"/>
        <v>-1.1599999999999999</v>
      </c>
      <c r="K120" s="84">
        <f t="shared" si="92"/>
        <v>-6.68</v>
      </c>
      <c r="L120" s="84">
        <f t="shared" si="93"/>
        <v>-11.47</v>
      </c>
      <c r="M120" s="86"/>
      <c r="N120" s="86"/>
      <c r="O120" s="86"/>
    </row>
    <row r="121" spans="1:17" x14ac:dyDescent="0.35">
      <c r="A121" s="38"/>
      <c r="B121" s="37" t="s">
        <v>14</v>
      </c>
      <c r="C121" s="32" t="s">
        <v>9</v>
      </c>
      <c r="D121" s="82">
        <v>156286</v>
      </c>
      <c r="E121" s="82">
        <v>10991</v>
      </c>
      <c r="F121" s="82">
        <v>66554</v>
      </c>
      <c r="G121" s="82">
        <v>197596</v>
      </c>
      <c r="H121" s="82">
        <v>8699</v>
      </c>
      <c r="I121" s="82">
        <v>55386</v>
      </c>
      <c r="J121" s="84">
        <f t="shared" si="91"/>
        <v>-20.91</v>
      </c>
      <c r="K121" s="84">
        <f t="shared" si="92"/>
        <v>26.35</v>
      </c>
      <c r="L121" s="84">
        <f t="shared" si="93"/>
        <v>20.16</v>
      </c>
      <c r="M121" s="86"/>
      <c r="N121" s="86"/>
      <c r="O121" s="86"/>
    </row>
    <row r="122" spans="1:17" x14ac:dyDescent="0.35">
      <c r="A122" s="38"/>
      <c r="B122" s="37" t="s">
        <v>108</v>
      </c>
      <c r="C122" s="32" t="s">
        <v>9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84">
        <v>0</v>
      </c>
      <c r="K122" s="84">
        <v>0</v>
      </c>
      <c r="L122" s="84">
        <v>0</v>
      </c>
      <c r="M122" s="86"/>
      <c r="N122" s="86"/>
      <c r="O122" s="86"/>
    </row>
    <row r="123" spans="1:17" x14ac:dyDescent="0.35">
      <c r="A123" s="38"/>
      <c r="B123" s="37" t="s">
        <v>15</v>
      </c>
      <c r="C123" s="32" t="s">
        <v>9</v>
      </c>
      <c r="D123" s="82">
        <v>2882</v>
      </c>
      <c r="E123" s="82">
        <v>1385</v>
      </c>
      <c r="F123" s="82">
        <v>8376</v>
      </c>
      <c r="G123" s="82">
        <v>2949</v>
      </c>
      <c r="H123" s="82">
        <v>1198</v>
      </c>
      <c r="I123" s="82">
        <v>7634</v>
      </c>
      <c r="J123" s="84">
        <f t="shared" si="91"/>
        <v>-2.27</v>
      </c>
      <c r="K123" s="84">
        <f t="shared" si="92"/>
        <v>15.61</v>
      </c>
      <c r="L123" s="84">
        <f t="shared" si="93"/>
        <v>9.7200000000000006</v>
      </c>
      <c r="M123" s="86"/>
      <c r="N123" s="86"/>
      <c r="O123" s="86"/>
    </row>
    <row r="124" spans="1:17" x14ac:dyDescent="0.35">
      <c r="A124" s="38"/>
      <c r="B124" s="37" t="s">
        <v>16</v>
      </c>
      <c r="C124" s="32" t="s">
        <v>9</v>
      </c>
      <c r="D124" s="78">
        <v>0</v>
      </c>
      <c r="E124" s="78">
        <v>0</v>
      </c>
      <c r="F124" s="78">
        <v>0</v>
      </c>
      <c r="G124" s="78">
        <v>48083</v>
      </c>
      <c r="H124" s="78">
        <v>1815</v>
      </c>
      <c r="I124" s="78">
        <v>11443</v>
      </c>
      <c r="J124" s="84">
        <f>ROUND(D124/G124*100-100,2)</f>
        <v>-100</v>
      </c>
      <c r="K124" s="84">
        <f t="shared" ref="K124" si="94">ROUND(E124/H124*100-100,2)</f>
        <v>-100</v>
      </c>
      <c r="L124" s="84">
        <f t="shared" ref="L124" si="95">ROUND(F124/I124*100-100,2)</f>
        <v>-100</v>
      </c>
      <c r="M124" s="86"/>
      <c r="N124" s="86"/>
      <c r="O124" s="86"/>
    </row>
    <row r="125" spans="1:17" x14ac:dyDescent="0.35">
      <c r="A125" s="38"/>
      <c r="B125" s="37" t="s">
        <v>17</v>
      </c>
      <c r="C125" s="32" t="s">
        <v>9</v>
      </c>
      <c r="D125" s="82">
        <v>7019</v>
      </c>
      <c r="E125" s="82">
        <v>4358</v>
      </c>
      <c r="F125" s="82">
        <v>26289</v>
      </c>
      <c r="G125" s="82">
        <v>6128</v>
      </c>
      <c r="H125" s="82">
        <v>3942</v>
      </c>
      <c r="I125" s="82">
        <v>25090</v>
      </c>
      <c r="J125" s="84">
        <f t="shared" si="91"/>
        <v>14.54</v>
      </c>
      <c r="K125" s="84">
        <f t="shared" si="92"/>
        <v>10.55</v>
      </c>
      <c r="L125" s="84">
        <f t="shared" si="93"/>
        <v>4.78</v>
      </c>
      <c r="M125" s="86"/>
      <c r="N125" s="86"/>
      <c r="O125" s="86"/>
    </row>
    <row r="126" spans="1:17" x14ac:dyDescent="0.35">
      <c r="A126" s="38"/>
      <c r="B126" s="37" t="s">
        <v>18</v>
      </c>
      <c r="C126" s="32" t="s">
        <v>9</v>
      </c>
      <c r="D126" s="82">
        <v>7807</v>
      </c>
      <c r="E126" s="82">
        <v>1557</v>
      </c>
      <c r="F126" s="82">
        <v>9471</v>
      </c>
      <c r="G126" s="82">
        <v>13702</v>
      </c>
      <c r="H126" s="82">
        <v>2881</v>
      </c>
      <c r="I126" s="82">
        <v>18422</v>
      </c>
      <c r="J126" s="84">
        <f t="shared" si="91"/>
        <v>-43.02</v>
      </c>
      <c r="K126" s="84">
        <f t="shared" si="92"/>
        <v>-45.96</v>
      </c>
      <c r="L126" s="84">
        <f t="shared" si="93"/>
        <v>-48.59</v>
      </c>
      <c r="M126" s="86"/>
      <c r="N126" s="86"/>
      <c r="O126" s="86"/>
    </row>
    <row r="127" spans="1:17" x14ac:dyDescent="0.35">
      <c r="A127" s="38"/>
      <c r="B127" s="37" t="s">
        <v>19</v>
      </c>
      <c r="C127" s="32" t="s">
        <v>9</v>
      </c>
      <c r="D127" s="78">
        <v>0</v>
      </c>
      <c r="E127" s="78">
        <v>0</v>
      </c>
      <c r="F127" s="78">
        <v>0</v>
      </c>
      <c r="G127" s="78">
        <v>154429</v>
      </c>
      <c r="H127" s="78">
        <v>9551</v>
      </c>
      <c r="I127" s="78">
        <v>60912</v>
      </c>
      <c r="J127" s="84">
        <f t="shared" ref="J127" si="96">ROUND(D127/G127*100-100,2)</f>
        <v>-100</v>
      </c>
      <c r="K127" s="84">
        <f t="shared" ref="K127" si="97">ROUND(E127/H127*100-100,2)</f>
        <v>-100</v>
      </c>
      <c r="L127" s="84">
        <f t="shared" ref="L127" si="98">ROUND(F127/I127*100-100,2)</f>
        <v>-100</v>
      </c>
      <c r="M127" s="86"/>
      <c r="N127" s="86"/>
      <c r="O127" s="86"/>
    </row>
    <row r="128" spans="1:17" x14ac:dyDescent="0.35">
      <c r="A128" s="38"/>
      <c r="B128" s="37" t="s">
        <v>20</v>
      </c>
      <c r="C128" s="32" t="s">
        <v>9</v>
      </c>
      <c r="D128" s="82">
        <v>30403</v>
      </c>
      <c r="E128" s="82">
        <v>17062</v>
      </c>
      <c r="F128" s="82">
        <v>102968</v>
      </c>
      <c r="G128" s="82">
        <v>25442</v>
      </c>
      <c r="H128" s="82">
        <v>15299</v>
      </c>
      <c r="I128" s="82">
        <v>97300</v>
      </c>
      <c r="J128" s="84">
        <f t="shared" si="91"/>
        <v>19.5</v>
      </c>
      <c r="K128" s="84">
        <f t="shared" si="92"/>
        <v>11.52</v>
      </c>
      <c r="L128" s="84">
        <f t="shared" si="93"/>
        <v>5.83</v>
      </c>
      <c r="M128" s="86"/>
      <c r="N128" s="86"/>
      <c r="O128" s="86"/>
    </row>
    <row r="129" spans="1:15" x14ac:dyDescent="0.35">
      <c r="A129" s="38"/>
      <c r="B129" s="37" t="s">
        <v>21</v>
      </c>
      <c r="C129" s="32" t="s">
        <v>7</v>
      </c>
      <c r="D129" s="79"/>
      <c r="E129" s="82">
        <v>29503</v>
      </c>
      <c r="F129" s="82">
        <v>178129</v>
      </c>
      <c r="G129" s="79"/>
      <c r="H129" s="82">
        <v>29285</v>
      </c>
      <c r="I129" s="82">
        <v>186232</v>
      </c>
      <c r="J129" s="80" t="s">
        <v>22</v>
      </c>
      <c r="K129" s="84">
        <f>ROUND(E129/H129*100-100,2)</f>
        <v>0.74</v>
      </c>
      <c r="L129" s="84">
        <f>ROUND(F129/I129*100-100,2)</f>
        <v>-4.3499999999999996</v>
      </c>
      <c r="M129" s="86"/>
      <c r="N129" s="86"/>
      <c r="O129" s="86"/>
    </row>
    <row r="130" spans="1:15" x14ac:dyDescent="0.35">
      <c r="A130" s="38"/>
      <c r="B130" s="37"/>
      <c r="C130" s="32"/>
      <c r="D130" s="82"/>
      <c r="E130" s="82"/>
      <c r="F130" s="82"/>
      <c r="G130" s="82"/>
      <c r="H130" s="82"/>
      <c r="I130" s="82"/>
      <c r="J130" s="84"/>
      <c r="K130" s="84"/>
      <c r="L130" s="84"/>
      <c r="M130" s="86"/>
      <c r="N130" s="86"/>
      <c r="O130" s="86"/>
    </row>
    <row r="131" spans="1:15" x14ac:dyDescent="0.35">
      <c r="A131" s="32" t="s">
        <v>23</v>
      </c>
      <c r="B131" s="37" t="s">
        <v>24</v>
      </c>
      <c r="C131" s="32" t="s">
        <v>7</v>
      </c>
      <c r="D131" s="78"/>
      <c r="E131" s="78">
        <f>SUM(E132:E144)</f>
        <v>788508</v>
      </c>
      <c r="F131" s="78">
        <f>SUM(F132:F144)</f>
        <v>4759767</v>
      </c>
      <c r="G131" s="78"/>
      <c r="H131" s="78">
        <f>SUM(H132:H144)</f>
        <v>721193</v>
      </c>
      <c r="I131" s="78">
        <f>SUM(I132:I144)</f>
        <v>4586195</v>
      </c>
      <c r="J131" s="80" t="s">
        <v>22</v>
      </c>
      <c r="K131" s="84">
        <f>ROUND(E131/H131*100-100,2)</f>
        <v>9.33</v>
      </c>
      <c r="L131" s="84">
        <f>ROUND(F131/I131*100-100,2)</f>
        <v>3.78</v>
      </c>
      <c r="M131" s="86"/>
      <c r="N131" s="86"/>
      <c r="O131" s="86"/>
    </row>
    <row r="132" spans="1:15" x14ac:dyDescent="0.35">
      <c r="A132" s="38"/>
      <c r="B132" s="37" t="s">
        <v>25</v>
      </c>
      <c r="C132" s="32" t="s">
        <v>9</v>
      </c>
      <c r="D132" s="82">
        <v>446</v>
      </c>
      <c r="E132" s="82">
        <v>86</v>
      </c>
      <c r="F132" s="82">
        <v>523</v>
      </c>
      <c r="G132" s="82">
        <v>9150</v>
      </c>
      <c r="H132" s="82">
        <v>1926</v>
      </c>
      <c r="I132" s="82">
        <v>12213</v>
      </c>
      <c r="J132" s="84">
        <f t="shared" ref="J132:J142" si="99">ROUND(D132/G132*100-100,2)</f>
        <v>-95.13</v>
      </c>
      <c r="K132" s="84">
        <f t="shared" ref="K132:K144" si="100">ROUND(E132/H132*100-100,2)</f>
        <v>-95.53</v>
      </c>
      <c r="L132" s="84">
        <f t="shared" ref="L132:L144" si="101">ROUND(F132/I132*100-100,2)</f>
        <v>-95.72</v>
      </c>
      <c r="M132" s="86"/>
      <c r="N132" s="86"/>
      <c r="O132" s="86"/>
    </row>
    <row r="133" spans="1:15" x14ac:dyDescent="0.35">
      <c r="A133" s="38"/>
      <c r="B133" s="37" t="s">
        <v>26</v>
      </c>
      <c r="C133" s="32" t="s">
        <v>9</v>
      </c>
      <c r="D133" s="82">
        <v>105562</v>
      </c>
      <c r="E133" s="82">
        <v>38174</v>
      </c>
      <c r="F133" s="82">
        <v>230328</v>
      </c>
      <c r="G133" s="82">
        <v>156349</v>
      </c>
      <c r="H133" s="82">
        <v>60971</v>
      </c>
      <c r="I133" s="82">
        <v>387511</v>
      </c>
      <c r="J133" s="84">
        <f t="shared" si="99"/>
        <v>-32.479999999999997</v>
      </c>
      <c r="K133" s="84">
        <f t="shared" si="100"/>
        <v>-37.39</v>
      </c>
      <c r="L133" s="84">
        <f t="shared" si="101"/>
        <v>-40.56</v>
      </c>
      <c r="M133" s="86"/>
      <c r="N133" s="86"/>
      <c r="O133" s="86"/>
    </row>
    <row r="134" spans="1:15" x14ac:dyDescent="0.35">
      <c r="A134" s="38"/>
      <c r="B134" s="37" t="s">
        <v>27</v>
      </c>
      <c r="C134" s="37" t="s">
        <v>28</v>
      </c>
      <c r="D134" s="82">
        <v>720793</v>
      </c>
      <c r="E134" s="82">
        <v>103531</v>
      </c>
      <c r="F134" s="82">
        <v>624879</v>
      </c>
      <c r="G134" s="82">
        <v>942828</v>
      </c>
      <c r="H134" s="82">
        <v>106698</v>
      </c>
      <c r="I134" s="82">
        <v>678784</v>
      </c>
      <c r="J134" s="84">
        <f t="shared" si="99"/>
        <v>-23.55</v>
      </c>
      <c r="K134" s="84">
        <f t="shared" si="100"/>
        <v>-2.97</v>
      </c>
      <c r="L134" s="84">
        <f t="shared" si="101"/>
        <v>-7.94</v>
      </c>
      <c r="M134" s="86"/>
      <c r="N134" s="86"/>
      <c r="O134" s="86"/>
    </row>
    <row r="135" spans="1:15" x14ac:dyDescent="0.35">
      <c r="A135" s="38"/>
      <c r="B135" s="37" t="s">
        <v>29</v>
      </c>
      <c r="C135" s="32" t="s">
        <v>9</v>
      </c>
      <c r="D135" s="82">
        <v>0</v>
      </c>
      <c r="E135" s="82">
        <v>0</v>
      </c>
      <c r="F135" s="82">
        <v>0</v>
      </c>
      <c r="G135" s="87">
        <v>41</v>
      </c>
      <c r="H135" s="82">
        <v>5</v>
      </c>
      <c r="I135" s="82">
        <v>30</v>
      </c>
      <c r="J135" s="84">
        <f t="shared" ref="J135" si="102">ROUND(D135/G135*100-100,2)</f>
        <v>-100</v>
      </c>
      <c r="K135" s="84">
        <f t="shared" ref="K135" si="103">ROUND(E135/H135*100-100,2)</f>
        <v>-100</v>
      </c>
      <c r="L135" s="84">
        <f t="shared" ref="L135" si="104">ROUND(F135/I135*100-100,2)</f>
        <v>-100</v>
      </c>
      <c r="M135" s="86"/>
      <c r="N135" s="86"/>
      <c r="O135" s="86"/>
    </row>
    <row r="136" spans="1:15" x14ac:dyDescent="0.35">
      <c r="A136" s="38"/>
      <c r="B136" s="37" t="s">
        <v>30</v>
      </c>
      <c r="C136" s="32" t="s">
        <v>9</v>
      </c>
      <c r="D136" s="82">
        <v>3799</v>
      </c>
      <c r="E136" s="82">
        <v>1330</v>
      </c>
      <c r="F136" s="82">
        <v>8035</v>
      </c>
      <c r="G136" s="82">
        <v>3849</v>
      </c>
      <c r="H136" s="82">
        <v>1564</v>
      </c>
      <c r="I136" s="82">
        <v>9944</v>
      </c>
      <c r="J136" s="84">
        <f t="shared" si="99"/>
        <v>-1.3</v>
      </c>
      <c r="K136" s="84">
        <f t="shared" si="100"/>
        <v>-14.96</v>
      </c>
      <c r="L136" s="84">
        <f t="shared" si="101"/>
        <v>-19.2</v>
      </c>
      <c r="M136" s="86"/>
      <c r="N136" s="86"/>
      <c r="O136" s="86"/>
    </row>
    <row r="137" spans="1:15" x14ac:dyDescent="0.35">
      <c r="A137" s="38"/>
      <c r="B137" s="37" t="s">
        <v>31</v>
      </c>
      <c r="C137" s="37" t="s">
        <v>32</v>
      </c>
      <c r="D137" s="82">
        <v>48425</v>
      </c>
      <c r="E137" s="82">
        <v>196061</v>
      </c>
      <c r="F137" s="82">
        <v>1183568</v>
      </c>
      <c r="G137" s="82">
        <v>40837</v>
      </c>
      <c r="H137" s="82">
        <v>165762</v>
      </c>
      <c r="I137" s="82">
        <v>1053939</v>
      </c>
      <c r="J137" s="84">
        <f t="shared" si="99"/>
        <v>18.579999999999998</v>
      </c>
      <c r="K137" s="84">
        <f t="shared" si="100"/>
        <v>18.28</v>
      </c>
      <c r="L137" s="84">
        <f t="shared" si="101"/>
        <v>12.3</v>
      </c>
      <c r="M137" s="86"/>
      <c r="N137" s="86"/>
      <c r="O137" s="86"/>
    </row>
    <row r="138" spans="1:15" x14ac:dyDescent="0.35">
      <c r="A138" s="38"/>
      <c r="B138" s="37" t="s">
        <v>33</v>
      </c>
      <c r="C138" s="32" t="s">
        <v>9</v>
      </c>
      <c r="D138" s="82">
        <v>149973</v>
      </c>
      <c r="E138" s="82">
        <v>148994</v>
      </c>
      <c r="F138" s="82">
        <v>899558</v>
      </c>
      <c r="G138" s="82">
        <v>166268</v>
      </c>
      <c r="H138" s="82">
        <v>128630</v>
      </c>
      <c r="I138" s="82">
        <v>818129</v>
      </c>
      <c r="J138" s="84">
        <f t="shared" si="99"/>
        <v>-9.8000000000000007</v>
      </c>
      <c r="K138" s="84">
        <f t="shared" si="100"/>
        <v>15.83</v>
      </c>
      <c r="L138" s="84">
        <f t="shared" si="101"/>
        <v>9.9499999999999993</v>
      </c>
      <c r="M138" s="86"/>
      <c r="N138" s="86"/>
      <c r="O138" s="86"/>
    </row>
    <row r="139" spans="1:15" x14ac:dyDescent="0.35">
      <c r="A139" s="38"/>
      <c r="B139" s="37" t="s">
        <v>34</v>
      </c>
      <c r="C139" s="32" t="s">
        <v>9</v>
      </c>
      <c r="D139" s="82">
        <v>66664</v>
      </c>
      <c r="E139" s="82">
        <v>46912</v>
      </c>
      <c r="F139" s="82">
        <v>283257</v>
      </c>
      <c r="G139" s="82">
        <v>60886</v>
      </c>
      <c r="H139" s="82">
        <v>39644</v>
      </c>
      <c r="I139" s="82">
        <v>252111</v>
      </c>
      <c r="J139" s="84">
        <f t="shared" si="99"/>
        <v>9.49</v>
      </c>
      <c r="K139" s="84">
        <f t="shared" si="100"/>
        <v>18.329999999999998</v>
      </c>
      <c r="L139" s="84">
        <f t="shared" si="101"/>
        <v>12.35</v>
      </c>
      <c r="M139" s="86"/>
      <c r="N139" s="86"/>
      <c r="O139" s="86"/>
    </row>
    <row r="140" spans="1:15" x14ac:dyDescent="0.35">
      <c r="A140" s="38"/>
      <c r="B140" s="37" t="s">
        <v>35</v>
      </c>
      <c r="C140" s="32" t="s">
        <v>9</v>
      </c>
      <c r="D140" s="82">
        <v>13136</v>
      </c>
      <c r="E140" s="82">
        <v>6709</v>
      </c>
      <c r="F140" s="82">
        <v>40530</v>
      </c>
      <c r="G140" s="82">
        <v>10686</v>
      </c>
      <c r="H140" s="82">
        <v>3810</v>
      </c>
      <c r="I140" s="82">
        <v>24259</v>
      </c>
      <c r="J140" s="84">
        <f t="shared" si="99"/>
        <v>22.93</v>
      </c>
      <c r="K140" s="84">
        <f t="shared" si="100"/>
        <v>76.09</v>
      </c>
      <c r="L140" s="84">
        <f t="shared" si="101"/>
        <v>67.069999999999993</v>
      </c>
      <c r="M140" s="86"/>
      <c r="N140" s="86"/>
      <c r="O140" s="86"/>
    </row>
    <row r="141" spans="1:15" x14ac:dyDescent="0.35">
      <c r="A141" s="38"/>
      <c r="B141" s="37" t="s">
        <v>36</v>
      </c>
      <c r="C141" s="37" t="s">
        <v>32</v>
      </c>
      <c r="D141" s="87">
        <v>11378</v>
      </c>
      <c r="E141" s="82">
        <v>157007</v>
      </c>
      <c r="F141" s="82">
        <v>947419</v>
      </c>
      <c r="G141" s="82">
        <v>20850</v>
      </c>
      <c r="H141" s="82">
        <v>142387</v>
      </c>
      <c r="I141" s="82">
        <v>905243</v>
      </c>
      <c r="J141" s="84">
        <f t="shared" si="99"/>
        <v>-45.43</v>
      </c>
      <c r="K141" s="84">
        <f t="shared" si="100"/>
        <v>10.27</v>
      </c>
      <c r="L141" s="84">
        <f t="shared" si="101"/>
        <v>4.66</v>
      </c>
      <c r="M141" s="86"/>
      <c r="N141" s="86"/>
      <c r="O141" s="86"/>
    </row>
    <row r="142" spans="1:15" x14ac:dyDescent="0.35">
      <c r="A142" s="38"/>
      <c r="B142" s="37" t="s">
        <v>37</v>
      </c>
      <c r="C142" s="37" t="s">
        <v>28</v>
      </c>
      <c r="D142" s="82">
        <v>87447</v>
      </c>
      <c r="E142" s="82">
        <v>17431</v>
      </c>
      <c r="F142" s="82">
        <v>105228</v>
      </c>
      <c r="G142" s="82">
        <v>169797</v>
      </c>
      <c r="H142" s="82">
        <v>17054</v>
      </c>
      <c r="I142" s="82">
        <v>108488</v>
      </c>
      <c r="J142" s="84">
        <f t="shared" si="99"/>
        <v>-48.5</v>
      </c>
      <c r="K142" s="84">
        <f t="shared" si="100"/>
        <v>2.21</v>
      </c>
      <c r="L142" s="84">
        <f t="shared" si="101"/>
        <v>-3</v>
      </c>
      <c r="M142" s="86"/>
      <c r="N142" s="86"/>
      <c r="O142" s="86"/>
    </row>
    <row r="143" spans="1:15" x14ac:dyDescent="0.35">
      <c r="A143" s="38"/>
      <c r="B143" s="37" t="s">
        <v>38</v>
      </c>
      <c r="C143" s="37" t="s">
        <v>39</v>
      </c>
      <c r="D143" s="79"/>
      <c r="E143" s="82">
        <v>39872</v>
      </c>
      <c r="F143" s="82">
        <v>240780</v>
      </c>
      <c r="G143" s="79"/>
      <c r="H143" s="82">
        <v>32813</v>
      </c>
      <c r="I143" s="82">
        <v>208734</v>
      </c>
      <c r="J143" s="80" t="s">
        <v>22</v>
      </c>
      <c r="K143" s="84">
        <f t="shared" si="100"/>
        <v>21.51</v>
      </c>
      <c r="L143" s="84">
        <f t="shared" si="101"/>
        <v>15.35</v>
      </c>
      <c r="M143" s="86"/>
      <c r="N143" s="86"/>
      <c r="O143" s="86"/>
    </row>
    <row r="144" spans="1:15" x14ac:dyDescent="0.35">
      <c r="A144" s="38"/>
      <c r="B144" s="37" t="s">
        <v>40</v>
      </c>
      <c r="C144" s="37" t="s">
        <v>39</v>
      </c>
      <c r="D144" s="79"/>
      <c r="E144" s="82">
        <v>32401</v>
      </c>
      <c r="F144" s="82">
        <v>195662</v>
      </c>
      <c r="G144" s="79"/>
      <c r="H144" s="82">
        <v>19929</v>
      </c>
      <c r="I144" s="82">
        <v>126810</v>
      </c>
      <c r="J144" s="80" t="s">
        <v>22</v>
      </c>
      <c r="K144" s="84">
        <f t="shared" si="100"/>
        <v>62.58</v>
      </c>
      <c r="L144" s="84">
        <f t="shared" si="101"/>
        <v>54.3</v>
      </c>
      <c r="M144" s="86"/>
      <c r="N144" s="86"/>
      <c r="O144" s="86"/>
    </row>
    <row r="145" spans="1:15" x14ac:dyDescent="0.35">
      <c r="A145" s="38"/>
      <c r="B145" s="37"/>
      <c r="C145" s="37"/>
      <c r="D145" s="79"/>
      <c r="E145" s="82"/>
      <c r="F145" s="82"/>
      <c r="G145" s="79"/>
      <c r="H145" s="82"/>
      <c r="I145" s="82"/>
      <c r="J145" s="84"/>
      <c r="K145" s="84"/>
      <c r="L145" s="84"/>
      <c r="M145" s="86"/>
      <c r="N145" s="86"/>
      <c r="O145" s="86"/>
    </row>
    <row r="146" spans="1:15" x14ac:dyDescent="0.35">
      <c r="A146" s="32" t="s">
        <v>41</v>
      </c>
      <c r="B146" s="37" t="s">
        <v>42</v>
      </c>
      <c r="C146" s="37" t="s">
        <v>39</v>
      </c>
      <c r="D146" s="78"/>
      <c r="E146" s="78">
        <f>SUM(E147:E150)</f>
        <v>11029</v>
      </c>
      <c r="F146" s="78">
        <f>SUM(F147:F150)</f>
        <v>66584</v>
      </c>
      <c r="G146" s="78"/>
      <c r="H146" s="78">
        <f>SUM(H147:H150)</f>
        <v>15499</v>
      </c>
      <c r="I146" s="78">
        <f>SUM(I147:I150)</f>
        <v>98675</v>
      </c>
      <c r="J146" s="80" t="s">
        <v>22</v>
      </c>
      <c r="K146" s="84">
        <f t="shared" ref="K146:L148" si="105">ROUND(E146/H146*100-100,2)</f>
        <v>-28.84</v>
      </c>
      <c r="L146" s="84">
        <f t="shared" si="105"/>
        <v>-32.520000000000003</v>
      </c>
      <c r="M146" s="86"/>
      <c r="N146" s="86"/>
      <c r="O146" s="86"/>
    </row>
    <row r="147" spans="1:15" x14ac:dyDescent="0.35">
      <c r="A147" s="38"/>
      <c r="B147" s="37" t="s">
        <v>43</v>
      </c>
      <c r="C147" s="32" t="s">
        <v>9</v>
      </c>
      <c r="D147" s="78">
        <v>95369</v>
      </c>
      <c r="E147" s="78">
        <v>4661</v>
      </c>
      <c r="F147" s="78">
        <v>28176</v>
      </c>
      <c r="G147" s="78">
        <v>133086</v>
      </c>
      <c r="H147" s="78">
        <v>9542</v>
      </c>
      <c r="I147" s="78">
        <v>60674</v>
      </c>
      <c r="J147" s="84">
        <f>ROUND(D147/G147*100-100,2)</f>
        <v>-28.34</v>
      </c>
      <c r="K147" s="84">
        <f>ROUND(E147/H147*100-100,2)</f>
        <v>-51.15</v>
      </c>
      <c r="L147" s="84">
        <f>ROUND(F147/I147*100-100,2)</f>
        <v>-53.56</v>
      </c>
      <c r="M147" s="86"/>
      <c r="N147" s="86"/>
      <c r="O147" s="86"/>
    </row>
    <row r="148" spans="1:15" x14ac:dyDescent="0.35">
      <c r="A148" s="38"/>
      <c r="B148" s="37" t="s">
        <v>44</v>
      </c>
      <c r="C148" s="32" t="s">
        <v>9</v>
      </c>
      <c r="D148" s="82">
        <v>22348</v>
      </c>
      <c r="E148" s="82">
        <v>1740</v>
      </c>
      <c r="F148" s="82">
        <v>10514</v>
      </c>
      <c r="G148" s="82">
        <v>25177</v>
      </c>
      <c r="H148" s="82">
        <v>2601</v>
      </c>
      <c r="I148" s="82">
        <v>16561</v>
      </c>
      <c r="J148" s="84">
        <f>ROUND(D148/G148*100-100,2)</f>
        <v>-11.24</v>
      </c>
      <c r="K148" s="84">
        <f t="shared" si="105"/>
        <v>-33.1</v>
      </c>
      <c r="L148" s="84">
        <f t="shared" si="105"/>
        <v>-36.51</v>
      </c>
      <c r="M148" s="86"/>
      <c r="N148" s="86"/>
      <c r="O148" s="86"/>
    </row>
    <row r="149" spans="1:15" x14ac:dyDescent="0.35">
      <c r="A149" s="38"/>
      <c r="B149" s="37" t="s">
        <v>45</v>
      </c>
      <c r="C149" s="32" t="s">
        <v>9</v>
      </c>
      <c r="D149" s="78">
        <v>83510</v>
      </c>
      <c r="E149" s="78">
        <v>4626</v>
      </c>
      <c r="F149" s="78">
        <v>27882</v>
      </c>
      <c r="G149" s="78">
        <v>48205</v>
      </c>
      <c r="H149" s="78">
        <v>3354</v>
      </c>
      <c r="I149" s="78">
        <v>21429</v>
      </c>
      <c r="J149" s="84">
        <f>ROUND(D149/G149*100-100,2)</f>
        <v>73.239999999999995</v>
      </c>
      <c r="K149" s="84">
        <f>ROUND(E149/H149*100-100,2)</f>
        <v>37.92</v>
      </c>
      <c r="L149" s="84">
        <f>ROUND(F149/I149*100-100,2)</f>
        <v>30.11</v>
      </c>
      <c r="M149" s="86"/>
      <c r="N149" s="86"/>
      <c r="O149" s="86"/>
    </row>
    <row r="150" spans="1:15" x14ac:dyDescent="0.35">
      <c r="A150" s="38"/>
      <c r="B150" s="37" t="s">
        <v>46</v>
      </c>
      <c r="C150" s="32" t="s">
        <v>9</v>
      </c>
      <c r="D150" s="82">
        <v>70</v>
      </c>
      <c r="E150" s="82">
        <v>2</v>
      </c>
      <c r="F150" s="82">
        <v>12</v>
      </c>
      <c r="G150" s="82">
        <v>38</v>
      </c>
      <c r="H150" s="82">
        <v>2</v>
      </c>
      <c r="I150" s="82">
        <v>11</v>
      </c>
      <c r="J150" s="84">
        <f>ROUND(D150/G150*100-100,2)</f>
        <v>84.21</v>
      </c>
      <c r="K150" s="84">
        <f>ROUND(E150/H150*100-100,2)</f>
        <v>0</v>
      </c>
      <c r="L150" s="84">
        <f>ROUND(F150/I150*100-100,2)</f>
        <v>9.09</v>
      </c>
      <c r="M150" s="86"/>
      <c r="N150" s="86"/>
      <c r="O150" s="86"/>
    </row>
    <row r="151" spans="1:15" x14ac:dyDescent="0.35">
      <c r="A151" s="38"/>
      <c r="B151" s="37"/>
      <c r="C151" s="32"/>
      <c r="D151" s="82"/>
      <c r="E151" s="82"/>
      <c r="F151" s="82"/>
      <c r="G151" s="82"/>
      <c r="H151" s="82"/>
      <c r="I151" s="82"/>
      <c r="J151" s="84"/>
      <c r="K151" s="84"/>
      <c r="L151" s="84"/>
      <c r="M151" s="86"/>
      <c r="N151" s="86"/>
      <c r="O151" s="86"/>
    </row>
    <row r="152" spans="1:15" x14ac:dyDescent="0.35">
      <c r="A152" s="38" t="s">
        <v>47</v>
      </c>
      <c r="B152" s="37" t="s">
        <v>48</v>
      </c>
      <c r="C152" s="37" t="s">
        <v>7</v>
      </c>
      <c r="D152" s="78"/>
      <c r="E152" s="78">
        <f>SUM(E153,E154,E158,E169,E173,E177,E178,E179,E180,E185,E193,E194,E195,E196,E197,E198,E199)</f>
        <v>179660</v>
      </c>
      <c r="F152" s="78">
        <f>SUM(F153,F154,F158,F169,F173,F177,F178,F179,F180,F185,F193,F194,F195,F196,F197,F198,F199)</f>
        <v>1084707</v>
      </c>
      <c r="G152" s="78"/>
      <c r="H152" s="78">
        <f>SUM(H153,H154,H158,H169,H173,H177,H178,H179,H180,H185,H193,H194,H195,H196,H197,H198,H199)</f>
        <v>169737</v>
      </c>
      <c r="I152" s="78">
        <f>SUM(I153,I154,I158,I169,I173,I177,I178,I179,I180,I185,I193,I194,I195,I196,I197,I198,I199)</f>
        <v>1079177</v>
      </c>
      <c r="J152" s="80" t="s">
        <v>22</v>
      </c>
      <c r="K152" s="84">
        <f t="shared" ref="K152:K157" si="106">ROUND(E152/H152*100-100,2)</f>
        <v>5.85</v>
      </c>
      <c r="L152" s="84">
        <f t="shared" ref="L152:L157" si="107">ROUND(F152/I152*100-100,2)</f>
        <v>0.51</v>
      </c>
      <c r="M152" s="86"/>
      <c r="N152" s="86"/>
      <c r="O152" s="86"/>
    </row>
    <row r="153" spans="1:15" x14ac:dyDescent="0.35">
      <c r="A153" s="38"/>
      <c r="B153" s="37" t="s">
        <v>49</v>
      </c>
      <c r="C153" s="37" t="s">
        <v>28</v>
      </c>
      <c r="D153" s="82">
        <v>420</v>
      </c>
      <c r="E153" s="82">
        <v>3565</v>
      </c>
      <c r="F153" s="82">
        <v>21521</v>
      </c>
      <c r="G153" s="82">
        <v>533</v>
      </c>
      <c r="H153" s="82">
        <v>3493</v>
      </c>
      <c r="I153" s="82">
        <v>22213</v>
      </c>
      <c r="J153" s="84">
        <f>ROUND(D153/G153*100-100,2)</f>
        <v>-21.2</v>
      </c>
      <c r="K153" s="84">
        <f>ROUND(E153/H153*100-100,2)</f>
        <v>2.06</v>
      </c>
      <c r="L153" s="84">
        <f>ROUND(F153/I153*100-100,2)</f>
        <v>-3.12</v>
      </c>
      <c r="M153" s="86"/>
      <c r="N153" s="86"/>
      <c r="O153" s="86"/>
    </row>
    <row r="154" spans="1:15" x14ac:dyDescent="0.35">
      <c r="A154" s="38"/>
      <c r="B154" s="37" t="s">
        <v>50</v>
      </c>
      <c r="C154" s="37" t="s">
        <v>39</v>
      </c>
      <c r="D154" s="78"/>
      <c r="E154" s="78">
        <f>SUM(E155:E157)</f>
        <v>14439</v>
      </c>
      <c r="F154" s="78">
        <f>SUM(F155:F157)</f>
        <v>87069</v>
      </c>
      <c r="G154" s="78"/>
      <c r="H154" s="78">
        <f>SUM(H155:H157)</f>
        <v>15981</v>
      </c>
      <c r="I154" s="78">
        <f>SUM(I155:I157)</f>
        <v>101590</v>
      </c>
      <c r="J154" s="80" t="s">
        <v>22</v>
      </c>
      <c r="K154" s="84">
        <f t="shared" si="106"/>
        <v>-9.65</v>
      </c>
      <c r="L154" s="84">
        <f t="shared" si="107"/>
        <v>-14.29</v>
      </c>
      <c r="M154" s="86"/>
      <c r="N154" s="86"/>
      <c r="O154" s="86"/>
    </row>
    <row r="155" spans="1:15" x14ac:dyDescent="0.35">
      <c r="B155" s="37" t="s">
        <v>51</v>
      </c>
      <c r="C155" s="37" t="s">
        <v>32</v>
      </c>
      <c r="D155" s="82">
        <v>835</v>
      </c>
      <c r="E155" s="82">
        <v>7093</v>
      </c>
      <c r="F155" s="82">
        <v>42782</v>
      </c>
      <c r="G155" s="82">
        <v>1228</v>
      </c>
      <c r="H155" s="82">
        <v>9024</v>
      </c>
      <c r="I155" s="82">
        <v>57383</v>
      </c>
      <c r="J155" s="84">
        <f>ROUND(D155/G155*100-100,2)</f>
        <v>-32</v>
      </c>
      <c r="K155" s="84">
        <f t="shared" si="106"/>
        <v>-21.4</v>
      </c>
      <c r="L155" s="84">
        <f t="shared" si="107"/>
        <v>-25.44</v>
      </c>
      <c r="M155" s="86"/>
      <c r="N155" s="86"/>
      <c r="O155" s="86"/>
    </row>
    <row r="156" spans="1:15" x14ac:dyDescent="0.35">
      <c r="B156" s="37" t="s">
        <v>52</v>
      </c>
      <c r="C156" s="37" t="s">
        <v>32</v>
      </c>
      <c r="D156" s="82">
        <v>430</v>
      </c>
      <c r="E156" s="82">
        <v>3841</v>
      </c>
      <c r="F156" s="82">
        <v>23161</v>
      </c>
      <c r="G156" s="82">
        <v>560</v>
      </c>
      <c r="H156" s="82">
        <v>4358</v>
      </c>
      <c r="I156" s="82">
        <v>27692</v>
      </c>
      <c r="J156" s="84">
        <f>ROUND(D156/G156*100-100,2)</f>
        <v>-23.21</v>
      </c>
      <c r="K156" s="84">
        <f t="shared" si="106"/>
        <v>-11.86</v>
      </c>
      <c r="L156" s="84">
        <f t="shared" si="107"/>
        <v>-16.36</v>
      </c>
      <c r="M156" s="86"/>
      <c r="N156" s="86"/>
      <c r="O156" s="86"/>
    </row>
    <row r="157" spans="1:15" x14ac:dyDescent="0.35">
      <c r="B157" s="37" t="s">
        <v>53</v>
      </c>
      <c r="C157" s="37" t="s">
        <v>39</v>
      </c>
      <c r="D157" s="79"/>
      <c r="E157" s="82">
        <v>3505</v>
      </c>
      <c r="F157" s="82">
        <v>21126</v>
      </c>
      <c r="G157" s="79"/>
      <c r="H157" s="82">
        <v>2599</v>
      </c>
      <c r="I157" s="82">
        <v>16515</v>
      </c>
      <c r="J157" s="80" t="s">
        <v>22</v>
      </c>
      <c r="K157" s="84">
        <f t="shared" si="106"/>
        <v>34.86</v>
      </c>
      <c r="L157" s="84">
        <f t="shared" si="107"/>
        <v>27.92</v>
      </c>
      <c r="M157" s="86"/>
      <c r="N157" s="86"/>
      <c r="O157" s="86"/>
    </row>
    <row r="158" spans="1:15" x14ac:dyDescent="0.35">
      <c r="A158" s="38"/>
      <c r="B158" s="37" t="s">
        <v>54</v>
      </c>
      <c r="C158" s="37" t="s">
        <v>28</v>
      </c>
      <c r="D158" s="82">
        <v>3163</v>
      </c>
      <c r="E158" s="82">
        <v>7221</v>
      </c>
      <c r="F158" s="82">
        <v>43608</v>
      </c>
      <c r="G158" s="82">
        <v>6040</v>
      </c>
      <c r="H158" s="82">
        <v>11130</v>
      </c>
      <c r="I158" s="82">
        <v>70759</v>
      </c>
      <c r="J158" s="84">
        <f>ROUND(D158/G158*100-100,2)</f>
        <v>-47.63</v>
      </c>
      <c r="K158" s="84">
        <f>ROUND(E158/H158*100-100,2)</f>
        <v>-35.119999999999997</v>
      </c>
      <c r="L158" s="84">
        <f>ROUND(F158/I158*100-100,2)</f>
        <v>-38.369999999999997</v>
      </c>
      <c r="M158" s="86"/>
      <c r="N158" s="86"/>
      <c r="O158" s="86"/>
    </row>
    <row r="159" spans="1:15" x14ac:dyDescent="0.35">
      <c r="A159" s="40"/>
      <c r="B159" s="34"/>
      <c r="C159" s="34"/>
      <c r="D159" s="88"/>
      <c r="E159" s="88"/>
      <c r="F159" s="89"/>
      <c r="G159" s="88"/>
      <c r="H159" s="88"/>
      <c r="I159" s="88"/>
      <c r="J159" s="90"/>
      <c r="K159" s="90"/>
      <c r="L159" s="90"/>
      <c r="M159" s="85"/>
      <c r="N159" s="86"/>
      <c r="O159" s="86"/>
    </row>
    <row r="160" spans="1:15" x14ac:dyDescent="0.35">
      <c r="J160" s="39"/>
      <c r="K160" s="39" t="s">
        <v>94</v>
      </c>
      <c r="L160" s="39"/>
      <c r="N160" s="49"/>
      <c r="O160" s="49"/>
    </row>
    <row r="161" spans="1:15" x14ac:dyDescent="0.35">
      <c r="A161" s="106" t="s">
        <v>122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N161" s="49"/>
      <c r="O161" s="49"/>
    </row>
    <row r="162" spans="1:15" x14ac:dyDescent="0.35">
      <c r="A162" s="32"/>
      <c r="B162" s="32"/>
      <c r="C162" s="32"/>
      <c r="D162" s="32"/>
      <c r="E162" s="44"/>
      <c r="F162" s="32"/>
      <c r="G162" s="32"/>
      <c r="H162" s="44"/>
      <c r="I162" s="32"/>
      <c r="J162" s="32"/>
      <c r="K162" s="44"/>
      <c r="L162" s="32"/>
      <c r="N162" s="49"/>
      <c r="O162" s="49"/>
    </row>
    <row r="163" spans="1:15" x14ac:dyDescent="0.35">
      <c r="B163" s="2" t="s">
        <v>116</v>
      </c>
      <c r="E163" s="3"/>
      <c r="H163" s="3"/>
      <c r="I163" s="37" t="s">
        <v>115</v>
      </c>
      <c r="K163" s="3"/>
      <c r="N163" s="49"/>
      <c r="O163" s="49"/>
    </row>
    <row r="164" spans="1:15" x14ac:dyDescent="0.35">
      <c r="E164" s="3"/>
      <c r="H164" s="3"/>
      <c r="I164" s="37" t="s">
        <v>114</v>
      </c>
      <c r="J164" s="34"/>
      <c r="K164" s="41"/>
      <c r="L164" s="34"/>
      <c r="N164" s="49"/>
      <c r="O164" s="49"/>
    </row>
    <row r="165" spans="1:15" x14ac:dyDescent="0.35">
      <c r="A165" s="45"/>
      <c r="B165" s="6"/>
      <c r="C165" s="7" t="s">
        <v>95</v>
      </c>
      <c r="D165" s="101" t="s">
        <v>129</v>
      </c>
      <c r="E165" s="102"/>
      <c r="F165" s="103"/>
      <c r="G165" s="101" t="s">
        <v>123</v>
      </c>
      <c r="H165" s="102"/>
      <c r="I165" s="103"/>
      <c r="J165" s="19" t="s">
        <v>124</v>
      </c>
      <c r="K165" s="3"/>
      <c r="N165" s="49"/>
      <c r="O165" s="49"/>
    </row>
    <row r="166" spans="1:15" x14ac:dyDescent="0.35">
      <c r="A166" s="2" t="s">
        <v>1</v>
      </c>
      <c r="B166" s="13"/>
      <c r="C166" s="32" t="s">
        <v>96</v>
      </c>
      <c r="D166" s="15"/>
      <c r="E166" s="3"/>
      <c r="F166" s="16"/>
      <c r="H166" s="18"/>
      <c r="J166" s="46" t="s">
        <v>125</v>
      </c>
      <c r="K166" s="41"/>
      <c r="L166" s="34"/>
      <c r="N166" s="49"/>
      <c r="O166" s="49"/>
    </row>
    <row r="167" spans="1:15" x14ac:dyDescent="0.35">
      <c r="A167" s="37" t="s">
        <v>2</v>
      </c>
      <c r="B167" s="13" t="s">
        <v>98</v>
      </c>
      <c r="C167" s="32" t="s">
        <v>99</v>
      </c>
      <c r="D167" s="15" t="s">
        <v>100</v>
      </c>
      <c r="E167" s="117" t="s">
        <v>101</v>
      </c>
      <c r="F167" s="118"/>
      <c r="G167" s="37" t="s">
        <v>100</v>
      </c>
      <c r="H167" s="117" t="s">
        <v>101</v>
      </c>
      <c r="I167" s="118"/>
      <c r="J167" s="19" t="s">
        <v>100</v>
      </c>
      <c r="K167" s="101" t="s">
        <v>101</v>
      </c>
      <c r="L167" s="102"/>
      <c r="N167" s="49"/>
      <c r="O167" s="49"/>
    </row>
    <row r="168" spans="1:15" x14ac:dyDescent="0.35">
      <c r="A168" s="34"/>
      <c r="B168" s="23"/>
      <c r="C168" s="24" t="s">
        <v>102</v>
      </c>
      <c r="D168" s="23"/>
      <c r="E168" s="25" t="s">
        <v>103</v>
      </c>
      <c r="F168" s="26" t="s">
        <v>104</v>
      </c>
      <c r="G168" s="27"/>
      <c r="H168" s="25" t="s">
        <v>103</v>
      </c>
      <c r="I168" s="26" t="s">
        <v>105</v>
      </c>
      <c r="J168" s="28"/>
      <c r="K168" s="25" t="s">
        <v>103</v>
      </c>
      <c r="L168" s="47" t="s">
        <v>105</v>
      </c>
      <c r="N168" s="49"/>
      <c r="O168" s="49"/>
    </row>
    <row r="169" spans="1:15" x14ac:dyDescent="0.35">
      <c r="A169" s="38"/>
      <c r="B169" s="37" t="s">
        <v>56</v>
      </c>
      <c r="C169" s="37" t="s">
        <v>7</v>
      </c>
      <c r="D169" s="79"/>
      <c r="E169" s="78">
        <f>SUM(E170:E172)</f>
        <v>31646</v>
      </c>
      <c r="F169" s="78">
        <f>SUM(F170:F172)</f>
        <v>190856</v>
      </c>
      <c r="G169" s="78"/>
      <c r="H169" s="78">
        <f>SUM(H170:H172)</f>
        <v>28513</v>
      </c>
      <c r="I169" s="78">
        <f>SUM(I170:I172)</f>
        <v>181338</v>
      </c>
      <c r="J169" s="80" t="s">
        <v>22</v>
      </c>
      <c r="K169" s="84">
        <f t="shared" ref="K169:K187" si="108">ROUND(E169/H169*100-100,2)</f>
        <v>10.99</v>
      </c>
      <c r="L169" s="84">
        <f t="shared" ref="L169:L187" si="109">ROUND(F169/I169*100-100,2)</f>
        <v>5.25</v>
      </c>
      <c r="M169" s="86"/>
      <c r="N169" s="86"/>
      <c r="O169" s="86"/>
    </row>
    <row r="170" spans="1:15" x14ac:dyDescent="0.35">
      <c r="B170" s="37" t="s">
        <v>58</v>
      </c>
      <c r="C170" s="32" t="s">
        <v>59</v>
      </c>
      <c r="D170" s="82">
        <v>388</v>
      </c>
      <c r="E170" s="82">
        <v>16636</v>
      </c>
      <c r="F170" s="82">
        <v>100303</v>
      </c>
      <c r="G170" s="82">
        <v>376</v>
      </c>
      <c r="H170" s="82">
        <v>15719</v>
      </c>
      <c r="I170" s="82">
        <v>99941</v>
      </c>
      <c r="J170" s="84">
        <f>ROUND(D170/G170*100-100,2)</f>
        <v>3.19</v>
      </c>
      <c r="K170" s="84">
        <f t="shared" si="108"/>
        <v>5.83</v>
      </c>
      <c r="L170" s="84">
        <f t="shared" si="109"/>
        <v>0.36</v>
      </c>
      <c r="M170" s="86"/>
      <c r="N170" s="86"/>
      <c r="O170" s="86"/>
    </row>
    <row r="171" spans="1:15" x14ac:dyDescent="0.35">
      <c r="B171" s="37" t="s">
        <v>60</v>
      </c>
      <c r="C171" s="32" t="s">
        <v>59</v>
      </c>
      <c r="D171" s="82">
        <v>1893</v>
      </c>
      <c r="E171" s="82">
        <v>14107</v>
      </c>
      <c r="F171" s="82">
        <v>85103</v>
      </c>
      <c r="G171" s="82">
        <v>1947</v>
      </c>
      <c r="H171" s="82">
        <v>12193</v>
      </c>
      <c r="I171" s="82">
        <v>77573</v>
      </c>
      <c r="J171" s="84">
        <f>ROUND(D171/G171*100-100,2)</f>
        <v>-2.77</v>
      </c>
      <c r="K171" s="84">
        <f t="shared" si="108"/>
        <v>15.7</v>
      </c>
      <c r="L171" s="84">
        <f t="shared" si="109"/>
        <v>9.7100000000000009</v>
      </c>
      <c r="M171" s="86"/>
      <c r="N171" s="86"/>
      <c r="O171" s="86"/>
    </row>
    <row r="172" spans="1:15" x14ac:dyDescent="0.35">
      <c r="B172" s="37" t="s">
        <v>61</v>
      </c>
      <c r="C172" s="37" t="s">
        <v>7</v>
      </c>
      <c r="D172" s="79"/>
      <c r="E172" s="82">
        <v>903</v>
      </c>
      <c r="F172" s="82">
        <v>5450</v>
      </c>
      <c r="G172" s="79"/>
      <c r="H172" s="82">
        <v>601</v>
      </c>
      <c r="I172" s="82">
        <v>3824</v>
      </c>
      <c r="J172" s="80" t="s">
        <v>22</v>
      </c>
      <c r="K172" s="84">
        <f t="shared" si="108"/>
        <v>50.25</v>
      </c>
      <c r="L172" s="84">
        <f t="shared" si="109"/>
        <v>42.52</v>
      </c>
      <c r="M172" s="86"/>
      <c r="N172" s="86"/>
      <c r="O172" s="86"/>
    </row>
    <row r="173" spans="1:15" x14ac:dyDescent="0.35">
      <c r="A173" s="38"/>
      <c r="B173" s="37" t="s">
        <v>62</v>
      </c>
      <c r="C173" s="37" t="s">
        <v>63</v>
      </c>
      <c r="D173" s="78">
        <f>SUM(D174:D176)</f>
        <v>4999</v>
      </c>
      <c r="E173" s="78">
        <f t="shared" ref="E173:I173" si="110">SUM(E174:E176)</f>
        <v>7065</v>
      </c>
      <c r="F173" s="78">
        <f t="shared" si="110"/>
        <v>42599</v>
      </c>
      <c r="G173" s="78">
        <f>SUM(G174:G176)</f>
        <v>5002</v>
      </c>
      <c r="H173" s="78">
        <f t="shared" si="110"/>
        <v>7121</v>
      </c>
      <c r="I173" s="78">
        <f t="shared" si="110"/>
        <v>45231</v>
      </c>
      <c r="J173" s="84">
        <f>ROUND(D173/G173*100-100,2)</f>
        <v>-0.06</v>
      </c>
      <c r="K173" s="84">
        <f t="shared" si="108"/>
        <v>-0.79</v>
      </c>
      <c r="L173" s="84">
        <f t="shared" si="109"/>
        <v>-5.82</v>
      </c>
      <c r="M173" s="86"/>
      <c r="N173" s="86"/>
      <c r="O173" s="86"/>
    </row>
    <row r="174" spans="1:15" x14ac:dyDescent="0.35">
      <c r="A174" s="38"/>
      <c r="B174" s="37" t="s">
        <v>64</v>
      </c>
      <c r="C174" s="37" t="s">
        <v>63</v>
      </c>
      <c r="D174" s="82">
        <v>2344</v>
      </c>
      <c r="E174" s="82">
        <v>6100</v>
      </c>
      <c r="F174" s="82">
        <v>36769</v>
      </c>
      <c r="G174" s="82">
        <v>2071</v>
      </c>
      <c r="H174" s="82">
        <v>6068</v>
      </c>
      <c r="I174" s="82">
        <v>38540</v>
      </c>
      <c r="J174" s="84">
        <f>ROUND(D174/G174*100-100,2)</f>
        <v>13.18</v>
      </c>
      <c r="K174" s="84">
        <f t="shared" si="108"/>
        <v>0.53</v>
      </c>
      <c r="L174" s="84">
        <f t="shared" si="109"/>
        <v>-4.5999999999999996</v>
      </c>
      <c r="M174" s="86"/>
      <c r="N174" s="86"/>
      <c r="O174" s="86"/>
    </row>
    <row r="175" spans="1:15" x14ac:dyDescent="0.35">
      <c r="A175" s="38"/>
      <c r="B175" s="37" t="s">
        <v>65</v>
      </c>
      <c r="C175" s="37" t="s">
        <v>63</v>
      </c>
      <c r="D175" s="87">
        <v>20</v>
      </c>
      <c r="E175" s="82">
        <v>12</v>
      </c>
      <c r="F175" s="82">
        <v>74</v>
      </c>
      <c r="G175" s="82">
        <v>21</v>
      </c>
      <c r="H175" s="82">
        <v>13</v>
      </c>
      <c r="I175" s="82">
        <v>82</v>
      </c>
      <c r="J175" s="84">
        <f>ROUND(D175/G175*100-100,2)</f>
        <v>-4.76</v>
      </c>
      <c r="K175" s="84">
        <f t="shared" si="108"/>
        <v>-7.69</v>
      </c>
      <c r="L175" s="84">
        <f t="shared" si="109"/>
        <v>-9.76</v>
      </c>
      <c r="M175" s="86"/>
      <c r="N175" s="86"/>
      <c r="O175" s="86"/>
    </row>
    <row r="176" spans="1:15" x14ac:dyDescent="0.35">
      <c r="A176" s="38"/>
      <c r="B176" s="37" t="s">
        <v>66</v>
      </c>
      <c r="C176" s="37" t="s">
        <v>63</v>
      </c>
      <c r="D176" s="82">
        <v>2635</v>
      </c>
      <c r="E176" s="82">
        <v>953</v>
      </c>
      <c r="F176" s="82">
        <v>5756</v>
      </c>
      <c r="G176" s="82">
        <v>2910</v>
      </c>
      <c r="H176" s="82">
        <v>1040</v>
      </c>
      <c r="I176" s="82">
        <v>6609</v>
      </c>
      <c r="J176" s="84">
        <f>ROUND(D176/G176*100-100,2)</f>
        <v>-9.4499999999999993</v>
      </c>
      <c r="K176" s="84">
        <f t="shared" si="108"/>
        <v>-8.3699999999999992</v>
      </c>
      <c r="L176" s="84">
        <f t="shared" si="109"/>
        <v>-12.91</v>
      </c>
      <c r="M176" s="86"/>
      <c r="N176" s="86"/>
      <c r="O176" s="86"/>
    </row>
    <row r="177" spans="1:15" x14ac:dyDescent="0.35">
      <c r="A177" s="38"/>
      <c r="B177" s="37" t="s">
        <v>67</v>
      </c>
      <c r="C177" s="37" t="s">
        <v>7</v>
      </c>
      <c r="D177" s="79"/>
      <c r="E177" s="82">
        <v>23037</v>
      </c>
      <c r="F177" s="82">
        <v>138955</v>
      </c>
      <c r="G177" s="79"/>
      <c r="H177" s="82">
        <v>21947</v>
      </c>
      <c r="I177" s="82">
        <v>139507</v>
      </c>
      <c r="J177" s="80" t="s">
        <v>22</v>
      </c>
      <c r="K177" s="84">
        <f t="shared" si="108"/>
        <v>4.97</v>
      </c>
      <c r="L177" s="84">
        <f t="shared" si="109"/>
        <v>-0.4</v>
      </c>
      <c r="M177" s="86"/>
      <c r="N177" s="86"/>
      <c r="O177" s="86"/>
    </row>
    <row r="178" spans="1:15" x14ac:dyDescent="0.35">
      <c r="A178" s="38"/>
      <c r="B178" s="37" t="s">
        <v>68</v>
      </c>
      <c r="C178" s="37" t="s">
        <v>7</v>
      </c>
      <c r="D178" s="79"/>
      <c r="E178" s="82">
        <v>6469</v>
      </c>
      <c r="F178" s="82">
        <v>39060</v>
      </c>
      <c r="G178" s="79"/>
      <c r="H178" s="82">
        <v>4964</v>
      </c>
      <c r="I178" s="82">
        <v>31547</v>
      </c>
      <c r="J178" s="80" t="s">
        <v>22</v>
      </c>
      <c r="K178" s="84">
        <f t="shared" si="108"/>
        <v>30.32</v>
      </c>
      <c r="L178" s="84">
        <f t="shared" si="109"/>
        <v>23.82</v>
      </c>
      <c r="M178" s="86"/>
      <c r="N178" s="86"/>
      <c r="O178" s="86"/>
    </row>
    <row r="179" spans="1:15" x14ac:dyDescent="0.35">
      <c r="A179" s="38"/>
      <c r="B179" s="37" t="s">
        <v>69</v>
      </c>
      <c r="C179" s="37" t="s">
        <v>70</v>
      </c>
      <c r="D179" s="82">
        <v>324</v>
      </c>
      <c r="E179" s="82">
        <v>217</v>
      </c>
      <c r="F179" s="82">
        <v>1313</v>
      </c>
      <c r="G179" s="82">
        <v>620</v>
      </c>
      <c r="H179" s="82">
        <v>241</v>
      </c>
      <c r="I179" s="82">
        <v>1531</v>
      </c>
      <c r="J179" s="84">
        <f>ROUND(D179/G179*100-100,2)</f>
        <v>-47.74</v>
      </c>
      <c r="K179" s="84">
        <f>ROUND(E179/H179*100-100,2)</f>
        <v>-9.9600000000000009</v>
      </c>
      <c r="L179" s="84">
        <f>ROUND(F179/I179*100-100,2)</f>
        <v>-14.24</v>
      </c>
      <c r="M179" s="86"/>
      <c r="N179" s="86"/>
      <c r="O179" s="86"/>
    </row>
    <row r="180" spans="1:15" x14ac:dyDescent="0.35">
      <c r="A180" s="38"/>
      <c r="B180" s="37" t="s">
        <v>71</v>
      </c>
      <c r="C180" s="37" t="s">
        <v>7</v>
      </c>
      <c r="D180" s="79"/>
      <c r="E180" s="78">
        <f t="shared" ref="E180:I180" si="111">SUM(E181:E184)</f>
        <v>54866</v>
      </c>
      <c r="F180" s="78">
        <f t="shared" si="111"/>
        <v>331650</v>
      </c>
      <c r="G180" s="79"/>
      <c r="H180" s="78">
        <f t="shared" si="111"/>
        <v>50670</v>
      </c>
      <c r="I180" s="78">
        <f t="shared" si="111"/>
        <v>322157</v>
      </c>
      <c r="J180" s="80" t="s">
        <v>22</v>
      </c>
      <c r="K180" s="84">
        <f t="shared" si="108"/>
        <v>8.2799999999999994</v>
      </c>
      <c r="L180" s="84">
        <f t="shared" si="109"/>
        <v>2.95</v>
      </c>
      <c r="M180" s="86"/>
      <c r="N180" s="86"/>
      <c r="O180" s="86"/>
    </row>
    <row r="181" spans="1:15" x14ac:dyDescent="0.35">
      <c r="A181" s="37"/>
      <c r="B181" s="37" t="s">
        <v>72</v>
      </c>
      <c r="C181" s="37" t="s">
        <v>70</v>
      </c>
      <c r="D181" s="82">
        <v>0</v>
      </c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4">
        <v>0</v>
      </c>
      <c r="K181" s="84">
        <v>0</v>
      </c>
      <c r="L181" s="84">
        <v>0</v>
      </c>
      <c r="M181" s="86"/>
      <c r="N181" s="86"/>
      <c r="O181" s="86"/>
    </row>
    <row r="182" spans="1:15" x14ac:dyDescent="0.35">
      <c r="A182" s="37"/>
      <c r="B182" s="37" t="s">
        <v>73</v>
      </c>
      <c r="C182" s="37" t="s">
        <v>70</v>
      </c>
      <c r="D182" s="82">
        <v>85360</v>
      </c>
      <c r="E182" s="82">
        <v>13389</v>
      </c>
      <c r="F182" s="82">
        <v>80973</v>
      </c>
      <c r="G182" s="82">
        <v>94620</v>
      </c>
      <c r="H182" s="82">
        <v>16368</v>
      </c>
      <c r="I182" s="82">
        <v>104086</v>
      </c>
      <c r="J182" s="84">
        <f>ROUND(D182/G182*100-100,2)</f>
        <v>-9.7899999999999991</v>
      </c>
      <c r="K182" s="84">
        <f t="shared" si="108"/>
        <v>-18.2</v>
      </c>
      <c r="L182" s="84">
        <f t="shared" si="109"/>
        <v>-22.21</v>
      </c>
      <c r="M182" s="86"/>
      <c r="N182" s="86"/>
      <c r="O182" s="86"/>
    </row>
    <row r="183" spans="1:15" x14ac:dyDescent="0.35">
      <c r="A183" s="37"/>
      <c r="B183" s="37" t="s">
        <v>74</v>
      </c>
      <c r="C183" s="37" t="s">
        <v>70</v>
      </c>
      <c r="D183" s="82">
        <v>5802</v>
      </c>
      <c r="E183" s="82">
        <v>14821</v>
      </c>
      <c r="F183" s="82">
        <v>89431</v>
      </c>
      <c r="G183" s="82">
        <v>4722</v>
      </c>
      <c r="H183" s="82">
        <v>11503</v>
      </c>
      <c r="I183" s="82">
        <v>73129</v>
      </c>
      <c r="J183" s="84">
        <f>ROUND(D183/G183*100-100,2)</f>
        <v>22.87</v>
      </c>
      <c r="K183" s="84">
        <f t="shared" si="108"/>
        <v>28.84</v>
      </c>
      <c r="L183" s="84">
        <f t="shared" si="109"/>
        <v>22.29</v>
      </c>
      <c r="M183" s="86"/>
      <c r="N183" s="86"/>
      <c r="O183" s="86"/>
    </row>
    <row r="184" spans="1:15" x14ac:dyDescent="0.35">
      <c r="A184" s="37"/>
      <c r="B184" s="37" t="s">
        <v>75</v>
      </c>
      <c r="C184" s="37" t="s">
        <v>7</v>
      </c>
      <c r="D184" s="79"/>
      <c r="E184" s="82">
        <v>26656</v>
      </c>
      <c r="F184" s="82">
        <v>161246</v>
      </c>
      <c r="G184" s="79"/>
      <c r="H184" s="82">
        <v>22799</v>
      </c>
      <c r="I184" s="82">
        <v>144942</v>
      </c>
      <c r="J184" s="80" t="s">
        <v>22</v>
      </c>
      <c r="K184" s="84">
        <f t="shared" si="108"/>
        <v>16.920000000000002</v>
      </c>
      <c r="L184" s="84">
        <f t="shared" si="109"/>
        <v>11.25</v>
      </c>
      <c r="M184" s="86"/>
      <c r="N184" s="86"/>
      <c r="O184" s="86"/>
    </row>
    <row r="185" spans="1:15" x14ac:dyDescent="0.35">
      <c r="A185" s="38"/>
      <c r="B185" s="37" t="s">
        <v>76</v>
      </c>
      <c r="C185" s="37" t="s">
        <v>7</v>
      </c>
      <c r="D185" s="79"/>
      <c r="E185" s="78">
        <f>SUM(E186:E192)</f>
        <v>10940</v>
      </c>
      <c r="F185" s="78">
        <f>SUM(F186:F192)</f>
        <v>66063</v>
      </c>
      <c r="G185" s="79"/>
      <c r="H185" s="78">
        <f>SUM(H186:H192)</f>
        <v>8266</v>
      </c>
      <c r="I185" s="78">
        <f>SUM(I186:I192)</f>
        <v>52519</v>
      </c>
      <c r="J185" s="80" t="s">
        <v>22</v>
      </c>
      <c r="K185" s="84">
        <f t="shared" si="108"/>
        <v>32.35</v>
      </c>
      <c r="L185" s="84">
        <f t="shared" si="109"/>
        <v>25.79</v>
      </c>
      <c r="M185" s="86"/>
      <c r="N185" s="86"/>
      <c r="O185" s="86"/>
    </row>
    <row r="186" spans="1:15" x14ac:dyDescent="0.35">
      <c r="A186" s="37"/>
      <c r="B186" s="37" t="s">
        <v>77</v>
      </c>
      <c r="C186" s="32" t="s">
        <v>78</v>
      </c>
      <c r="D186" s="82">
        <v>561</v>
      </c>
      <c r="E186" s="82">
        <v>1426</v>
      </c>
      <c r="F186" s="82">
        <v>8575</v>
      </c>
      <c r="G186" s="82">
        <v>435</v>
      </c>
      <c r="H186" s="82">
        <v>1208</v>
      </c>
      <c r="I186" s="82">
        <v>7658</v>
      </c>
      <c r="J186" s="84">
        <f>ROUND(D186/G186*100-100,2)</f>
        <v>28.97</v>
      </c>
      <c r="K186" s="84">
        <f>ROUND(E186/H186*100-100,2)</f>
        <v>18.05</v>
      </c>
      <c r="L186" s="84">
        <f>ROUND(F186/I186*100-100,2)</f>
        <v>11.97</v>
      </c>
      <c r="M186" s="86"/>
      <c r="N186" s="86"/>
      <c r="O186" s="86"/>
    </row>
    <row r="187" spans="1:15" x14ac:dyDescent="0.35">
      <c r="A187" s="37"/>
      <c r="B187" s="37" t="s">
        <v>79</v>
      </c>
      <c r="C187" s="37" t="s">
        <v>7</v>
      </c>
      <c r="D187" s="79"/>
      <c r="E187" s="82">
        <v>662</v>
      </c>
      <c r="F187" s="82">
        <v>4011</v>
      </c>
      <c r="G187" s="79"/>
      <c r="H187" s="82">
        <v>501</v>
      </c>
      <c r="I187" s="82">
        <v>3195</v>
      </c>
      <c r="J187" s="80" t="s">
        <v>22</v>
      </c>
      <c r="K187" s="84">
        <f t="shared" si="108"/>
        <v>32.14</v>
      </c>
      <c r="L187" s="84">
        <f t="shared" si="109"/>
        <v>25.54</v>
      </c>
      <c r="M187" s="86"/>
      <c r="N187" s="86"/>
      <c r="O187" s="86"/>
    </row>
    <row r="188" spans="1:15" x14ac:dyDescent="0.35">
      <c r="B188" s="37" t="s">
        <v>80</v>
      </c>
      <c r="C188" s="37" t="s">
        <v>7</v>
      </c>
      <c r="D188" s="79"/>
      <c r="E188" s="82">
        <v>2416</v>
      </c>
      <c r="F188" s="82">
        <v>14601</v>
      </c>
      <c r="G188" s="79"/>
      <c r="H188" s="85">
        <v>1668</v>
      </c>
      <c r="I188" s="85">
        <v>10596</v>
      </c>
      <c r="J188" s="80" t="s">
        <v>22</v>
      </c>
      <c r="K188" s="84">
        <f t="shared" ref="K188" si="112">ROUND(E188/H188*100-100,2)</f>
        <v>44.84</v>
      </c>
      <c r="L188" s="84">
        <f t="shared" ref="L188" si="113">ROUND(F188/I188*100-100,2)</f>
        <v>37.799999999999997</v>
      </c>
      <c r="M188" s="86"/>
      <c r="N188" s="86"/>
      <c r="O188" s="86"/>
    </row>
    <row r="189" spans="1:15" x14ac:dyDescent="0.35">
      <c r="B189" s="37" t="s">
        <v>81</v>
      </c>
      <c r="D189" s="82"/>
      <c r="E189" s="78"/>
      <c r="F189" s="78"/>
      <c r="G189" s="82"/>
      <c r="J189" s="84"/>
      <c r="K189" s="84"/>
      <c r="L189" s="84"/>
      <c r="M189" s="86"/>
      <c r="N189" s="86"/>
      <c r="O189" s="86"/>
    </row>
    <row r="190" spans="1:15" x14ac:dyDescent="0.35">
      <c r="B190" s="37" t="s">
        <v>82</v>
      </c>
      <c r="C190" s="37" t="s">
        <v>7</v>
      </c>
      <c r="D190" s="79"/>
      <c r="E190" s="78">
        <v>2722</v>
      </c>
      <c r="F190" s="78">
        <v>16423</v>
      </c>
      <c r="G190" s="79"/>
      <c r="H190" s="2">
        <v>1986</v>
      </c>
      <c r="I190" s="2">
        <v>12622</v>
      </c>
      <c r="J190" s="80" t="s">
        <v>22</v>
      </c>
      <c r="K190" s="84">
        <f t="shared" ref="K190:K199" si="114">ROUND(E190/H190*100-100,2)</f>
        <v>37.06</v>
      </c>
      <c r="L190" s="84">
        <f t="shared" ref="L190:L199" si="115">ROUND(F190/I190*100-100,2)</f>
        <v>30.11</v>
      </c>
      <c r="M190" s="86"/>
      <c r="N190" s="86"/>
      <c r="O190" s="86"/>
    </row>
    <row r="191" spans="1:15" x14ac:dyDescent="0.35">
      <c r="B191" s="37" t="s">
        <v>83</v>
      </c>
      <c r="C191" s="37" t="s">
        <v>7</v>
      </c>
      <c r="D191" s="79"/>
      <c r="E191" s="82">
        <v>960</v>
      </c>
      <c r="F191" s="82">
        <v>5789</v>
      </c>
      <c r="G191" s="79"/>
      <c r="H191" s="78">
        <v>955</v>
      </c>
      <c r="I191" s="78">
        <v>6076</v>
      </c>
      <c r="J191" s="80" t="s">
        <v>22</v>
      </c>
      <c r="K191" s="84">
        <f t="shared" si="114"/>
        <v>0.52</v>
      </c>
      <c r="L191" s="84">
        <f t="shared" si="115"/>
        <v>-4.72</v>
      </c>
      <c r="M191" s="86"/>
      <c r="N191" s="86"/>
      <c r="O191" s="86"/>
    </row>
    <row r="192" spans="1:15" x14ac:dyDescent="0.35">
      <c r="B192" s="37" t="s">
        <v>84</v>
      </c>
      <c r="C192" s="37" t="s">
        <v>7</v>
      </c>
      <c r="D192" s="79"/>
      <c r="E192" s="82">
        <v>2754</v>
      </c>
      <c r="F192" s="82">
        <v>16664</v>
      </c>
      <c r="H192" s="78">
        <v>1948</v>
      </c>
      <c r="I192" s="78">
        <v>12372</v>
      </c>
      <c r="J192" s="80" t="s">
        <v>22</v>
      </c>
      <c r="K192" s="84">
        <f t="shared" si="114"/>
        <v>41.38</v>
      </c>
      <c r="L192" s="84">
        <f t="shared" si="115"/>
        <v>34.69</v>
      </c>
      <c r="M192" s="86"/>
      <c r="N192" s="86"/>
      <c r="O192" s="86"/>
    </row>
    <row r="193" spans="1:18" x14ac:dyDescent="0.35">
      <c r="A193" s="38"/>
      <c r="B193" s="37" t="s">
        <v>85</v>
      </c>
      <c r="C193" s="37" t="s">
        <v>70</v>
      </c>
      <c r="D193" s="82">
        <v>2</v>
      </c>
      <c r="E193" s="82">
        <v>288</v>
      </c>
      <c r="F193" s="82">
        <v>1731</v>
      </c>
      <c r="G193" s="82">
        <v>2</v>
      </c>
      <c r="H193" s="78">
        <v>274</v>
      </c>
      <c r="I193" s="78">
        <v>1750</v>
      </c>
      <c r="J193" s="84">
        <f>ROUND(D193/G193*100-100,2)</f>
        <v>0</v>
      </c>
      <c r="K193" s="84">
        <f t="shared" si="114"/>
        <v>5.1100000000000003</v>
      </c>
      <c r="L193" s="84">
        <f t="shared" si="115"/>
        <v>-1.0900000000000001</v>
      </c>
      <c r="M193" s="86"/>
      <c r="N193" s="86"/>
      <c r="O193" s="86"/>
    </row>
    <row r="194" spans="1:18" x14ac:dyDescent="0.35">
      <c r="A194" s="38"/>
      <c r="B194" s="37" t="s">
        <v>86</v>
      </c>
      <c r="C194" s="37" t="s">
        <v>7</v>
      </c>
      <c r="D194" s="79"/>
      <c r="E194" s="82">
        <v>480</v>
      </c>
      <c r="F194" s="82">
        <v>2905</v>
      </c>
      <c r="H194" s="82">
        <v>254</v>
      </c>
      <c r="I194" s="82">
        <v>1621</v>
      </c>
      <c r="J194" s="80" t="s">
        <v>22</v>
      </c>
      <c r="K194" s="84">
        <f t="shared" si="114"/>
        <v>88.98</v>
      </c>
      <c r="L194" s="84">
        <f t="shared" si="115"/>
        <v>79.209999999999994</v>
      </c>
      <c r="M194" s="86"/>
      <c r="N194" s="86"/>
      <c r="O194" s="86"/>
    </row>
    <row r="195" spans="1:18" x14ac:dyDescent="0.35">
      <c r="A195" s="38"/>
      <c r="B195" s="37" t="s">
        <v>87</v>
      </c>
      <c r="C195" s="32" t="s">
        <v>78</v>
      </c>
      <c r="D195" s="82">
        <v>38</v>
      </c>
      <c r="E195" s="82">
        <v>152</v>
      </c>
      <c r="F195" s="82">
        <v>920</v>
      </c>
      <c r="G195" s="82">
        <v>45</v>
      </c>
      <c r="H195" s="82">
        <v>170</v>
      </c>
      <c r="I195" s="82">
        <v>1080</v>
      </c>
      <c r="J195" s="84">
        <f t="shared" ref="J195:J196" si="116">ROUND(D195/G195*100-100,2)</f>
        <v>-15.56</v>
      </c>
      <c r="K195" s="84">
        <f t="shared" si="114"/>
        <v>-10.59</v>
      </c>
      <c r="L195" s="84">
        <f t="shared" si="115"/>
        <v>-14.81</v>
      </c>
      <c r="M195" s="86"/>
      <c r="N195" s="86"/>
      <c r="O195" s="86"/>
    </row>
    <row r="196" spans="1:18" x14ac:dyDescent="0.35">
      <c r="A196" s="38"/>
      <c r="B196" s="37" t="s">
        <v>88</v>
      </c>
      <c r="C196" s="37" t="s">
        <v>70</v>
      </c>
      <c r="D196" s="82">
        <v>376</v>
      </c>
      <c r="E196" s="82">
        <v>6</v>
      </c>
      <c r="F196" s="82">
        <v>33</v>
      </c>
      <c r="G196" s="82">
        <v>1425</v>
      </c>
      <c r="H196" s="82">
        <v>23</v>
      </c>
      <c r="I196" s="82">
        <v>144</v>
      </c>
      <c r="J196" s="84">
        <f t="shared" si="116"/>
        <v>-73.61</v>
      </c>
      <c r="K196" s="84">
        <f t="shared" si="114"/>
        <v>-73.91</v>
      </c>
      <c r="L196" s="84">
        <f t="shared" si="115"/>
        <v>-77.08</v>
      </c>
      <c r="M196" s="86"/>
      <c r="N196" s="86"/>
      <c r="O196" s="86"/>
    </row>
    <row r="197" spans="1:18" x14ac:dyDescent="0.35">
      <c r="A197" s="38"/>
      <c r="B197" s="37" t="s">
        <v>89</v>
      </c>
      <c r="C197" s="37" t="s">
        <v>7</v>
      </c>
      <c r="D197" s="79"/>
      <c r="E197" s="82">
        <v>1</v>
      </c>
      <c r="F197" s="82">
        <v>3</v>
      </c>
      <c r="H197" s="82">
        <v>0</v>
      </c>
      <c r="I197" s="82">
        <v>0</v>
      </c>
      <c r="J197" s="80" t="s">
        <v>22</v>
      </c>
      <c r="K197" s="84">
        <v>100</v>
      </c>
      <c r="L197" s="84">
        <v>100</v>
      </c>
      <c r="M197" s="86"/>
      <c r="N197" s="86"/>
      <c r="O197" s="86"/>
    </row>
    <row r="198" spans="1:18" x14ac:dyDescent="0.35">
      <c r="A198" s="38"/>
      <c r="B198" s="37" t="s">
        <v>90</v>
      </c>
      <c r="C198" s="37" t="s">
        <v>70</v>
      </c>
      <c r="D198" s="82">
        <v>3230058</v>
      </c>
      <c r="E198" s="82">
        <v>17464</v>
      </c>
      <c r="F198" s="82">
        <v>105544</v>
      </c>
      <c r="G198" s="79">
        <v>2437565</v>
      </c>
      <c r="H198" s="82">
        <v>14837</v>
      </c>
      <c r="I198" s="82">
        <v>94409</v>
      </c>
      <c r="J198" s="84">
        <f t="shared" ref="J198:J199" si="117">ROUND(D198/G198*100-100,2)</f>
        <v>32.51</v>
      </c>
      <c r="K198" s="84">
        <f t="shared" si="114"/>
        <v>17.71</v>
      </c>
      <c r="L198" s="84">
        <f t="shared" si="115"/>
        <v>11.79</v>
      </c>
      <c r="M198" s="86"/>
      <c r="N198" s="86"/>
      <c r="O198" s="86"/>
    </row>
    <row r="199" spans="1:18" x14ac:dyDescent="0.35">
      <c r="A199" s="38"/>
      <c r="B199" s="37" t="s">
        <v>91</v>
      </c>
      <c r="C199" s="37" t="s">
        <v>70</v>
      </c>
      <c r="D199" s="82">
        <v>9387</v>
      </c>
      <c r="E199" s="82">
        <v>1804</v>
      </c>
      <c r="F199" s="82">
        <v>10877</v>
      </c>
      <c r="G199" s="82">
        <v>7950</v>
      </c>
      <c r="H199" s="82">
        <v>1853</v>
      </c>
      <c r="I199" s="82">
        <v>11781</v>
      </c>
      <c r="J199" s="84">
        <f t="shared" si="117"/>
        <v>18.079999999999998</v>
      </c>
      <c r="K199" s="84">
        <f t="shared" si="114"/>
        <v>-2.64</v>
      </c>
      <c r="L199" s="84">
        <f t="shared" si="115"/>
        <v>-7.67</v>
      </c>
      <c r="M199" s="86"/>
      <c r="N199" s="86"/>
      <c r="O199" s="86"/>
    </row>
    <row r="200" spans="1:18" x14ac:dyDescent="0.35">
      <c r="D200" s="82"/>
      <c r="E200" s="82"/>
      <c r="F200" s="82"/>
      <c r="G200" s="82"/>
      <c r="H200" s="82"/>
      <c r="I200" s="82"/>
      <c r="J200" s="84"/>
      <c r="K200" s="84"/>
      <c r="L200" s="84"/>
      <c r="M200" s="85"/>
      <c r="N200" s="86"/>
      <c r="O200" s="86"/>
    </row>
    <row r="201" spans="1:18" x14ac:dyDescent="0.35">
      <c r="A201" s="37"/>
      <c r="B201" s="37" t="s">
        <v>92</v>
      </c>
      <c r="C201" s="37"/>
      <c r="D201" s="79"/>
      <c r="E201" s="78">
        <f>E113-SUM(E115,E131,E146,E152)</f>
        <v>88218</v>
      </c>
      <c r="F201" s="78">
        <f>F113-SUM(F115,F131,F146,F152)</f>
        <v>533104</v>
      </c>
      <c r="G201" s="78"/>
      <c r="H201" s="78">
        <f>H113-SUM(H115,H131,H146,H152)</f>
        <v>63743</v>
      </c>
      <c r="I201" s="78">
        <f>I113-SUM(I115,I131,I146,I152)</f>
        <v>405456</v>
      </c>
      <c r="J201" s="80" t="s">
        <v>22</v>
      </c>
      <c r="K201" s="84">
        <f t="shared" ref="K201" si="118">ROUND(E201/H201*100-100,2)</f>
        <v>38.4</v>
      </c>
      <c r="L201" s="84">
        <f t="shared" ref="L201" si="119">ROUND(F201/I201*100-100,2)</f>
        <v>31.48</v>
      </c>
      <c r="M201" s="85"/>
      <c r="N201" s="86"/>
      <c r="O201" s="86"/>
    </row>
    <row r="202" spans="1:18" x14ac:dyDescent="0.35">
      <c r="A202" s="40"/>
      <c r="B202" s="34"/>
      <c r="C202" s="34"/>
      <c r="D202" s="34"/>
      <c r="E202" s="34"/>
      <c r="F202" s="35"/>
      <c r="G202" s="34"/>
      <c r="H202" s="34"/>
      <c r="I202" s="34"/>
      <c r="J202" s="34"/>
      <c r="K202" s="34"/>
      <c r="L202" s="34"/>
    </row>
    <row r="203" spans="1:18" x14ac:dyDescent="0.35">
      <c r="B203" s="37" t="s">
        <v>93</v>
      </c>
    </row>
    <row r="204" spans="1:18" x14ac:dyDescent="0.35">
      <c r="A204" s="2" t="s">
        <v>109</v>
      </c>
    </row>
    <row r="205" spans="1:18" x14ac:dyDescent="0.35">
      <c r="A205" s="37"/>
      <c r="D205" s="37"/>
      <c r="E205" s="3"/>
      <c r="G205" s="37"/>
      <c r="H205" s="3"/>
      <c r="K205" s="3"/>
      <c r="O205" s="5"/>
    </row>
    <row r="206" spans="1:18" x14ac:dyDescent="0.35">
      <c r="A206" s="37"/>
      <c r="E206" s="3"/>
      <c r="H206" s="3"/>
      <c r="K206" s="3"/>
    </row>
    <row r="207" spans="1:18" x14ac:dyDescent="0.35">
      <c r="A207" s="37"/>
      <c r="C207" s="37"/>
      <c r="D207" s="37"/>
      <c r="E207" s="3"/>
      <c r="G207" s="37"/>
      <c r="H207" s="3"/>
      <c r="J207" s="37"/>
      <c r="K207" s="3"/>
      <c r="M207" s="37"/>
      <c r="N207" s="5"/>
      <c r="R207" s="37"/>
    </row>
    <row r="208" spans="1:18" x14ac:dyDescent="0.35">
      <c r="A208" s="37"/>
      <c r="B208" s="37"/>
      <c r="C208" s="37"/>
      <c r="D208" s="37"/>
      <c r="E208" s="3"/>
      <c r="H208" s="3"/>
      <c r="K208" s="3"/>
      <c r="M208" s="37"/>
      <c r="P208" s="37"/>
    </row>
    <row r="209" spans="1:15" x14ac:dyDescent="0.35">
      <c r="A209" s="37"/>
      <c r="B209" s="37"/>
      <c r="C209" s="37"/>
      <c r="D209" s="37"/>
      <c r="E209" s="50"/>
      <c r="F209" s="37"/>
      <c r="G209" s="37"/>
      <c r="H209" s="50"/>
      <c r="I209" s="37"/>
      <c r="J209" s="37"/>
      <c r="K209" s="50"/>
      <c r="L209" s="37"/>
      <c r="M209" s="37"/>
    </row>
    <row r="210" spans="1:15" x14ac:dyDescent="0.35">
      <c r="N210" s="2"/>
      <c r="O210" s="2"/>
    </row>
    <row r="211" spans="1:15" x14ac:dyDescent="0.35">
      <c r="N211" s="2"/>
      <c r="O211" s="2"/>
    </row>
    <row r="212" spans="1:15" x14ac:dyDescent="0.35">
      <c r="N212" s="2"/>
      <c r="O212" s="2"/>
    </row>
    <row r="213" spans="1:15" x14ac:dyDescent="0.35">
      <c r="N213" s="2"/>
      <c r="O213" s="2"/>
    </row>
    <row r="214" spans="1:15" x14ac:dyDescent="0.35">
      <c r="N214" s="2"/>
      <c r="O214" s="2"/>
    </row>
    <row r="215" spans="1:15" x14ac:dyDescent="0.35">
      <c r="N215" s="2"/>
      <c r="O215" s="2"/>
    </row>
    <row r="216" spans="1:15" x14ac:dyDescent="0.35">
      <c r="N216" s="2"/>
      <c r="O216" s="2"/>
    </row>
    <row r="217" spans="1:15" x14ac:dyDescent="0.35">
      <c r="N217" s="2"/>
      <c r="O217" s="2"/>
    </row>
    <row r="218" spans="1:15" x14ac:dyDescent="0.35">
      <c r="N218" s="2"/>
      <c r="O218" s="2"/>
    </row>
    <row r="219" spans="1:15" x14ac:dyDescent="0.35">
      <c r="N219" s="2"/>
      <c r="O219" s="2"/>
    </row>
    <row r="220" spans="1:15" x14ac:dyDescent="0.35">
      <c r="N220" s="2"/>
      <c r="O220" s="2"/>
    </row>
    <row r="221" spans="1:15" x14ac:dyDescent="0.35">
      <c r="N221" s="2"/>
      <c r="O221" s="2"/>
    </row>
    <row r="222" spans="1:15" x14ac:dyDescent="0.35">
      <c r="N222" s="2"/>
      <c r="O222" s="2"/>
    </row>
    <row r="223" spans="1:15" x14ac:dyDescent="0.35">
      <c r="N223" s="2"/>
      <c r="O223" s="2"/>
    </row>
    <row r="224" spans="1:15" x14ac:dyDescent="0.35">
      <c r="N224" s="2"/>
      <c r="O224" s="2"/>
    </row>
    <row r="225" spans="1:18" x14ac:dyDescent="0.35">
      <c r="N225" s="2"/>
      <c r="O225" s="2"/>
    </row>
    <row r="226" spans="1:18" x14ac:dyDescent="0.35">
      <c r="N226" s="2"/>
      <c r="O226" s="2"/>
    </row>
    <row r="227" spans="1:18" x14ac:dyDescent="0.35">
      <c r="A227" s="37"/>
      <c r="B227" s="37"/>
      <c r="C227" s="51"/>
      <c r="D227" s="38"/>
      <c r="E227" s="3"/>
      <c r="F227" s="38"/>
      <c r="G227" s="38"/>
      <c r="H227" s="3"/>
      <c r="I227" s="38"/>
      <c r="J227" s="38"/>
      <c r="K227" s="3"/>
      <c r="L227" s="38"/>
      <c r="M227" s="39"/>
      <c r="P227" s="39"/>
      <c r="Q227" s="39"/>
      <c r="R227" s="39"/>
    </row>
    <row r="228" spans="1:18" x14ac:dyDescent="0.35">
      <c r="A228" s="37"/>
      <c r="B228" s="37"/>
      <c r="C228" s="51"/>
      <c r="D228" s="52"/>
      <c r="E228" s="3"/>
      <c r="F228" s="38"/>
      <c r="G228" s="52"/>
      <c r="H228" s="3"/>
      <c r="I228" s="38"/>
      <c r="J228" s="52"/>
      <c r="K228" s="3"/>
      <c r="L228" s="38"/>
      <c r="M228" s="52"/>
      <c r="P228" s="52"/>
      <c r="Q228" s="39"/>
      <c r="R228" s="39"/>
    </row>
    <row r="229" spans="1:18" x14ac:dyDescent="0.35">
      <c r="A229" s="37"/>
      <c r="B229" s="37"/>
      <c r="C229" s="51"/>
      <c r="D229" s="52"/>
      <c r="E229" s="3"/>
      <c r="F229" s="38"/>
      <c r="G229" s="52"/>
      <c r="H229" s="3"/>
      <c r="I229" s="38"/>
      <c r="J229" s="52"/>
      <c r="K229" s="3"/>
      <c r="L229" s="38"/>
      <c r="M229" s="52"/>
      <c r="P229" s="52"/>
      <c r="Q229" s="39"/>
      <c r="R229" s="39"/>
    </row>
    <row r="230" spans="1:18" x14ac:dyDescent="0.35">
      <c r="A230" s="37"/>
      <c r="B230" s="37"/>
      <c r="C230" s="51"/>
      <c r="D230" s="52"/>
      <c r="E230" s="3"/>
      <c r="F230" s="38"/>
      <c r="G230" s="52"/>
      <c r="H230" s="3"/>
      <c r="I230" s="38"/>
      <c r="J230" s="52"/>
      <c r="K230" s="3"/>
      <c r="L230" s="38"/>
      <c r="M230" s="52"/>
      <c r="P230" s="52"/>
      <c r="Q230" s="39"/>
      <c r="R230" s="39"/>
    </row>
    <row r="231" spans="1:18" x14ac:dyDescent="0.35">
      <c r="A231" s="37"/>
      <c r="B231" s="37"/>
      <c r="C231" s="51"/>
      <c r="D231" s="52"/>
      <c r="E231" s="3"/>
      <c r="F231" s="38"/>
      <c r="G231" s="52"/>
      <c r="H231" s="3"/>
      <c r="I231" s="38"/>
      <c r="J231" s="52"/>
      <c r="K231" s="3"/>
      <c r="L231" s="38"/>
      <c r="M231" s="52"/>
      <c r="P231" s="52"/>
      <c r="Q231" s="39"/>
      <c r="R231" s="39"/>
    </row>
    <row r="232" spans="1:18" x14ac:dyDescent="0.35">
      <c r="A232" s="37"/>
      <c r="B232" s="37"/>
      <c r="C232" s="51"/>
      <c r="D232" s="52"/>
      <c r="E232" s="3"/>
      <c r="F232" s="38"/>
      <c r="G232" s="52"/>
      <c r="H232" s="3"/>
      <c r="I232" s="38"/>
      <c r="J232" s="52"/>
      <c r="K232" s="3"/>
      <c r="L232" s="38"/>
      <c r="M232" s="52"/>
      <c r="P232" s="52"/>
      <c r="Q232" s="39"/>
      <c r="R232" s="39"/>
    </row>
    <row r="233" spans="1:18" x14ac:dyDescent="0.35">
      <c r="A233" s="37"/>
      <c r="B233" s="37"/>
      <c r="C233" s="51"/>
      <c r="D233" s="52"/>
      <c r="E233" s="3"/>
      <c r="F233" s="38"/>
      <c r="G233" s="52"/>
      <c r="H233" s="3"/>
      <c r="I233" s="38"/>
      <c r="J233" s="52"/>
      <c r="K233" s="3"/>
      <c r="L233" s="38"/>
      <c r="M233" s="52"/>
      <c r="P233" s="52"/>
      <c r="Q233" s="39"/>
      <c r="R233" s="39"/>
    </row>
    <row r="234" spans="1:18" x14ac:dyDescent="0.35">
      <c r="A234" s="37"/>
      <c r="B234" s="37"/>
      <c r="C234" s="51"/>
      <c r="D234" s="52"/>
      <c r="E234" s="3"/>
      <c r="F234" s="38"/>
      <c r="G234" s="52"/>
      <c r="H234" s="3"/>
      <c r="I234" s="38"/>
      <c r="J234" s="52"/>
      <c r="K234" s="3"/>
      <c r="L234" s="38"/>
      <c r="M234" s="52"/>
      <c r="P234" s="52"/>
      <c r="Q234" s="39"/>
      <c r="R234" s="39"/>
    </row>
    <row r="235" spans="1:18" x14ac:dyDescent="0.35">
      <c r="A235" s="37"/>
      <c r="B235" s="37"/>
      <c r="C235" s="51"/>
      <c r="D235" s="52"/>
      <c r="E235" s="3"/>
      <c r="F235" s="38"/>
      <c r="G235" s="52"/>
      <c r="H235" s="3"/>
      <c r="I235" s="38"/>
      <c r="J235" s="52"/>
      <c r="K235" s="3"/>
      <c r="L235" s="38"/>
      <c r="M235" s="52"/>
      <c r="P235" s="52"/>
      <c r="Q235" s="39"/>
      <c r="R235" s="39"/>
    </row>
    <row r="236" spans="1:18" x14ac:dyDescent="0.35">
      <c r="A236" s="37"/>
      <c r="B236" s="37"/>
      <c r="C236" s="51"/>
      <c r="D236" s="52"/>
      <c r="E236" s="3"/>
      <c r="F236" s="38"/>
      <c r="G236" s="52"/>
      <c r="H236" s="3"/>
      <c r="I236" s="38"/>
      <c r="J236" s="52"/>
      <c r="K236" s="3"/>
      <c r="L236" s="38"/>
      <c r="M236" s="52"/>
      <c r="P236" s="52"/>
      <c r="Q236" s="39"/>
      <c r="R236" s="39"/>
    </row>
    <row r="237" spans="1:18" x14ac:dyDescent="0.35">
      <c r="A237" s="37"/>
      <c r="B237" s="37"/>
      <c r="C237" s="51"/>
      <c r="D237" s="52"/>
      <c r="E237" s="3"/>
      <c r="F237" s="38"/>
      <c r="G237" s="52"/>
      <c r="H237" s="3"/>
      <c r="I237" s="38"/>
      <c r="J237" s="52"/>
      <c r="K237" s="3"/>
      <c r="L237" s="38"/>
      <c r="M237" s="52"/>
      <c r="P237" s="52"/>
      <c r="Q237" s="39"/>
      <c r="R237" s="39"/>
    </row>
    <row r="238" spans="1:18" x14ac:dyDescent="0.35">
      <c r="B238" s="37"/>
      <c r="C238" s="51"/>
      <c r="D238" s="52"/>
      <c r="E238" s="3"/>
      <c r="F238" s="38"/>
      <c r="G238" s="52"/>
      <c r="H238" s="3"/>
      <c r="I238" s="38"/>
      <c r="J238" s="52"/>
      <c r="K238" s="3"/>
      <c r="L238" s="38"/>
      <c r="M238" s="52"/>
      <c r="P238" s="52"/>
      <c r="Q238" s="39"/>
      <c r="R238" s="39"/>
    </row>
    <row r="239" spans="1:18" x14ac:dyDescent="0.35">
      <c r="B239" s="37"/>
      <c r="C239" s="51"/>
      <c r="D239" s="52"/>
      <c r="E239" s="3"/>
      <c r="F239" s="38"/>
      <c r="G239" s="52"/>
      <c r="H239" s="3"/>
      <c r="I239" s="38"/>
      <c r="J239" s="52"/>
      <c r="K239" s="3"/>
      <c r="L239" s="38"/>
      <c r="M239" s="52"/>
      <c r="P239" s="52"/>
      <c r="Q239" s="39"/>
      <c r="R239" s="39"/>
    </row>
    <row r="240" spans="1:18" x14ac:dyDescent="0.35">
      <c r="B240" s="37"/>
      <c r="C240" s="51"/>
      <c r="D240" s="52"/>
      <c r="E240" s="3"/>
      <c r="F240" s="38"/>
      <c r="G240" s="52"/>
      <c r="H240" s="3"/>
      <c r="I240" s="38"/>
      <c r="J240" s="52"/>
      <c r="K240" s="3"/>
      <c r="L240" s="38"/>
      <c r="M240" s="52"/>
      <c r="P240" s="52"/>
      <c r="Q240" s="39"/>
      <c r="R240" s="39"/>
    </row>
    <row r="241" spans="1:18" x14ac:dyDescent="0.35">
      <c r="B241" s="37"/>
      <c r="C241" s="51"/>
      <c r="D241" s="52"/>
      <c r="E241" s="3"/>
      <c r="F241" s="38"/>
      <c r="G241" s="52"/>
      <c r="H241" s="3"/>
      <c r="I241" s="38"/>
      <c r="J241" s="52"/>
      <c r="K241" s="3"/>
      <c r="L241" s="38"/>
      <c r="M241" s="52"/>
      <c r="P241" s="52"/>
      <c r="Q241" s="39"/>
      <c r="R241" s="39"/>
    </row>
    <row r="242" spans="1:18" x14ac:dyDescent="0.35">
      <c r="B242" s="37"/>
      <c r="C242" s="51"/>
      <c r="D242" s="52"/>
      <c r="E242" s="3"/>
      <c r="F242" s="38"/>
      <c r="G242" s="52"/>
      <c r="H242" s="3"/>
      <c r="I242" s="38"/>
      <c r="J242" s="52"/>
      <c r="K242" s="3"/>
      <c r="L242" s="38"/>
      <c r="M242" s="52"/>
      <c r="P242" s="52"/>
      <c r="Q242" s="39"/>
      <c r="R242" s="39"/>
    </row>
    <row r="243" spans="1:18" x14ac:dyDescent="0.35">
      <c r="B243" s="37"/>
      <c r="C243" s="51"/>
      <c r="D243" s="52"/>
      <c r="E243" s="3"/>
      <c r="F243" s="38"/>
      <c r="G243" s="52"/>
      <c r="H243" s="3"/>
      <c r="I243" s="38"/>
      <c r="J243" s="52"/>
      <c r="K243" s="3"/>
      <c r="L243" s="38"/>
      <c r="M243" s="52"/>
      <c r="P243" s="52"/>
      <c r="Q243" s="39"/>
      <c r="R243" s="39"/>
    </row>
    <row r="244" spans="1:18" x14ac:dyDescent="0.35">
      <c r="B244" s="37"/>
      <c r="C244" s="51"/>
      <c r="D244" s="52"/>
      <c r="E244" s="3"/>
      <c r="F244" s="38"/>
      <c r="G244" s="52"/>
      <c r="H244" s="3"/>
      <c r="I244" s="38"/>
      <c r="J244" s="52"/>
      <c r="K244" s="3"/>
      <c r="L244" s="38"/>
      <c r="M244" s="52"/>
      <c r="P244" s="52"/>
      <c r="Q244" s="39"/>
      <c r="R244" s="39"/>
    </row>
    <row r="245" spans="1:18" x14ac:dyDescent="0.35">
      <c r="B245" s="37"/>
      <c r="C245" s="51"/>
      <c r="D245" s="52"/>
      <c r="E245" s="3"/>
      <c r="F245" s="38"/>
      <c r="G245" s="52"/>
      <c r="H245" s="3"/>
      <c r="I245" s="38"/>
      <c r="J245" s="52"/>
      <c r="K245" s="3"/>
      <c r="L245" s="38"/>
      <c r="M245" s="52"/>
      <c r="P245" s="52"/>
      <c r="Q245" s="39"/>
      <c r="R245" s="39"/>
    </row>
    <row r="246" spans="1:18" x14ac:dyDescent="0.35">
      <c r="B246" s="37"/>
      <c r="C246" s="51"/>
      <c r="D246" s="52"/>
      <c r="E246" s="3"/>
      <c r="F246" s="38"/>
      <c r="G246" s="52"/>
      <c r="H246" s="3"/>
      <c r="I246" s="38"/>
      <c r="J246" s="52"/>
      <c r="K246" s="3"/>
      <c r="L246" s="38"/>
      <c r="M246" s="52"/>
      <c r="P246" s="52"/>
      <c r="Q246" s="39"/>
      <c r="R246" s="39"/>
    </row>
    <row r="247" spans="1:18" x14ac:dyDescent="0.35">
      <c r="B247" s="37"/>
      <c r="C247" s="51"/>
      <c r="D247" s="52"/>
      <c r="E247" s="3"/>
      <c r="F247" s="38"/>
      <c r="G247" s="52"/>
      <c r="H247" s="3"/>
      <c r="I247" s="38"/>
      <c r="J247" s="52"/>
      <c r="K247" s="3"/>
      <c r="L247" s="38"/>
      <c r="M247" s="52"/>
      <c r="P247" s="52"/>
      <c r="Q247" s="39"/>
      <c r="R247" s="39"/>
    </row>
    <row r="248" spans="1:18" x14ac:dyDescent="0.35">
      <c r="B248" s="37"/>
      <c r="C248" s="51"/>
      <c r="D248" s="52"/>
      <c r="E248" s="3"/>
      <c r="F248" s="38"/>
      <c r="G248" s="52"/>
      <c r="H248" s="3"/>
      <c r="I248" s="38"/>
      <c r="J248" s="52"/>
      <c r="K248" s="3"/>
      <c r="L248" s="38"/>
      <c r="M248" s="52"/>
      <c r="P248" s="52"/>
      <c r="Q248" s="39"/>
      <c r="R248" s="39"/>
    </row>
    <row r="249" spans="1:18" x14ac:dyDescent="0.35">
      <c r="B249" s="37"/>
      <c r="C249" s="51"/>
      <c r="D249" s="52"/>
      <c r="E249" s="3"/>
      <c r="F249" s="38"/>
      <c r="G249" s="52"/>
      <c r="H249" s="3"/>
      <c r="I249" s="38"/>
      <c r="J249" s="52"/>
      <c r="K249" s="3"/>
      <c r="L249" s="38"/>
      <c r="M249" s="52"/>
      <c r="P249" s="52"/>
      <c r="Q249" s="39"/>
      <c r="R249" s="39"/>
    </row>
    <row r="250" spans="1:18" x14ac:dyDescent="0.35">
      <c r="B250" s="37"/>
      <c r="C250" s="51"/>
      <c r="D250" s="52"/>
      <c r="E250" s="3"/>
      <c r="F250" s="38"/>
      <c r="G250" s="52"/>
      <c r="H250" s="3"/>
      <c r="I250" s="38"/>
      <c r="J250" s="52"/>
      <c r="K250" s="3"/>
      <c r="L250" s="38"/>
      <c r="M250" s="52"/>
      <c r="P250" s="52"/>
      <c r="Q250" s="39"/>
      <c r="R250" s="39"/>
    </row>
    <row r="251" spans="1:18" x14ac:dyDescent="0.35">
      <c r="B251" s="37"/>
      <c r="C251" s="51"/>
      <c r="D251" s="52"/>
      <c r="E251" s="3"/>
      <c r="F251" s="38"/>
      <c r="G251" s="52"/>
      <c r="H251" s="3"/>
      <c r="I251" s="38"/>
      <c r="J251" s="52"/>
      <c r="K251" s="3"/>
      <c r="L251" s="38"/>
      <c r="M251" s="52"/>
      <c r="P251" s="52"/>
      <c r="Q251" s="39"/>
      <c r="R251" s="39"/>
    </row>
    <row r="252" spans="1:18" x14ac:dyDescent="0.35">
      <c r="B252" s="37"/>
      <c r="C252" s="51"/>
      <c r="D252" s="52"/>
      <c r="E252" s="3"/>
      <c r="F252" s="38"/>
      <c r="G252" s="52"/>
      <c r="H252" s="3"/>
      <c r="I252" s="38"/>
      <c r="J252" s="52"/>
      <c r="K252" s="3"/>
      <c r="L252" s="38"/>
      <c r="M252" s="52"/>
      <c r="P252" s="52"/>
      <c r="Q252" s="39"/>
      <c r="R252" s="39"/>
    </row>
    <row r="253" spans="1:18" x14ac:dyDescent="0.35">
      <c r="B253" s="37"/>
      <c r="C253" s="51"/>
      <c r="D253" s="52"/>
      <c r="E253" s="3"/>
      <c r="F253" s="38"/>
      <c r="G253" s="52"/>
      <c r="H253" s="3"/>
      <c r="I253" s="38"/>
      <c r="J253" s="52"/>
      <c r="K253" s="3"/>
      <c r="L253" s="38"/>
      <c r="M253" s="52"/>
      <c r="P253" s="52"/>
      <c r="Q253" s="39"/>
      <c r="R253" s="39"/>
    </row>
    <row r="254" spans="1:18" x14ac:dyDescent="0.35">
      <c r="A254" s="53"/>
      <c r="B254" s="37"/>
      <c r="C254" s="51"/>
      <c r="D254" s="38"/>
      <c r="E254" s="54"/>
      <c r="F254" s="38"/>
      <c r="G254" s="38"/>
      <c r="H254" s="54"/>
      <c r="I254" s="38"/>
      <c r="J254" s="55"/>
      <c r="K254" s="56"/>
      <c r="L254" s="55"/>
      <c r="M254" s="39"/>
      <c r="P254" s="57"/>
      <c r="Q254" s="39"/>
      <c r="R254" s="39"/>
    </row>
    <row r="255" spans="1:18" x14ac:dyDescent="0.35">
      <c r="A255" s="53"/>
      <c r="B255" s="37"/>
      <c r="C255" s="51"/>
      <c r="D255" s="38"/>
      <c r="E255" s="54"/>
      <c r="F255" s="38"/>
      <c r="G255" s="38"/>
      <c r="H255" s="54"/>
      <c r="I255" s="38"/>
      <c r="J255" s="55"/>
      <c r="K255" s="56"/>
      <c r="L255" s="55"/>
      <c r="M255" s="39"/>
      <c r="P255" s="39"/>
      <c r="Q255" s="39"/>
      <c r="R255" s="39"/>
    </row>
    <row r="256" spans="1:18" x14ac:dyDescent="0.35">
      <c r="A256" s="53"/>
      <c r="B256" s="37"/>
      <c r="C256" s="51"/>
      <c r="D256" s="38"/>
      <c r="E256" s="54"/>
      <c r="F256" s="38"/>
      <c r="G256" s="38"/>
      <c r="H256" s="54"/>
      <c r="I256" s="38"/>
      <c r="J256" s="55"/>
      <c r="K256" s="56"/>
      <c r="L256" s="55"/>
      <c r="M256" s="39"/>
      <c r="P256" s="39"/>
      <c r="Q256" s="39"/>
      <c r="R256" s="39"/>
    </row>
    <row r="257" spans="1:18" x14ac:dyDescent="0.35">
      <c r="A257" s="37"/>
      <c r="D257" s="37"/>
      <c r="E257" s="3"/>
      <c r="G257" s="37"/>
      <c r="H257" s="3"/>
      <c r="K257" s="3"/>
      <c r="O257" s="5"/>
    </row>
    <row r="258" spans="1:18" x14ac:dyDescent="0.35">
      <c r="D258" s="37"/>
      <c r="E258" s="3"/>
      <c r="G258" s="37"/>
      <c r="H258" s="3"/>
      <c r="K258" s="3"/>
      <c r="O258" s="5"/>
    </row>
    <row r="259" spans="1:18" x14ac:dyDescent="0.35">
      <c r="A259" s="37"/>
      <c r="E259" s="3"/>
      <c r="H259" s="3"/>
      <c r="K259" s="3"/>
    </row>
    <row r="260" spans="1:18" x14ac:dyDescent="0.35">
      <c r="A260" s="37"/>
      <c r="B260" s="37"/>
      <c r="C260" s="37"/>
      <c r="D260" s="37"/>
      <c r="E260" s="3"/>
      <c r="G260" s="37"/>
      <c r="H260" s="3"/>
      <c r="J260" s="37"/>
      <c r="K260" s="3"/>
      <c r="M260" s="37"/>
      <c r="N260" s="5"/>
      <c r="R260" s="37"/>
    </row>
    <row r="261" spans="1:18" x14ac:dyDescent="0.35">
      <c r="A261" s="37"/>
      <c r="B261" s="37"/>
      <c r="C261" s="37"/>
      <c r="D261" s="37"/>
      <c r="E261" s="3"/>
      <c r="H261" s="3"/>
      <c r="K261" s="3"/>
      <c r="M261" s="37"/>
      <c r="P261" s="37"/>
    </row>
    <row r="262" spans="1:18" x14ac:dyDescent="0.35">
      <c r="A262" s="37"/>
      <c r="B262" s="37"/>
      <c r="C262" s="37"/>
      <c r="D262" s="37"/>
      <c r="E262" s="50"/>
      <c r="F262" s="37"/>
      <c r="G262" s="37"/>
      <c r="H262" s="50"/>
      <c r="I262" s="37"/>
      <c r="J262" s="37"/>
      <c r="K262" s="50"/>
      <c r="L262" s="37"/>
      <c r="M262" s="37"/>
    </row>
    <row r="263" spans="1:18" x14ac:dyDescent="0.35">
      <c r="A263" s="37"/>
      <c r="B263" s="37"/>
      <c r="C263" s="37"/>
      <c r="D263" s="37"/>
      <c r="E263" s="50"/>
      <c r="G263" s="37"/>
      <c r="H263" s="50"/>
      <c r="J263" s="37"/>
      <c r="K263" s="50"/>
      <c r="M263" s="37"/>
      <c r="N263" s="5"/>
      <c r="P263" s="37"/>
      <c r="Q263" s="37"/>
    </row>
    <row r="264" spans="1:18" x14ac:dyDescent="0.35">
      <c r="A264" s="37"/>
      <c r="B264" s="37"/>
      <c r="C264" s="37"/>
      <c r="D264" s="37"/>
      <c r="E264" s="50"/>
      <c r="G264" s="37"/>
      <c r="H264" s="50"/>
      <c r="J264" s="37"/>
      <c r="K264" s="50"/>
      <c r="M264" s="37"/>
      <c r="N264" s="5"/>
      <c r="P264" s="37"/>
      <c r="Q264" s="37"/>
    </row>
    <row r="265" spans="1:18" x14ac:dyDescent="0.35">
      <c r="A265" s="37"/>
      <c r="B265" s="37"/>
      <c r="C265" s="37"/>
      <c r="D265" s="37"/>
      <c r="E265" s="50"/>
      <c r="F265" s="37"/>
      <c r="G265" s="37"/>
      <c r="H265" s="50"/>
      <c r="I265" s="37"/>
      <c r="J265" s="37"/>
      <c r="K265" s="50"/>
      <c r="L265" s="37"/>
      <c r="M265" s="37"/>
      <c r="N265" s="5"/>
      <c r="O265" s="5"/>
      <c r="P265" s="37"/>
      <c r="Q265" s="37"/>
      <c r="R265" s="37"/>
    </row>
    <row r="266" spans="1:18" x14ac:dyDescent="0.35">
      <c r="A266" s="37"/>
      <c r="E266" s="3"/>
      <c r="H266" s="3"/>
      <c r="K266" s="3"/>
    </row>
    <row r="267" spans="1:18" x14ac:dyDescent="0.35">
      <c r="A267" s="37"/>
      <c r="B267" s="37"/>
      <c r="C267" s="51"/>
      <c r="D267" s="52"/>
      <c r="E267" s="3"/>
      <c r="F267" s="38"/>
      <c r="G267" s="52"/>
      <c r="H267" s="3"/>
      <c r="I267" s="38"/>
      <c r="J267" s="52"/>
      <c r="K267" s="3"/>
      <c r="L267" s="38"/>
      <c r="M267" s="52"/>
      <c r="P267" s="52"/>
      <c r="Q267" s="39"/>
      <c r="R267" s="39"/>
    </row>
    <row r="268" spans="1:18" x14ac:dyDescent="0.35">
      <c r="A268" s="37"/>
      <c r="B268" s="37"/>
      <c r="C268" s="51"/>
      <c r="D268" s="38"/>
      <c r="E268" s="3"/>
      <c r="F268" s="38"/>
      <c r="G268" s="38"/>
      <c r="H268" s="3"/>
      <c r="I268" s="38"/>
      <c r="J268" s="38"/>
      <c r="K268" s="54"/>
      <c r="L268" s="55"/>
      <c r="M268" s="39"/>
      <c r="P268" s="39"/>
      <c r="Q268" s="39"/>
      <c r="R268" s="39"/>
    </row>
    <row r="269" spans="1:18" x14ac:dyDescent="0.35">
      <c r="A269" s="37"/>
      <c r="B269" s="37"/>
      <c r="C269" s="51"/>
      <c r="D269" s="38"/>
      <c r="E269" s="3"/>
      <c r="F269" s="38"/>
      <c r="G269" s="38"/>
      <c r="H269" s="3"/>
      <c r="I269" s="38"/>
      <c r="J269" s="38"/>
      <c r="K269" s="54"/>
      <c r="L269" s="55"/>
      <c r="M269" s="39"/>
      <c r="P269" s="39"/>
      <c r="Q269" s="39"/>
      <c r="R269" s="39"/>
    </row>
    <row r="270" spans="1:18" x14ac:dyDescent="0.35">
      <c r="A270" s="37"/>
      <c r="B270" s="37"/>
      <c r="C270" s="51"/>
      <c r="D270" s="38"/>
      <c r="E270" s="3"/>
      <c r="F270" s="38"/>
      <c r="G270" s="38"/>
      <c r="H270" s="3"/>
      <c r="I270" s="38"/>
      <c r="J270" s="38"/>
      <c r="K270" s="54"/>
      <c r="L270" s="55"/>
      <c r="M270" s="39"/>
      <c r="P270" s="39"/>
      <c r="Q270" s="39"/>
      <c r="R270" s="39"/>
    </row>
    <row r="271" spans="1:18" x14ac:dyDescent="0.35">
      <c r="A271" s="37"/>
      <c r="B271" s="37"/>
      <c r="C271" s="51"/>
      <c r="D271" s="52"/>
      <c r="E271" s="3"/>
      <c r="F271" s="38"/>
      <c r="G271" s="52"/>
      <c r="H271" s="3"/>
      <c r="I271" s="38"/>
      <c r="J271" s="52"/>
      <c r="K271" s="3"/>
      <c r="L271" s="38"/>
      <c r="M271" s="52"/>
      <c r="P271" s="52"/>
      <c r="Q271" s="39"/>
      <c r="R271" s="39"/>
    </row>
    <row r="272" spans="1:18" x14ac:dyDescent="0.35">
      <c r="A272" s="37"/>
      <c r="B272" s="37"/>
      <c r="C272" s="51"/>
      <c r="D272" s="38"/>
      <c r="E272" s="3"/>
      <c r="F272" s="38"/>
      <c r="G272" s="38"/>
      <c r="H272" s="3"/>
      <c r="I272" s="38"/>
      <c r="J272" s="38"/>
      <c r="K272" s="3"/>
      <c r="L272" s="38"/>
      <c r="M272" s="39"/>
      <c r="P272" s="39"/>
      <c r="Q272" s="39"/>
      <c r="R272" s="39"/>
    </row>
    <row r="273" spans="1:18" x14ac:dyDescent="0.35">
      <c r="B273" s="37"/>
      <c r="C273" s="51"/>
      <c r="D273" s="38"/>
      <c r="E273" s="3"/>
      <c r="F273" s="38"/>
      <c r="G273" s="38"/>
      <c r="H273" s="3"/>
      <c r="I273" s="38"/>
      <c r="J273" s="38"/>
      <c r="K273" s="3"/>
      <c r="L273" s="38"/>
      <c r="M273" s="39"/>
      <c r="P273" s="39"/>
      <c r="Q273" s="39"/>
      <c r="R273" s="39"/>
    </row>
    <row r="274" spans="1:18" x14ac:dyDescent="0.35">
      <c r="A274" s="37"/>
      <c r="B274" s="37"/>
      <c r="C274" s="51"/>
      <c r="D274" s="38"/>
      <c r="E274" s="3"/>
      <c r="F274" s="38"/>
      <c r="G274" s="38"/>
      <c r="H274" s="3"/>
      <c r="I274" s="38"/>
      <c r="J274" s="38"/>
      <c r="K274" s="3"/>
      <c r="L274" s="38"/>
      <c r="M274" s="39"/>
      <c r="P274" s="39"/>
      <c r="Q274" s="39"/>
      <c r="R274" s="39"/>
    </row>
    <row r="275" spans="1:18" x14ac:dyDescent="0.35">
      <c r="A275" s="37"/>
      <c r="B275" s="37"/>
      <c r="C275" s="51"/>
      <c r="D275" s="38"/>
      <c r="E275" s="3"/>
      <c r="F275" s="38"/>
      <c r="G275" s="38"/>
      <c r="H275" s="3"/>
      <c r="I275" s="38"/>
      <c r="J275" s="38"/>
      <c r="K275" s="3"/>
      <c r="L275" s="38"/>
      <c r="M275" s="39"/>
      <c r="P275" s="39"/>
      <c r="Q275" s="39"/>
      <c r="R275" s="39"/>
    </row>
    <row r="276" spans="1:18" x14ac:dyDescent="0.35">
      <c r="A276" s="37"/>
      <c r="B276" s="37"/>
      <c r="C276" s="51"/>
      <c r="D276" s="52"/>
      <c r="E276" s="3"/>
      <c r="F276" s="38"/>
      <c r="G276" s="52"/>
      <c r="H276" s="3"/>
      <c r="I276" s="38"/>
      <c r="J276" s="52"/>
      <c r="K276" s="3"/>
      <c r="L276" s="38"/>
      <c r="M276" s="39"/>
      <c r="P276" s="39"/>
      <c r="Q276" s="39"/>
      <c r="R276" s="39"/>
    </row>
    <row r="277" spans="1:18" x14ac:dyDescent="0.35">
      <c r="A277" s="37"/>
      <c r="B277" s="37"/>
      <c r="C277" s="51"/>
      <c r="D277" s="38"/>
      <c r="E277" s="3"/>
      <c r="F277" s="38"/>
      <c r="G277" s="38"/>
      <c r="H277" s="3"/>
      <c r="I277" s="38"/>
      <c r="J277" s="38"/>
      <c r="K277" s="3"/>
      <c r="L277" s="38"/>
      <c r="M277" s="39"/>
      <c r="P277" s="39"/>
      <c r="Q277" s="39"/>
      <c r="R277" s="39"/>
    </row>
    <row r="278" spans="1:18" x14ac:dyDescent="0.35">
      <c r="A278" s="37"/>
      <c r="B278" s="37"/>
      <c r="C278" s="51"/>
      <c r="D278" s="32"/>
      <c r="E278" s="3"/>
      <c r="F278" s="38"/>
      <c r="G278" s="32"/>
      <c r="H278" s="3"/>
      <c r="I278" s="38"/>
      <c r="J278" s="32"/>
      <c r="K278" s="3"/>
      <c r="L278" s="38"/>
      <c r="M278" s="52"/>
      <c r="P278" s="52"/>
      <c r="Q278" s="39"/>
      <c r="R278" s="39"/>
    </row>
    <row r="279" spans="1:18" x14ac:dyDescent="0.35">
      <c r="A279" s="37"/>
      <c r="B279" s="37"/>
      <c r="C279" s="51"/>
      <c r="D279" s="38"/>
      <c r="E279" s="3"/>
      <c r="F279" s="38"/>
      <c r="G279" s="38"/>
      <c r="H279" s="3"/>
      <c r="I279" s="38"/>
      <c r="J279" s="38"/>
      <c r="K279" s="3"/>
      <c r="L279" s="38"/>
      <c r="M279" s="39"/>
      <c r="P279" s="39"/>
      <c r="Q279" s="39"/>
      <c r="R279" s="39"/>
    </row>
    <row r="280" spans="1:18" x14ac:dyDescent="0.35">
      <c r="B280" s="37"/>
      <c r="C280" s="51"/>
      <c r="D280" s="38"/>
      <c r="E280" s="3"/>
      <c r="F280" s="38"/>
      <c r="G280" s="38"/>
      <c r="H280" s="3"/>
      <c r="I280" s="38"/>
      <c r="J280" s="38"/>
      <c r="K280" s="3"/>
      <c r="L280" s="38"/>
      <c r="M280" s="39"/>
      <c r="P280" s="39"/>
      <c r="Q280" s="39"/>
      <c r="R280" s="39"/>
    </row>
    <row r="281" spans="1:18" x14ac:dyDescent="0.35">
      <c r="B281" s="37"/>
      <c r="C281" s="51"/>
      <c r="D281" s="38"/>
      <c r="E281" s="3"/>
      <c r="F281" s="38"/>
      <c r="G281" s="38"/>
      <c r="H281" s="3"/>
      <c r="I281" s="38"/>
      <c r="J281" s="38"/>
      <c r="K281" s="3"/>
      <c r="L281" s="38"/>
      <c r="M281" s="39"/>
      <c r="P281" s="39"/>
      <c r="Q281" s="39"/>
      <c r="R281" s="39"/>
    </row>
    <row r="282" spans="1:18" x14ac:dyDescent="0.35">
      <c r="B282" s="37"/>
      <c r="C282" s="51"/>
      <c r="D282" s="38"/>
      <c r="E282" s="3"/>
      <c r="F282" s="38"/>
      <c r="G282" s="38"/>
      <c r="H282" s="3"/>
      <c r="I282" s="38"/>
      <c r="J282" s="38"/>
      <c r="K282" s="3"/>
      <c r="L282" s="38"/>
      <c r="M282" s="39"/>
      <c r="P282" s="39"/>
      <c r="Q282" s="39"/>
      <c r="R282" s="39"/>
    </row>
    <row r="283" spans="1:18" x14ac:dyDescent="0.35">
      <c r="B283" s="37"/>
      <c r="C283" s="51"/>
      <c r="D283" s="52"/>
      <c r="E283" s="3"/>
      <c r="F283" s="38"/>
      <c r="G283" s="32"/>
      <c r="H283" s="3"/>
      <c r="I283" s="38"/>
      <c r="J283" s="52"/>
      <c r="K283" s="3"/>
      <c r="L283" s="38"/>
      <c r="M283" s="52"/>
      <c r="P283" s="52"/>
      <c r="Q283" s="39"/>
      <c r="R283" s="39"/>
    </row>
    <row r="284" spans="1:18" x14ac:dyDescent="0.35">
      <c r="B284" s="37"/>
      <c r="C284" s="51"/>
      <c r="D284" s="32"/>
      <c r="E284" s="3"/>
      <c r="F284" s="38"/>
      <c r="G284" s="32"/>
      <c r="H284" s="3"/>
      <c r="I284" s="38"/>
      <c r="J284" s="32"/>
      <c r="K284" s="3"/>
      <c r="L284" s="38"/>
      <c r="M284" s="52"/>
      <c r="P284" s="52"/>
      <c r="Q284" s="39"/>
      <c r="R284" s="39"/>
    </row>
    <row r="285" spans="1:18" x14ac:dyDescent="0.35">
      <c r="A285" s="37"/>
      <c r="B285" s="37"/>
      <c r="C285" s="51"/>
      <c r="D285" s="32"/>
      <c r="E285" s="3"/>
      <c r="F285" s="38"/>
      <c r="G285" s="32"/>
      <c r="H285" s="3"/>
      <c r="I285" s="38"/>
      <c r="J285" s="32"/>
      <c r="K285" s="3"/>
      <c r="L285" s="38"/>
      <c r="M285" s="52"/>
      <c r="P285" s="52"/>
      <c r="Q285" s="39"/>
      <c r="R285" s="39"/>
    </row>
    <row r="286" spans="1:18" x14ac:dyDescent="0.35">
      <c r="A286" s="37"/>
      <c r="B286" s="37"/>
      <c r="C286" s="51"/>
      <c r="D286" s="38"/>
      <c r="E286" s="3"/>
      <c r="F286" s="38"/>
      <c r="G286" s="38"/>
      <c r="H286" s="3"/>
      <c r="I286" s="38"/>
      <c r="J286" s="38"/>
      <c r="K286" s="3"/>
      <c r="L286" s="38"/>
      <c r="M286" s="39"/>
      <c r="P286" s="39"/>
      <c r="Q286" s="39"/>
      <c r="R286" s="39"/>
    </row>
    <row r="287" spans="1:18" x14ac:dyDescent="0.35">
      <c r="B287" s="37"/>
      <c r="C287" s="51"/>
      <c r="D287" s="38"/>
      <c r="E287" s="3"/>
      <c r="F287" s="38"/>
      <c r="G287" s="38"/>
      <c r="H287" s="3"/>
      <c r="I287" s="38"/>
      <c r="J287" s="38"/>
      <c r="K287" s="3"/>
      <c r="L287" s="38"/>
      <c r="M287" s="39"/>
      <c r="P287" s="39"/>
      <c r="Q287" s="39"/>
      <c r="R287" s="39"/>
    </row>
    <row r="288" spans="1:18" x14ac:dyDescent="0.35">
      <c r="B288" s="37"/>
      <c r="C288" s="51"/>
      <c r="D288" s="38"/>
      <c r="E288" s="3"/>
      <c r="F288" s="38"/>
      <c r="G288" s="38"/>
      <c r="H288" s="3"/>
      <c r="I288" s="38"/>
      <c r="J288" s="38"/>
      <c r="K288" s="3"/>
      <c r="L288" s="38"/>
      <c r="M288" s="39"/>
      <c r="P288" s="39"/>
      <c r="Q288" s="39"/>
      <c r="R288" s="39"/>
    </row>
    <row r="289" spans="1:18" x14ac:dyDescent="0.35">
      <c r="B289" s="37"/>
      <c r="C289" s="51"/>
      <c r="D289" s="52"/>
      <c r="E289" s="3"/>
      <c r="F289" s="38"/>
      <c r="G289" s="52"/>
      <c r="H289" s="3"/>
      <c r="I289" s="38"/>
      <c r="J289" s="52"/>
      <c r="K289" s="3"/>
      <c r="L289" s="38"/>
      <c r="M289" s="52"/>
      <c r="P289" s="52"/>
      <c r="Q289" s="39"/>
      <c r="R289" s="39"/>
    </row>
    <row r="290" spans="1:18" x14ac:dyDescent="0.35">
      <c r="B290" s="37"/>
      <c r="C290" s="51"/>
      <c r="D290" s="52"/>
      <c r="E290" s="3"/>
      <c r="F290" s="38"/>
      <c r="G290" s="52"/>
      <c r="H290" s="3"/>
      <c r="I290" s="38"/>
      <c r="J290" s="52"/>
      <c r="K290" s="3"/>
      <c r="L290" s="38"/>
      <c r="M290" s="52"/>
      <c r="P290" s="52"/>
      <c r="Q290" s="39"/>
      <c r="R290" s="39"/>
    </row>
    <row r="291" spans="1:18" x14ac:dyDescent="0.35">
      <c r="B291" s="37"/>
      <c r="C291" s="51"/>
      <c r="D291" s="32"/>
      <c r="E291" s="3"/>
      <c r="F291" s="38"/>
      <c r="G291" s="32"/>
      <c r="H291" s="3"/>
      <c r="I291" s="38"/>
      <c r="J291" s="32"/>
      <c r="K291" s="3"/>
      <c r="L291" s="38"/>
      <c r="M291" s="52"/>
      <c r="P291" s="52"/>
      <c r="Q291" s="39"/>
      <c r="R291" s="39"/>
    </row>
    <row r="292" spans="1:18" x14ac:dyDescent="0.35">
      <c r="A292" s="37"/>
      <c r="B292" s="37"/>
      <c r="C292" s="51"/>
      <c r="D292" s="32"/>
      <c r="E292" s="58"/>
      <c r="F292" s="38"/>
      <c r="G292" s="32"/>
      <c r="H292" s="58"/>
      <c r="I292" s="38"/>
      <c r="J292" s="32"/>
      <c r="K292" s="58"/>
      <c r="L292" s="38"/>
      <c r="M292" s="52"/>
      <c r="P292" s="52"/>
      <c r="Q292" s="39"/>
      <c r="R292" s="39"/>
    </row>
    <row r="293" spans="1:18" x14ac:dyDescent="0.35">
      <c r="B293" s="37"/>
      <c r="C293" s="51"/>
      <c r="D293" s="38"/>
      <c r="E293" s="3"/>
      <c r="F293" s="38"/>
      <c r="G293" s="38"/>
      <c r="H293" s="3"/>
      <c r="I293" s="38"/>
      <c r="J293" s="38"/>
      <c r="K293" s="3"/>
      <c r="L293" s="38"/>
      <c r="M293" s="39"/>
      <c r="P293" s="39"/>
      <c r="Q293" s="39"/>
      <c r="R293" s="39"/>
    </row>
    <row r="294" spans="1:18" x14ac:dyDescent="0.35">
      <c r="B294" s="37"/>
      <c r="C294" s="51"/>
      <c r="D294" s="38"/>
      <c r="E294" s="3"/>
      <c r="F294" s="38"/>
      <c r="G294" s="38"/>
      <c r="H294" s="3"/>
      <c r="I294" s="38"/>
      <c r="J294" s="38"/>
      <c r="K294" s="3"/>
      <c r="L294" s="38"/>
      <c r="M294" s="39"/>
      <c r="P294" s="39"/>
      <c r="Q294" s="39"/>
      <c r="R294" s="39"/>
    </row>
    <row r="295" spans="1:18" x14ac:dyDescent="0.35">
      <c r="B295" s="37"/>
      <c r="C295" s="51"/>
      <c r="D295" s="52"/>
      <c r="E295" s="3"/>
      <c r="F295" s="38"/>
      <c r="G295" s="52"/>
      <c r="H295" s="3"/>
      <c r="I295" s="38"/>
      <c r="J295" s="52"/>
      <c r="K295" s="3"/>
      <c r="L295" s="38"/>
      <c r="M295" s="52"/>
      <c r="P295" s="52"/>
      <c r="Q295" s="39"/>
      <c r="R295" s="39"/>
    </row>
    <row r="296" spans="1:18" x14ac:dyDescent="0.35">
      <c r="B296" s="37"/>
      <c r="C296" s="51"/>
      <c r="D296" s="38"/>
      <c r="E296" s="3"/>
      <c r="F296" s="38"/>
      <c r="G296" s="38"/>
      <c r="H296" s="3"/>
      <c r="I296" s="38"/>
      <c r="J296" s="38"/>
      <c r="K296" s="3"/>
      <c r="L296" s="38"/>
      <c r="M296" s="39"/>
      <c r="P296" s="39"/>
      <c r="Q296" s="39"/>
      <c r="R296" s="39"/>
    </row>
    <row r="297" spans="1:18" x14ac:dyDescent="0.35">
      <c r="B297" s="37"/>
      <c r="C297" s="51"/>
      <c r="D297" s="38"/>
      <c r="E297" s="3"/>
      <c r="F297" s="38"/>
      <c r="G297" s="38"/>
      <c r="H297" s="3"/>
      <c r="I297" s="38"/>
      <c r="J297" s="38"/>
      <c r="K297" s="3"/>
      <c r="L297" s="38"/>
      <c r="M297" s="39"/>
      <c r="P297" s="39"/>
      <c r="Q297" s="39"/>
      <c r="R297" s="39"/>
    </row>
    <row r="298" spans="1:18" x14ac:dyDescent="0.35">
      <c r="B298" s="37"/>
      <c r="C298" s="51"/>
      <c r="D298" s="38"/>
      <c r="E298" s="3"/>
      <c r="F298" s="38"/>
      <c r="G298" s="38"/>
      <c r="H298" s="3"/>
      <c r="I298" s="38"/>
      <c r="J298" s="38"/>
      <c r="K298" s="3"/>
      <c r="L298" s="38"/>
      <c r="M298" s="39"/>
      <c r="P298" s="39"/>
      <c r="Q298" s="39"/>
      <c r="R298" s="39"/>
    </row>
    <row r="299" spans="1:18" x14ac:dyDescent="0.35">
      <c r="A299" s="37"/>
      <c r="B299" s="37"/>
      <c r="D299" s="32"/>
      <c r="E299" s="3"/>
      <c r="F299" s="3"/>
      <c r="G299" s="32"/>
      <c r="H299" s="3"/>
      <c r="I299" s="3"/>
      <c r="J299" s="32"/>
      <c r="K299" s="3"/>
      <c r="L299" s="38"/>
      <c r="M299" s="52"/>
      <c r="P299" s="52"/>
      <c r="Q299" s="39"/>
      <c r="R299" s="39"/>
    </row>
    <row r="300" spans="1:18" x14ac:dyDescent="0.35">
      <c r="A300" s="53"/>
      <c r="E300" s="3"/>
      <c r="H300" s="3"/>
      <c r="K300" s="56"/>
      <c r="P300" s="57"/>
    </row>
    <row r="301" spans="1:18" x14ac:dyDescent="0.35">
      <c r="A301" s="37"/>
      <c r="E301" s="3"/>
      <c r="H301" s="3"/>
      <c r="K301" s="3"/>
    </row>
    <row r="302" spans="1:18" x14ac:dyDescent="0.35">
      <c r="A302" s="37"/>
      <c r="E302" s="3"/>
      <c r="H302" s="3"/>
      <c r="K302" s="3"/>
    </row>
    <row r="303" spans="1:18" x14ac:dyDescent="0.35">
      <c r="E303" s="3"/>
      <c r="H303" s="3"/>
      <c r="K303" s="3"/>
    </row>
    <row r="304" spans="1:18" x14ac:dyDescent="0.35">
      <c r="E304" s="3"/>
      <c r="H304" s="3"/>
      <c r="K304" s="3"/>
    </row>
    <row r="305" spans="1:17" x14ac:dyDescent="0.35">
      <c r="E305" s="3"/>
      <c r="H305" s="3"/>
      <c r="K305" s="3"/>
    </row>
    <row r="306" spans="1:17" x14ac:dyDescent="0.35">
      <c r="E306" s="3"/>
      <c r="H306" s="3"/>
      <c r="K306" s="3"/>
    </row>
    <row r="307" spans="1:17" x14ac:dyDescent="0.35">
      <c r="B307" s="37"/>
      <c r="E307" s="3"/>
      <c r="H307" s="3"/>
      <c r="K307" s="3"/>
    </row>
    <row r="308" spans="1:17" x14ac:dyDescent="0.35">
      <c r="B308" s="37"/>
      <c r="E308" s="3"/>
      <c r="H308" s="3"/>
      <c r="K308" s="3"/>
    </row>
    <row r="309" spans="1:17" x14ac:dyDescent="0.35">
      <c r="E309" s="3"/>
      <c r="H309" s="3"/>
      <c r="K309" s="3"/>
    </row>
    <row r="310" spans="1:17" x14ac:dyDescent="0.35">
      <c r="A310" s="37"/>
      <c r="E310" s="3"/>
      <c r="H310" s="3"/>
      <c r="K310" s="3"/>
    </row>
    <row r="311" spans="1:17" x14ac:dyDescent="0.35">
      <c r="A311" s="37"/>
      <c r="E311" s="3"/>
      <c r="H311" s="3"/>
      <c r="K311" s="3"/>
    </row>
    <row r="312" spans="1:17" x14ac:dyDescent="0.35">
      <c r="E312" s="3"/>
      <c r="H312" s="3"/>
      <c r="K312" s="3"/>
    </row>
    <row r="313" spans="1:17" x14ac:dyDescent="0.35">
      <c r="E313" s="3"/>
      <c r="H313" s="3"/>
      <c r="K313" s="3"/>
    </row>
    <row r="314" spans="1:17" x14ac:dyDescent="0.35">
      <c r="E314" s="3"/>
      <c r="H314" s="3"/>
      <c r="K314" s="3"/>
    </row>
    <row r="315" spans="1:17" x14ac:dyDescent="0.35">
      <c r="E315" s="3"/>
      <c r="H315" s="3"/>
      <c r="K315" s="3"/>
    </row>
    <row r="316" spans="1:17" x14ac:dyDescent="0.35">
      <c r="D316" s="37"/>
      <c r="E316" s="3"/>
      <c r="H316" s="3"/>
      <c r="K316" s="3"/>
    </row>
    <row r="317" spans="1:17" x14ac:dyDescent="0.35">
      <c r="E317" s="3"/>
      <c r="H317" s="3"/>
      <c r="K317" s="3"/>
      <c r="N317" s="5"/>
      <c r="Q317" s="37"/>
    </row>
    <row r="318" spans="1:17" x14ac:dyDescent="0.35">
      <c r="E318" s="3"/>
      <c r="H318" s="3"/>
      <c r="K318" s="3"/>
      <c r="N318" s="5"/>
    </row>
    <row r="319" spans="1:17" x14ac:dyDescent="0.35">
      <c r="E319" s="3"/>
      <c r="H319" s="3"/>
      <c r="K319" s="3"/>
      <c r="N319" s="5"/>
      <c r="O319" s="5"/>
      <c r="P319" s="37"/>
      <c r="Q319" s="37"/>
    </row>
    <row r="320" spans="1:17" x14ac:dyDescent="0.35">
      <c r="E320" s="3"/>
      <c r="H320" s="3"/>
      <c r="K320" s="3"/>
      <c r="N320" s="5"/>
      <c r="O320" s="5"/>
      <c r="P320" s="37"/>
      <c r="Q320" s="37"/>
    </row>
    <row r="321" spans="1:12" x14ac:dyDescent="0.35">
      <c r="A321" s="37"/>
      <c r="B321" s="37"/>
      <c r="E321" s="3"/>
      <c r="F321" s="3"/>
      <c r="G321" s="3"/>
      <c r="H321" s="3"/>
      <c r="I321" s="3"/>
      <c r="J321" s="48"/>
      <c r="K321" s="48"/>
      <c r="L321" s="48"/>
    </row>
    <row r="322" spans="1:12" x14ac:dyDescent="0.35">
      <c r="A322" s="37"/>
      <c r="E322" s="3"/>
      <c r="H322" s="3"/>
      <c r="J322" s="48"/>
      <c r="K322" s="48"/>
      <c r="L322" s="48"/>
    </row>
    <row r="323" spans="1:12" x14ac:dyDescent="0.35">
      <c r="A323" s="37"/>
      <c r="B323" s="37"/>
      <c r="C323" s="51"/>
      <c r="D323" s="51"/>
      <c r="E323" s="3"/>
      <c r="F323" s="38"/>
      <c r="G323" s="51"/>
      <c r="H323" s="3"/>
      <c r="I323" s="38"/>
      <c r="J323" s="59"/>
      <c r="K323" s="48"/>
      <c r="L323" s="48"/>
    </row>
    <row r="324" spans="1:12" x14ac:dyDescent="0.35">
      <c r="A324" s="37"/>
      <c r="B324" s="37"/>
      <c r="C324" s="51"/>
      <c r="D324" s="38"/>
      <c r="E324" s="3"/>
      <c r="F324" s="38"/>
      <c r="G324" s="3"/>
      <c r="H324" s="3"/>
      <c r="I324" s="38"/>
      <c r="J324" s="48"/>
      <c r="K324" s="48"/>
      <c r="L324" s="48"/>
    </row>
    <row r="325" spans="1:12" x14ac:dyDescent="0.35">
      <c r="A325" s="37"/>
      <c r="B325" s="37"/>
      <c r="C325" s="51"/>
      <c r="D325" s="38"/>
      <c r="E325" s="3"/>
      <c r="F325" s="38"/>
      <c r="G325" s="3"/>
      <c r="H325" s="3"/>
      <c r="I325" s="38"/>
      <c r="J325" s="48"/>
      <c r="K325" s="48"/>
      <c r="L325" s="48"/>
    </row>
    <row r="326" spans="1:12" x14ac:dyDescent="0.35">
      <c r="A326" s="37"/>
      <c r="B326" s="37"/>
      <c r="C326" s="51"/>
      <c r="D326" s="38"/>
      <c r="E326" s="3"/>
      <c r="F326" s="38"/>
      <c r="G326" s="3"/>
      <c r="H326" s="3"/>
      <c r="I326" s="38"/>
      <c r="J326" s="48"/>
      <c r="K326" s="48"/>
      <c r="L326" s="48"/>
    </row>
    <row r="327" spans="1:12" x14ac:dyDescent="0.35">
      <c r="A327" s="37"/>
      <c r="B327" s="37"/>
      <c r="C327" s="51"/>
      <c r="D327" s="38"/>
      <c r="E327" s="3"/>
      <c r="F327" s="38"/>
      <c r="G327" s="3"/>
      <c r="H327" s="3"/>
      <c r="I327" s="38"/>
      <c r="J327" s="48"/>
      <c r="K327" s="48"/>
      <c r="L327" s="48"/>
    </row>
    <row r="328" spans="1:12" x14ac:dyDescent="0.35">
      <c r="A328" s="37"/>
      <c r="B328" s="37"/>
      <c r="C328" s="51"/>
      <c r="D328" s="38"/>
      <c r="E328" s="3"/>
      <c r="F328" s="38"/>
      <c r="G328" s="3"/>
      <c r="H328" s="3"/>
      <c r="I328" s="38"/>
      <c r="J328" s="48"/>
      <c r="K328" s="48"/>
      <c r="L328" s="48"/>
    </row>
    <row r="329" spans="1:12" x14ac:dyDescent="0.35">
      <c r="A329" s="37"/>
      <c r="B329" s="37"/>
      <c r="C329" s="51"/>
      <c r="D329" s="38"/>
      <c r="E329" s="3"/>
      <c r="F329" s="38"/>
      <c r="G329" s="3"/>
      <c r="H329" s="3"/>
      <c r="I329" s="38"/>
      <c r="J329" s="48"/>
      <c r="K329" s="48"/>
      <c r="L329" s="48"/>
    </row>
    <row r="330" spans="1:12" x14ac:dyDescent="0.35">
      <c r="A330" s="37"/>
      <c r="B330" s="37"/>
      <c r="C330" s="51"/>
      <c r="D330" s="38"/>
      <c r="E330" s="3"/>
      <c r="F330" s="38"/>
      <c r="G330" s="3"/>
      <c r="H330" s="3"/>
      <c r="I330" s="38"/>
      <c r="J330" s="48"/>
      <c r="K330" s="48"/>
      <c r="L330" s="48"/>
    </row>
    <row r="331" spans="1:12" x14ac:dyDescent="0.35">
      <c r="A331" s="37"/>
      <c r="B331" s="37"/>
      <c r="C331" s="51"/>
      <c r="D331" s="38"/>
      <c r="E331" s="3"/>
      <c r="F331" s="38"/>
      <c r="G331" s="3"/>
      <c r="H331" s="3"/>
      <c r="I331" s="38"/>
      <c r="J331" s="48"/>
      <c r="K331" s="48"/>
      <c r="L331" s="48"/>
    </row>
    <row r="332" spans="1:12" x14ac:dyDescent="0.35">
      <c r="A332" s="37"/>
      <c r="B332" s="37"/>
      <c r="C332" s="51"/>
      <c r="D332" s="38"/>
      <c r="E332" s="3"/>
      <c r="F332" s="38"/>
      <c r="G332" s="3"/>
      <c r="H332" s="3"/>
      <c r="I332" s="38"/>
      <c r="J332" s="48"/>
      <c r="K332" s="48"/>
      <c r="L332" s="48"/>
    </row>
    <row r="333" spans="1:12" x14ac:dyDescent="0.35">
      <c r="A333" s="37"/>
      <c r="B333" s="37"/>
      <c r="C333" s="51"/>
      <c r="D333" s="52"/>
      <c r="E333" s="3"/>
      <c r="F333" s="38"/>
      <c r="G333" s="52"/>
      <c r="H333" s="3"/>
      <c r="I333" s="38"/>
      <c r="J333" s="59"/>
      <c r="K333" s="48"/>
      <c r="L333" s="48"/>
    </row>
    <row r="334" spans="1:12" x14ac:dyDescent="0.35">
      <c r="A334" s="37"/>
      <c r="B334" s="37"/>
      <c r="C334" s="51"/>
      <c r="D334" s="38"/>
      <c r="E334" s="3"/>
      <c r="F334" s="38"/>
      <c r="G334" s="38"/>
      <c r="H334" s="3"/>
      <c r="I334" s="38"/>
      <c r="J334" s="48"/>
      <c r="K334" s="48"/>
      <c r="L334" s="48"/>
    </row>
    <row r="335" spans="1:12" x14ac:dyDescent="0.35">
      <c r="A335" s="37"/>
      <c r="B335" s="37"/>
      <c r="C335" s="51"/>
      <c r="D335" s="52"/>
      <c r="E335" s="3"/>
      <c r="F335" s="38"/>
      <c r="G335" s="52"/>
      <c r="H335" s="3"/>
      <c r="I335" s="38"/>
      <c r="J335" s="59"/>
      <c r="K335" s="48"/>
      <c r="L335" s="48"/>
    </row>
    <row r="336" spans="1:12" x14ac:dyDescent="0.35">
      <c r="A336" s="37"/>
      <c r="B336" s="37"/>
      <c r="C336" s="51"/>
      <c r="D336" s="52"/>
      <c r="E336" s="3"/>
      <c r="F336" s="38"/>
      <c r="G336" s="52"/>
      <c r="J336" s="59"/>
      <c r="K336" s="48"/>
      <c r="L336" s="48"/>
    </row>
    <row r="337" spans="1:12" x14ac:dyDescent="0.35">
      <c r="A337" s="37"/>
      <c r="B337" s="37"/>
      <c r="C337" s="51"/>
      <c r="D337" s="52"/>
      <c r="E337" s="3"/>
      <c r="F337" s="38"/>
      <c r="G337" s="52"/>
      <c r="J337" s="59"/>
      <c r="K337" s="48"/>
      <c r="L337" s="48"/>
    </row>
    <row r="338" spans="1:12" x14ac:dyDescent="0.35">
      <c r="A338" s="37"/>
      <c r="B338" s="37"/>
      <c r="C338" s="51"/>
      <c r="D338" s="52"/>
      <c r="E338" s="3"/>
      <c r="F338" s="38"/>
      <c r="G338" s="52"/>
      <c r="J338" s="59"/>
      <c r="K338" s="48"/>
      <c r="L338" s="48"/>
    </row>
    <row r="339" spans="1:12" x14ac:dyDescent="0.35">
      <c r="A339" s="37"/>
      <c r="B339" s="37"/>
      <c r="C339" s="51"/>
      <c r="D339" s="52"/>
      <c r="E339" s="3"/>
      <c r="F339" s="38"/>
      <c r="G339" s="52"/>
      <c r="J339" s="59"/>
      <c r="K339" s="48"/>
      <c r="L339" s="48"/>
    </row>
    <row r="340" spans="1:12" x14ac:dyDescent="0.35">
      <c r="A340" s="37"/>
      <c r="B340" s="37"/>
      <c r="C340" s="51"/>
      <c r="D340" s="52"/>
      <c r="E340" s="3"/>
      <c r="F340" s="38"/>
      <c r="G340" s="52"/>
      <c r="J340" s="59"/>
      <c r="K340" s="48"/>
      <c r="L340" s="48"/>
    </row>
    <row r="341" spans="1:12" x14ac:dyDescent="0.35">
      <c r="A341" s="37"/>
      <c r="B341" s="37"/>
      <c r="C341" s="51"/>
      <c r="D341" s="52"/>
      <c r="E341" s="3"/>
      <c r="F341" s="38"/>
      <c r="G341" s="52"/>
      <c r="J341" s="59"/>
      <c r="K341" s="48"/>
      <c r="L341" s="48"/>
    </row>
    <row r="342" spans="1:12" x14ac:dyDescent="0.35">
      <c r="A342" s="37"/>
      <c r="B342" s="37"/>
      <c r="C342" s="51"/>
      <c r="D342" s="52"/>
      <c r="E342" s="3"/>
      <c r="F342" s="38"/>
      <c r="G342" s="52"/>
      <c r="J342" s="59"/>
      <c r="K342" s="48"/>
      <c r="L342" s="48"/>
    </row>
    <row r="343" spans="1:12" x14ac:dyDescent="0.35">
      <c r="A343" s="37"/>
      <c r="B343" s="37"/>
      <c r="C343" s="51"/>
      <c r="D343" s="52"/>
      <c r="E343" s="3"/>
      <c r="F343" s="38"/>
      <c r="G343" s="52"/>
      <c r="J343" s="59"/>
      <c r="K343" s="48"/>
      <c r="L343" s="48"/>
    </row>
    <row r="344" spans="1:12" x14ac:dyDescent="0.35">
      <c r="A344" s="37"/>
      <c r="B344" s="37"/>
      <c r="C344" s="51"/>
      <c r="D344" s="52"/>
      <c r="E344" s="3"/>
      <c r="F344" s="38"/>
      <c r="G344" s="52"/>
      <c r="J344" s="59"/>
      <c r="K344" s="48"/>
      <c r="L344" s="48"/>
    </row>
    <row r="345" spans="1:12" x14ac:dyDescent="0.35">
      <c r="B345" s="37"/>
      <c r="C345" s="51"/>
      <c r="D345" s="52"/>
      <c r="E345" s="3"/>
      <c r="F345" s="38"/>
      <c r="G345" s="52"/>
      <c r="J345" s="59"/>
      <c r="K345" s="48"/>
      <c r="L345" s="48"/>
    </row>
    <row r="346" spans="1:12" x14ac:dyDescent="0.35">
      <c r="B346" s="37"/>
      <c r="C346" s="51"/>
      <c r="D346" s="52"/>
      <c r="E346" s="3"/>
      <c r="F346" s="38"/>
      <c r="G346" s="52"/>
      <c r="H346" s="3"/>
      <c r="I346" s="38"/>
      <c r="J346" s="48"/>
      <c r="K346" s="48"/>
      <c r="L346" s="48"/>
    </row>
    <row r="347" spans="1:12" x14ac:dyDescent="0.35">
      <c r="B347" s="37"/>
      <c r="C347" s="51"/>
      <c r="D347" s="52"/>
      <c r="E347" s="3"/>
      <c r="F347" s="38"/>
      <c r="G347" s="52"/>
      <c r="H347" s="3"/>
      <c r="I347" s="38"/>
      <c r="J347" s="59"/>
      <c r="K347" s="48"/>
      <c r="L347" s="48"/>
    </row>
    <row r="348" spans="1:12" x14ac:dyDescent="0.35">
      <c r="B348" s="37"/>
      <c r="C348" s="51"/>
      <c r="D348" s="52"/>
      <c r="E348" s="3"/>
      <c r="F348" s="38"/>
      <c r="G348" s="52"/>
      <c r="H348" s="3"/>
      <c r="I348" s="38"/>
      <c r="J348" s="59"/>
      <c r="K348" s="48"/>
      <c r="L348" s="48"/>
    </row>
    <row r="349" spans="1:12" x14ac:dyDescent="0.35">
      <c r="B349" s="37"/>
      <c r="C349" s="51"/>
      <c r="D349" s="52"/>
      <c r="E349" s="3"/>
      <c r="F349" s="38"/>
      <c r="G349" s="52"/>
      <c r="H349" s="3"/>
      <c r="I349" s="38"/>
      <c r="J349" s="59"/>
      <c r="K349" s="48"/>
      <c r="L349" s="48"/>
    </row>
    <row r="350" spans="1:12" x14ac:dyDescent="0.35">
      <c r="B350" s="37"/>
      <c r="C350" s="51"/>
      <c r="D350" s="52"/>
      <c r="E350" s="3"/>
      <c r="F350" s="38"/>
      <c r="G350" s="52"/>
      <c r="J350" s="59"/>
      <c r="K350" s="48"/>
      <c r="L350" s="48"/>
    </row>
    <row r="351" spans="1:12" x14ac:dyDescent="0.35">
      <c r="B351" s="37"/>
      <c r="C351" s="51"/>
      <c r="D351" s="52"/>
      <c r="E351" s="3"/>
      <c r="F351" s="38"/>
      <c r="G351" s="52"/>
      <c r="J351" s="59"/>
      <c r="K351" s="48"/>
      <c r="L351" s="48"/>
    </row>
    <row r="352" spans="1:12" x14ac:dyDescent="0.35">
      <c r="B352" s="37"/>
      <c r="C352" s="51"/>
      <c r="D352" s="52"/>
      <c r="E352" s="3"/>
      <c r="F352" s="38"/>
      <c r="G352" s="52"/>
      <c r="J352" s="59"/>
      <c r="K352" s="48"/>
      <c r="L352" s="48"/>
    </row>
    <row r="353" spans="1:12" x14ac:dyDescent="0.35">
      <c r="B353" s="37"/>
      <c r="C353" s="51"/>
      <c r="D353" s="52"/>
      <c r="G353" s="52"/>
      <c r="J353" s="59"/>
      <c r="K353" s="48"/>
      <c r="L353" s="48"/>
    </row>
    <row r="354" spans="1:12" x14ac:dyDescent="0.35">
      <c r="B354" s="37"/>
      <c r="C354" s="51"/>
      <c r="D354" s="52"/>
      <c r="E354" s="3"/>
      <c r="F354" s="38"/>
      <c r="G354" s="52"/>
      <c r="J354" s="59"/>
      <c r="K354" s="48"/>
      <c r="L354" s="48"/>
    </row>
    <row r="355" spans="1:12" x14ac:dyDescent="0.35">
      <c r="B355" s="37"/>
      <c r="C355" s="51"/>
      <c r="D355" s="52"/>
      <c r="E355" s="3"/>
      <c r="F355" s="38"/>
      <c r="G355" s="52"/>
      <c r="J355" s="59"/>
      <c r="K355" s="48"/>
      <c r="L355" s="48"/>
    </row>
    <row r="356" spans="1:12" x14ac:dyDescent="0.35">
      <c r="B356" s="37"/>
      <c r="C356" s="51"/>
      <c r="D356" s="52"/>
      <c r="E356" s="3"/>
      <c r="F356" s="38"/>
      <c r="G356" s="52"/>
      <c r="J356" s="59"/>
      <c r="K356" s="48"/>
      <c r="L356" s="48"/>
    </row>
    <row r="357" spans="1:12" x14ac:dyDescent="0.35">
      <c r="B357" s="37"/>
      <c r="C357" s="51"/>
      <c r="D357" s="52"/>
      <c r="E357" s="3"/>
      <c r="F357" s="38"/>
      <c r="G357" s="52"/>
      <c r="J357" s="59"/>
      <c r="K357" s="48"/>
      <c r="L357" s="48"/>
    </row>
    <row r="358" spans="1:12" x14ac:dyDescent="0.35">
      <c r="B358" s="37"/>
      <c r="C358" s="51"/>
      <c r="D358" s="52"/>
      <c r="E358" s="3"/>
      <c r="F358" s="38"/>
      <c r="G358" s="52"/>
      <c r="J358" s="59"/>
      <c r="K358" s="48"/>
      <c r="L358" s="48"/>
    </row>
    <row r="359" spans="1:12" x14ac:dyDescent="0.35">
      <c r="B359" s="37"/>
      <c r="C359" s="51"/>
      <c r="D359" s="52"/>
      <c r="E359" s="3"/>
      <c r="F359" s="38"/>
      <c r="G359" s="52"/>
      <c r="J359" s="59"/>
      <c r="K359" s="48"/>
      <c r="L359" s="48"/>
    </row>
    <row r="360" spans="1:12" x14ac:dyDescent="0.35">
      <c r="B360" s="37"/>
      <c r="C360" s="51"/>
      <c r="D360" s="52"/>
      <c r="E360" s="3"/>
      <c r="F360" s="38"/>
      <c r="G360" s="52"/>
      <c r="J360" s="59"/>
      <c r="K360" s="48"/>
      <c r="L360" s="48"/>
    </row>
    <row r="361" spans="1:12" x14ac:dyDescent="0.35">
      <c r="A361" s="57"/>
      <c r="E361" s="3"/>
      <c r="H361" s="3"/>
      <c r="K361" s="3"/>
    </row>
    <row r="362" spans="1:12" x14ac:dyDescent="0.35">
      <c r="E362" s="3"/>
      <c r="H362" s="3"/>
      <c r="K362" s="3"/>
    </row>
    <row r="363" spans="1:12" x14ac:dyDescent="0.35">
      <c r="E363" s="3"/>
      <c r="H363" s="3"/>
      <c r="K363" s="3"/>
    </row>
    <row r="364" spans="1:12" x14ac:dyDescent="0.35">
      <c r="E364" s="3"/>
      <c r="H364" s="3"/>
      <c r="K364" s="3"/>
    </row>
    <row r="365" spans="1:12" x14ac:dyDescent="0.35">
      <c r="A365" s="37"/>
      <c r="E365" s="3"/>
      <c r="H365" s="3"/>
      <c r="K365" s="3"/>
    </row>
    <row r="366" spans="1:12" x14ac:dyDescent="0.35">
      <c r="A366" s="37"/>
      <c r="E366" s="3"/>
      <c r="H366" s="3"/>
      <c r="K366" s="3"/>
    </row>
    <row r="367" spans="1:12" x14ac:dyDescent="0.35">
      <c r="E367" s="3"/>
      <c r="H367" s="3"/>
      <c r="K367" s="3"/>
    </row>
    <row r="368" spans="1:12" x14ac:dyDescent="0.35">
      <c r="E368" s="3"/>
      <c r="H368" s="3"/>
      <c r="K368" s="3"/>
    </row>
    <row r="369" spans="1:12" x14ac:dyDescent="0.35">
      <c r="E369" s="3"/>
      <c r="H369" s="3"/>
      <c r="K369" s="3"/>
    </row>
    <row r="370" spans="1:12" x14ac:dyDescent="0.35">
      <c r="E370" s="3"/>
      <c r="H370" s="3"/>
      <c r="K370" s="3"/>
    </row>
    <row r="371" spans="1:12" x14ac:dyDescent="0.35">
      <c r="D371" s="37"/>
      <c r="E371" s="3"/>
      <c r="H371" s="3"/>
      <c r="K371" s="3"/>
    </row>
    <row r="372" spans="1:12" x14ac:dyDescent="0.35">
      <c r="E372" s="3"/>
      <c r="H372" s="3"/>
      <c r="K372" s="3"/>
    </row>
    <row r="373" spans="1:12" x14ac:dyDescent="0.35">
      <c r="E373" s="3"/>
      <c r="H373" s="3"/>
      <c r="K373" s="3"/>
    </row>
    <row r="374" spans="1:12" x14ac:dyDescent="0.35">
      <c r="E374" s="3"/>
      <c r="H374" s="3"/>
      <c r="K374" s="3"/>
    </row>
    <row r="375" spans="1:12" x14ac:dyDescent="0.35">
      <c r="E375" s="3"/>
      <c r="H375" s="3"/>
      <c r="K375" s="3"/>
    </row>
    <row r="376" spans="1:12" x14ac:dyDescent="0.35">
      <c r="A376" s="37"/>
      <c r="B376" s="37"/>
      <c r="C376" s="51"/>
      <c r="D376" s="52"/>
      <c r="E376" s="3"/>
      <c r="F376" s="38"/>
      <c r="G376" s="52"/>
      <c r="H376" s="3"/>
      <c r="I376" s="38"/>
      <c r="J376" s="59"/>
      <c r="K376" s="48"/>
      <c r="L376" s="48"/>
    </row>
    <row r="377" spans="1:12" x14ac:dyDescent="0.35">
      <c r="A377" s="37"/>
      <c r="B377" s="37"/>
      <c r="C377" s="51"/>
      <c r="D377" s="38"/>
      <c r="E377" s="54"/>
      <c r="F377" s="38"/>
      <c r="G377" s="38"/>
      <c r="H377" s="54"/>
      <c r="I377" s="55"/>
      <c r="J377" s="48"/>
      <c r="K377" s="48"/>
      <c r="L377" s="48"/>
    </row>
    <row r="378" spans="1:12" x14ac:dyDescent="0.35">
      <c r="A378" s="37"/>
      <c r="B378" s="37"/>
      <c r="C378" s="51"/>
      <c r="D378" s="38"/>
      <c r="E378" s="54"/>
      <c r="F378" s="38"/>
      <c r="G378" s="38"/>
      <c r="H378" s="54"/>
      <c r="I378" s="55"/>
      <c r="J378" s="48"/>
      <c r="K378" s="48"/>
      <c r="L378" s="48"/>
    </row>
    <row r="379" spans="1:12" x14ac:dyDescent="0.35">
      <c r="A379" s="37"/>
      <c r="B379" s="37"/>
      <c r="C379" s="51"/>
      <c r="D379" s="38"/>
      <c r="E379" s="54"/>
      <c r="F379" s="38"/>
      <c r="G379" s="38"/>
      <c r="H379" s="54"/>
      <c r="I379" s="55"/>
      <c r="J379" s="48"/>
      <c r="K379" s="48"/>
      <c r="L379" s="48"/>
    </row>
    <row r="380" spans="1:12" x14ac:dyDescent="0.35">
      <c r="A380" s="37"/>
      <c r="B380" s="37"/>
      <c r="C380" s="51"/>
      <c r="D380" s="52"/>
      <c r="E380" s="3"/>
      <c r="F380" s="38"/>
      <c r="G380" s="52"/>
      <c r="H380" s="3"/>
      <c r="I380" s="38"/>
      <c r="J380" s="59"/>
      <c r="K380" s="48"/>
      <c r="L380" s="48"/>
    </row>
    <row r="381" spans="1:12" x14ac:dyDescent="0.35">
      <c r="A381" s="37"/>
      <c r="B381" s="37"/>
      <c r="C381" s="51"/>
      <c r="D381" s="38"/>
      <c r="E381" s="3"/>
      <c r="F381" s="38"/>
      <c r="G381" s="38"/>
      <c r="H381" s="3"/>
      <c r="I381" s="38"/>
      <c r="J381" s="48"/>
      <c r="K381" s="48"/>
      <c r="L381" s="48"/>
    </row>
    <row r="382" spans="1:12" x14ac:dyDescent="0.35">
      <c r="B382" s="37"/>
      <c r="C382" s="51"/>
      <c r="D382" s="38"/>
      <c r="E382" s="3"/>
      <c r="F382" s="38"/>
      <c r="G382" s="38"/>
      <c r="H382" s="3"/>
      <c r="I382" s="38"/>
      <c r="J382" s="48"/>
      <c r="K382" s="48"/>
      <c r="L382" s="48"/>
    </row>
    <row r="383" spans="1:12" x14ac:dyDescent="0.35">
      <c r="A383" s="37"/>
      <c r="B383" s="37"/>
      <c r="C383" s="51"/>
      <c r="D383" s="38"/>
      <c r="E383" s="3"/>
      <c r="F383" s="38"/>
      <c r="G383" s="38"/>
      <c r="H383" s="3"/>
      <c r="I383" s="38"/>
      <c r="J383" s="48"/>
      <c r="K383" s="48"/>
      <c r="L383" s="48"/>
    </row>
    <row r="384" spans="1:12" x14ac:dyDescent="0.35">
      <c r="A384" s="37"/>
      <c r="B384" s="37"/>
      <c r="C384" s="51"/>
      <c r="D384" s="38"/>
      <c r="E384" s="3"/>
      <c r="F384" s="38"/>
      <c r="G384" s="38"/>
      <c r="H384" s="3"/>
      <c r="I384" s="38"/>
      <c r="J384" s="48"/>
      <c r="K384" s="48"/>
      <c r="L384" s="48"/>
    </row>
    <row r="385" spans="1:12" x14ac:dyDescent="0.35">
      <c r="A385" s="37"/>
      <c r="B385" s="37"/>
      <c r="C385" s="51"/>
      <c r="D385" s="32"/>
      <c r="E385" s="3"/>
      <c r="F385" s="38"/>
      <c r="G385" s="52"/>
      <c r="H385" s="3"/>
      <c r="I385" s="38"/>
      <c r="J385" s="59"/>
      <c r="K385" s="48"/>
      <c r="L385" s="48"/>
    </row>
    <row r="386" spans="1:12" x14ac:dyDescent="0.35">
      <c r="A386" s="37"/>
      <c r="B386" s="37"/>
      <c r="C386" s="51"/>
      <c r="D386" s="38"/>
      <c r="E386" s="3"/>
      <c r="F386" s="38"/>
      <c r="G386" s="38"/>
      <c r="H386" s="3"/>
      <c r="I386" s="38"/>
      <c r="J386" s="48"/>
      <c r="K386" s="48"/>
      <c r="L386" s="48"/>
    </row>
    <row r="387" spans="1:12" x14ac:dyDescent="0.35">
      <c r="A387" s="37"/>
      <c r="B387" s="37"/>
      <c r="C387" s="51"/>
      <c r="D387" s="32"/>
      <c r="E387" s="3"/>
      <c r="F387" s="38"/>
      <c r="G387" s="32"/>
      <c r="H387" s="3"/>
      <c r="I387" s="38"/>
      <c r="J387" s="59"/>
      <c r="K387" s="48"/>
      <c r="L387" s="48"/>
    </row>
    <row r="388" spans="1:12" x14ac:dyDescent="0.35">
      <c r="A388" s="37"/>
      <c r="B388" s="37"/>
      <c r="C388" s="51"/>
      <c r="D388" s="38"/>
      <c r="E388" s="3"/>
      <c r="F388" s="38"/>
      <c r="G388" s="38"/>
      <c r="H388" s="3"/>
      <c r="I388" s="38"/>
      <c r="J388" s="48"/>
      <c r="K388" s="48"/>
      <c r="L388" s="48"/>
    </row>
    <row r="389" spans="1:12" x14ac:dyDescent="0.35">
      <c r="B389" s="37"/>
      <c r="C389" s="51"/>
      <c r="D389" s="38"/>
      <c r="E389" s="3"/>
      <c r="F389" s="38"/>
      <c r="G389" s="38"/>
      <c r="H389" s="3"/>
      <c r="I389" s="38"/>
      <c r="J389" s="48"/>
      <c r="K389" s="48"/>
      <c r="L389" s="48"/>
    </row>
    <row r="390" spans="1:12" x14ac:dyDescent="0.35">
      <c r="B390" s="37"/>
      <c r="C390" s="51"/>
      <c r="D390" s="38"/>
      <c r="E390" s="3"/>
      <c r="F390" s="38"/>
      <c r="G390" s="38"/>
      <c r="H390" s="3"/>
      <c r="I390" s="38"/>
      <c r="J390" s="48"/>
      <c r="K390" s="48"/>
      <c r="L390" s="48"/>
    </row>
    <row r="391" spans="1:12" x14ac:dyDescent="0.35">
      <c r="B391" s="37"/>
      <c r="C391" s="51"/>
      <c r="D391" s="38"/>
      <c r="E391" s="3"/>
      <c r="F391" s="38"/>
      <c r="G391" s="38"/>
      <c r="H391" s="3"/>
      <c r="I391" s="38"/>
      <c r="J391" s="48"/>
      <c r="K391" s="48"/>
      <c r="L391" s="48"/>
    </row>
    <row r="392" spans="1:12" x14ac:dyDescent="0.35">
      <c r="B392" s="37"/>
      <c r="C392" s="51"/>
      <c r="D392" s="32"/>
      <c r="E392" s="3"/>
      <c r="F392" s="38"/>
      <c r="G392" s="52"/>
      <c r="H392" s="3"/>
      <c r="I392" s="38"/>
      <c r="J392" s="59"/>
      <c r="K392" s="48"/>
      <c r="L392" s="48"/>
    </row>
    <row r="393" spans="1:12" x14ac:dyDescent="0.35">
      <c r="B393" s="37"/>
      <c r="C393" s="51"/>
      <c r="D393" s="32"/>
      <c r="E393" s="3"/>
      <c r="F393" s="38"/>
      <c r="G393" s="32"/>
      <c r="H393" s="3"/>
      <c r="I393" s="38"/>
      <c r="J393" s="48"/>
      <c r="K393" s="48"/>
      <c r="L393" s="48"/>
    </row>
    <row r="394" spans="1:12" x14ac:dyDescent="0.35">
      <c r="A394" s="37"/>
      <c r="B394" s="37"/>
      <c r="C394" s="51"/>
      <c r="D394" s="32"/>
      <c r="E394" s="3"/>
      <c r="F394" s="38"/>
      <c r="G394" s="32"/>
      <c r="H394" s="3"/>
      <c r="I394" s="38"/>
      <c r="J394" s="59"/>
      <c r="K394" s="48"/>
      <c r="L394" s="48"/>
    </row>
    <row r="395" spans="1:12" x14ac:dyDescent="0.35">
      <c r="A395" s="37"/>
      <c r="B395" s="37"/>
      <c r="C395" s="51"/>
      <c r="D395" s="38"/>
      <c r="E395" s="3"/>
      <c r="F395" s="38"/>
      <c r="G395" s="38"/>
      <c r="H395" s="3"/>
      <c r="I395" s="38"/>
      <c r="J395" s="48"/>
      <c r="K395" s="48"/>
      <c r="L395" s="48"/>
    </row>
    <row r="396" spans="1:12" x14ac:dyDescent="0.35">
      <c r="B396" s="37"/>
      <c r="C396" s="51"/>
      <c r="D396" s="38"/>
      <c r="E396" s="3"/>
      <c r="F396" s="38"/>
      <c r="G396" s="38"/>
      <c r="H396" s="3"/>
      <c r="I396" s="38"/>
      <c r="J396" s="48"/>
      <c r="K396" s="48"/>
      <c r="L396" s="48"/>
    </row>
    <row r="397" spans="1:12" x14ac:dyDescent="0.35">
      <c r="B397" s="37"/>
      <c r="C397" s="51"/>
      <c r="D397" s="38"/>
      <c r="E397" s="3"/>
      <c r="F397" s="38"/>
      <c r="G397" s="38"/>
      <c r="H397" s="3"/>
      <c r="I397" s="38"/>
      <c r="J397" s="48"/>
      <c r="K397" s="48"/>
      <c r="L397" s="48"/>
    </row>
    <row r="398" spans="1:12" x14ac:dyDescent="0.35">
      <c r="B398" s="37"/>
      <c r="C398" s="51"/>
      <c r="D398" s="32"/>
      <c r="E398" s="3"/>
      <c r="F398" s="38"/>
      <c r="G398" s="52"/>
      <c r="H398" s="3"/>
      <c r="I398" s="38"/>
      <c r="J398" s="59"/>
      <c r="K398" s="48"/>
      <c r="L398" s="48"/>
    </row>
    <row r="399" spans="1:12" x14ac:dyDescent="0.35">
      <c r="B399" s="37"/>
      <c r="C399" s="51"/>
      <c r="D399" s="32"/>
      <c r="E399" s="3"/>
      <c r="F399" s="38"/>
      <c r="G399" s="52"/>
      <c r="H399" s="3"/>
      <c r="I399" s="38"/>
      <c r="J399" s="59"/>
      <c r="K399" s="48"/>
      <c r="L399" s="48"/>
    </row>
    <row r="400" spans="1:12" x14ac:dyDescent="0.35">
      <c r="B400" s="37"/>
      <c r="C400" s="51"/>
      <c r="D400" s="32"/>
      <c r="E400" s="3"/>
      <c r="F400" s="38"/>
      <c r="G400" s="32"/>
      <c r="H400" s="3"/>
      <c r="I400" s="38"/>
      <c r="J400" s="48"/>
      <c r="K400" s="48"/>
      <c r="L400" s="48"/>
    </row>
    <row r="401" spans="1:12" x14ac:dyDescent="0.35">
      <c r="A401" s="37"/>
      <c r="B401" s="37"/>
      <c r="C401" s="51"/>
      <c r="D401" s="32"/>
      <c r="E401" s="3"/>
      <c r="F401" s="38"/>
      <c r="G401" s="32"/>
      <c r="H401" s="3"/>
      <c r="I401" s="38"/>
      <c r="J401" s="48"/>
      <c r="K401" s="48"/>
      <c r="L401" s="48"/>
    </row>
    <row r="402" spans="1:12" x14ac:dyDescent="0.35">
      <c r="B402" s="37"/>
      <c r="C402" s="51"/>
      <c r="D402" s="38"/>
      <c r="E402" s="3"/>
      <c r="F402" s="38"/>
      <c r="G402" s="38"/>
      <c r="H402" s="3"/>
      <c r="I402" s="38"/>
      <c r="J402" s="48"/>
      <c r="K402" s="48"/>
      <c r="L402" s="48"/>
    </row>
    <row r="403" spans="1:12" x14ac:dyDescent="0.35">
      <c r="B403" s="37"/>
      <c r="C403" s="51"/>
      <c r="D403" s="38"/>
      <c r="E403" s="3"/>
      <c r="F403" s="38"/>
      <c r="G403" s="38"/>
      <c r="H403" s="3"/>
      <c r="I403" s="38"/>
      <c r="J403" s="48"/>
      <c r="K403" s="48"/>
      <c r="L403" s="48"/>
    </row>
    <row r="404" spans="1:12" x14ac:dyDescent="0.35">
      <c r="B404" s="37"/>
      <c r="C404" s="51"/>
      <c r="D404" s="32"/>
      <c r="E404" s="3"/>
      <c r="F404" s="38"/>
      <c r="G404" s="32"/>
      <c r="H404" s="3"/>
      <c r="I404" s="38"/>
      <c r="J404" s="59"/>
      <c r="K404" s="48"/>
      <c r="L404" s="48"/>
    </row>
    <row r="405" spans="1:12" x14ac:dyDescent="0.35">
      <c r="B405" s="37"/>
      <c r="C405" s="51"/>
      <c r="D405" s="38"/>
      <c r="E405" s="3"/>
      <c r="F405" s="38"/>
      <c r="G405" s="38"/>
      <c r="H405" s="3"/>
      <c r="I405" s="38"/>
      <c r="J405" s="48"/>
      <c r="K405" s="48"/>
      <c r="L405" s="48"/>
    </row>
    <row r="406" spans="1:12" x14ac:dyDescent="0.35">
      <c r="B406" s="37"/>
      <c r="C406" s="51"/>
      <c r="D406" s="38"/>
      <c r="E406" s="3"/>
      <c r="F406" s="38"/>
      <c r="G406" s="38"/>
      <c r="H406" s="3"/>
      <c r="I406" s="38"/>
      <c r="J406" s="48"/>
      <c r="K406" s="48"/>
      <c r="L406" s="48"/>
    </row>
    <row r="407" spans="1:12" x14ac:dyDescent="0.35">
      <c r="B407" s="37"/>
      <c r="C407" s="51"/>
      <c r="D407" s="38"/>
      <c r="E407" s="3"/>
      <c r="F407" s="38"/>
      <c r="G407" s="38"/>
      <c r="H407" s="3"/>
      <c r="I407" s="38"/>
      <c r="J407" s="48"/>
      <c r="K407" s="48"/>
      <c r="L407" s="48"/>
    </row>
    <row r="408" spans="1:12" x14ac:dyDescent="0.35">
      <c r="A408" s="37"/>
      <c r="B408" s="37"/>
      <c r="D408" s="32"/>
      <c r="E408" s="3"/>
      <c r="F408" s="38"/>
      <c r="G408" s="32"/>
      <c r="H408" s="3"/>
      <c r="I408" s="38"/>
      <c r="J408" s="59"/>
      <c r="K408" s="48"/>
      <c r="L408" s="48"/>
    </row>
    <row r="409" spans="1:12" x14ac:dyDescent="0.35">
      <c r="A409" s="57"/>
      <c r="E409" s="3"/>
      <c r="H409" s="3"/>
      <c r="K409" s="3"/>
    </row>
    <row r="410" spans="1:12" x14ac:dyDescent="0.35">
      <c r="A410" s="37"/>
      <c r="E410" s="3"/>
      <c r="H410" s="3"/>
      <c r="K410" s="3"/>
    </row>
    <row r="411" spans="1:12" x14ac:dyDescent="0.35">
      <c r="E411" s="3"/>
      <c r="H411" s="3"/>
      <c r="K411" s="3"/>
    </row>
  </sheetData>
  <mergeCells count="34">
    <mergeCell ref="E167:F167"/>
    <mergeCell ref="H167:I167"/>
    <mergeCell ref="K167:L167"/>
    <mergeCell ref="A105:L105"/>
    <mergeCell ref="D109:F109"/>
    <mergeCell ref="G109:I109"/>
    <mergeCell ref="E111:F111"/>
    <mergeCell ref="H111:I111"/>
    <mergeCell ref="A161:L161"/>
    <mergeCell ref="K111:L111"/>
    <mergeCell ref="D165:F165"/>
    <mergeCell ref="G165:I165"/>
    <mergeCell ref="A57:R57"/>
    <mergeCell ref="D60:F60"/>
    <mergeCell ref="N6:O6"/>
    <mergeCell ref="N62:O62"/>
    <mergeCell ref="Q62:R62"/>
    <mergeCell ref="B60:B63"/>
    <mergeCell ref="E61:F62"/>
    <mergeCell ref="H61:I62"/>
    <mergeCell ref="K61:L62"/>
    <mergeCell ref="M61:O61"/>
    <mergeCell ref="P61:R61"/>
    <mergeCell ref="G60:I60"/>
    <mergeCell ref="M5:O5"/>
    <mergeCell ref="P5:R5"/>
    <mergeCell ref="A1:R1"/>
    <mergeCell ref="D4:F4"/>
    <mergeCell ref="G4:I4"/>
    <mergeCell ref="E5:F6"/>
    <mergeCell ref="H5:I6"/>
    <mergeCell ref="K5:L6"/>
    <mergeCell ref="B4:B7"/>
    <mergeCell ref="Q6:R6"/>
  </mergeCells>
  <phoneticPr fontId="3" type="noConversion"/>
  <pageMargins left="0.11811023622047245" right="0.11811023622047245" top="0.19685039370078741" bottom="0.19685039370078741" header="0" footer="0"/>
  <pageSetup scale="46" orientation="landscape" r:id="rId1"/>
  <headerFooter alignWithMargins="0"/>
  <rowBreaks count="3" manualBreakCount="3">
    <brk id="55" max="17" man="1"/>
    <brk id="101" max="17" man="1"/>
    <brk id="16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a</cp:lastModifiedBy>
  <cp:lastPrinted>2020-11-16T06:43:34Z</cp:lastPrinted>
  <dcterms:created xsi:type="dcterms:W3CDTF">2007-02-04T08:24:33Z</dcterms:created>
  <dcterms:modified xsi:type="dcterms:W3CDTF">2020-11-16T06:43:39Z</dcterms:modified>
</cp:coreProperties>
</file>