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al\Desktop\"/>
    </mc:Choice>
  </mc:AlternateContent>
  <bookViews>
    <workbookView xWindow="0" yWindow="0" windowWidth="15360" windowHeight="7155"/>
  </bookViews>
  <sheets>
    <sheet name="TITLE" sheetId="1" r:id="rId1"/>
    <sheet name="CONTENTS" sheetId="2" r:id="rId2"/>
    <sheet name="SUMMARY J-OCT.2019-20 (F)" sheetId="3" r:id="rId3"/>
    <sheet name="SUMM. (cmdty) J-OCT. 2019-20 " sheetId="4" r:id="rId4"/>
    <sheet name="vari. (cmdty) J-OCT. 2019-20" sheetId="5" r:id="rId5"/>
    <sheet name="JUL.-OCT. TDAP FORMAT (F)" sheetId="8" r:id="rId6"/>
    <sheet name="TOP 40 COUNT. J-OCT.19-20" sheetId="6" r:id="rId7"/>
    <sheet name="Vari. (Count.) J-OCT. 2019- (2" sheetId="7" r:id="rId8"/>
  </sheets>
  <definedNames>
    <definedName name="aa" localSheetId="1">#REF!</definedName>
    <definedName name="aa" localSheetId="5">#REF!</definedName>
    <definedName name="aa" localSheetId="2">#REF!</definedName>
    <definedName name="aa" localSheetId="7">#REF!</definedName>
    <definedName name="aa">#REF!</definedName>
    <definedName name="ABC" localSheetId="1">#REF!</definedName>
    <definedName name="ABC" localSheetId="5">#REF!</definedName>
    <definedName name="ABC" localSheetId="2">#REF!</definedName>
    <definedName name="ABC" localSheetId="7">#REF!</definedName>
    <definedName name="ABC">#REF!</definedName>
    <definedName name="ABCD" localSheetId="1">#REF!</definedName>
    <definedName name="ABCD" localSheetId="5">#REF!</definedName>
    <definedName name="ABCD" localSheetId="2">#REF!</definedName>
    <definedName name="ABCD" localSheetId="7">#REF!</definedName>
    <definedName name="ABCD">#REF!</definedName>
    <definedName name="_xlnm.Database" localSheetId="1">#REF!</definedName>
    <definedName name="_xlnm.Database" localSheetId="5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Database_MI" localSheetId="1">#REF!</definedName>
    <definedName name="Database_MI" localSheetId="5">#REF!</definedName>
    <definedName name="Database_MI" localSheetId="2">#REF!</definedName>
    <definedName name="Database_MI" localSheetId="7">#REF!</definedName>
    <definedName name="Database_MI">#REF!</definedName>
    <definedName name="DATES" localSheetId="1">#REF!</definedName>
    <definedName name="DATES" localSheetId="5">#REF!</definedName>
    <definedName name="DATES" localSheetId="2">#REF!</definedName>
    <definedName name="DATES" localSheetId="7">#REF!</definedName>
    <definedName name="DATES">#REF!</definedName>
    <definedName name="DUP" localSheetId="1">#REF!</definedName>
    <definedName name="DUP" localSheetId="5">#REF!</definedName>
    <definedName name="DUP" localSheetId="2">#REF!</definedName>
    <definedName name="DUP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_xlnm.Print_Area" localSheetId="1">#REF!</definedName>
    <definedName name="_xlnm.Print_Area" localSheetId="2">#REF!</definedName>
    <definedName name="_xlnm.Print_Area" localSheetId="6">#REF!</definedName>
    <definedName name="_xlnm.Print_Area">#REF!</definedName>
    <definedName name="PRINT_AREA_MI" localSheetId="1">#REF!</definedName>
    <definedName name="PRINT_AREA_MI" localSheetId="5">#REF!</definedName>
    <definedName name="PRINT_AREA_MI" localSheetId="2">#REF!</definedName>
    <definedName name="PRINT_AREA_MI">#REF!</definedName>
    <definedName name="_xlnm.Print_Titles" localSheetId="5">'JUL.-OCT. TDAP FORMAT (F)'!$3:$5</definedName>
    <definedName name="_xlnm.Print_Titles" localSheetId="4">'vari. (cmdty) J-OCT. 2019-20'!$3:$7</definedName>
    <definedName name="_xlnm.Print_Titles" localSheetId="7">'Vari. (Count.) J-OCT. 2019- (2'!$3:$7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38" i="7" l="1"/>
  <c r="H2038" i="7" s="1"/>
  <c r="F2038" i="7"/>
  <c r="D2038" i="7"/>
  <c r="E2026" i="7"/>
  <c r="F2026" i="7" s="1"/>
  <c r="C2026" i="7"/>
  <c r="D2026" i="7" s="1"/>
  <c r="O2011" i="7"/>
  <c r="K2012" i="7" s="1"/>
  <c r="N2011" i="7"/>
  <c r="J2012" i="7" s="1"/>
  <c r="K2011" i="7"/>
  <c r="J2011" i="7"/>
  <c r="L1989" i="7"/>
  <c r="L1988" i="7"/>
  <c r="L1987" i="7"/>
  <c r="L1986" i="7"/>
  <c r="L1985" i="7"/>
  <c r="P1984" i="7"/>
  <c r="L1984" i="7"/>
  <c r="P1983" i="7"/>
  <c r="L1983" i="7"/>
  <c r="P1982" i="7"/>
  <c r="L1982" i="7"/>
  <c r="P1981" i="7"/>
  <c r="L1981" i="7"/>
  <c r="P1980" i="7"/>
  <c r="L1980" i="7"/>
  <c r="P1979" i="7"/>
  <c r="L1979" i="7"/>
  <c r="P1978" i="7"/>
  <c r="L1978" i="7"/>
  <c r="P1977" i="7"/>
  <c r="L1977" i="7"/>
  <c r="P1976" i="7"/>
  <c r="L1976" i="7"/>
  <c r="P1975" i="7"/>
  <c r="L1975" i="7"/>
  <c r="P1974" i="7"/>
  <c r="L1974" i="7"/>
  <c r="P1973" i="7"/>
  <c r="L1973" i="7"/>
  <c r="P1972" i="7"/>
  <c r="L1972" i="7"/>
  <c r="P1971" i="7"/>
  <c r="L1971" i="7"/>
  <c r="P1970" i="7"/>
  <c r="L1970" i="7"/>
  <c r="P1969" i="7"/>
  <c r="L1969" i="7"/>
  <c r="P1968" i="7"/>
  <c r="P2011" i="7" s="1"/>
  <c r="L2012" i="7" s="1"/>
  <c r="L1968" i="7"/>
  <c r="G1967" i="7"/>
  <c r="F1967" i="7"/>
  <c r="D1967" i="7"/>
  <c r="O1962" i="7"/>
  <c r="K1963" i="7" s="1"/>
  <c r="N1962" i="7"/>
  <c r="J1963" i="7" s="1"/>
  <c r="K1962" i="7"/>
  <c r="J1962" i="7"/>
  <c r="L1944" i="7"/>
  <c r="L1943" i="7"/>
  <c r="L1942" i="7"/>
  <c r="L1941" i="7"/>
  <c r="L1940" i="7"/>
  <c r="L1939" i="7"/>
  <c r="L1938" i="7"/>
  <c r="L1937" i="7"/>
  <c r="L1936" i="7"/>
  <c r="P1935" i="7"/>
  <c r="L1935" i="7"/>
  <c r="P1934" i="7"/>
  <c r="L1934" i="7"/>
  <c r="P1933" i="7"/>
  <c r="L1933" i="7"/>
  <c r="P1932" i="7"/>
  <c r="L1932" i="7"/>
  <c r="P1931" i="7"/>
  <c r="L1931" i="7"/>
  <c r="P1930" i="7"/>
  <c r="L1930" i="7"/>
  <c r="P1929" i="7"/>
  <c r="L1929" i="7"/>
  <c r="P1928" i="7"/>
  <c r="L1928" i="7"/>
  <c r="P1927" i="7"/>
  <c r="L1927" i="7"/>
  <c r="P1926" i="7"/>
  <c r="L1926" i="7"/>
  <c r="P1925" i="7"/>
  <c r="L1925" i="7"/>
  <c r="P1924" i="7"/>
  <c r="L1924" i="7"/>
  <c r="P1923" i="7"/>
  <c r="L1923" i="7"/>
  <c r="P1922" i="7"/>
  <c r="L1922" i="7"/>
  <c r="P1921" i="7"/>
  <c r="L1921" i="7"/>
  <c r="P1920" i="7"/>
  <c r="L1920" i="7"/>
  <c r="P1919" i="7"/>
  <c r="P1962" i="7" s="1"/>
  <c r="L1963" i="7" s="1"/>
  <c r="L1919" i="7"/>
  <c r="G1918" i="7"/>
  <c r="F1918" i="7"/>
  <c r="D1918" i="7"/>
  <c r="O1913" i="7"/>
  <c r="K1914" i="7" s="1"/>
  <c r="N1913" i="7"/>
  <c r="J1914" i="7" s="1"/>
  <c r="K1913" i="7"/>
  <c r="J1913" i="7"/>
  <c r="L1888" i="7"/>
  <c r="L1887" i="7"/>
  <c r="P1886" i="7"/>
  <c r="L1886" i="7"/>
  <c r="P1885" i="7"/>
  <c r="L1885" i="7"/>
  <c r="P1884" i="7"/>
  <c r="L1884" i="7"/>
  <c r="P1883" i="7"/>
  <c r="L1883" i="7"/>
  <c r="P1882" i="7"/>
  <c r="L1882" i="7"/>
  <c r="P1881" i="7"/>
  <c r="L1881" i="7"/>
  <c r="P1880" i="7"/>
  <c r="L1880" i="7"/>
  <c r="P1879" i="7"/>
  <c r="L1879" i="7"/>
  <c r="P1878" i="7"/>
  <c r="L1878" i="7"/>
  <c r="P1877" i="7"/>
  <c r="L1877" i="7"/>
  <c r="P1876" i="7"/>
  <c r="L1876" i="7"/>
  <c r="P1875" i="7"/>
  <c r="L1875" i="7"/>
  <c r="P1874" i="7"/>
  <c r="L1874" i="7"/>
  <c r="P1873" i="7"/>
  <c r="L1873" i="7"/>
  <c r="P1872" i="7"/>
  <c r="L1872" i="7"/>
  <c r="P1871" i="7"/>
  <c r="L1871" i="7"/>
  <c r="P1870" i="7"/>
  <c r="P1913" i="7" s="1"/>
  <c r="L1914" i="7" s="1"/>
  <c r="L1870" i="7"/>
  <c r="G1869" i="7"/>
  <c r="H1869" i="7" s="1"/>
  <c r="F1869" i="7"/>
  <c r="D1869" i="7"/>
  <c r="O1864" i="7"/>
  <c r="K1865" i="7" s="1"/>
  <c r="N1864" i="7"/>
  <c r="J1865" i="7" s="1"/>
  <c r="K1864" i="7"/>
  <c r="J1864" i="7"/>
  <c r="L1844" i="7"/>
  <c r="P1843" i="7"/>
  <c r="L1843" i="7"/>
  <c r="P1842" i="7"/>
  <c r="L1842" i="7"/>
  <c r="P1841" i="7"/>
  <c r="L1841" i="7"/>
  <c r="P1840" i="7"/>
  <c r="L1840" i="7"/>
  <c r="P1839" i="7"/>
  <c r="L1839" i="7"/>
  <c r="P1838" i="7"/>
  <c r="L1838" i="7"/>
  <c r="P1837" i="7"/>
  <c r="L1837" i="7"/>
  <c r="P1836" i="7"/>
  <c r="L1836" i="7"/>
  <c r="P1835" i="7"/>
  <c r="L1835" i="7"/>
  <c r="P1834" i="7"/>
  <c r="L1834" i="7"/>
  <c r="P1833" i="7"/>
  <c r="L1833" i="7"/>
  <c r="P1832" i="7"/>
  <c r="L1832" i="7"/>
  <c r="P1831" i="7"/>
  <c r="L1831" i="7"/>
  <c r="P1830" i="7"/>
  <c r="L1830" i="7"/>
  <c r="P1829" i="7"/>
  <c r="L1829" i="7"/>
  <c r="P1828" i="7"/>
  <c r="L1828" i="7"/>
  <c r="P1827" i="7"/>
  <c r="L1827" i="7"/>
  <c r="P1826" i="7"/>
  <c r="L1826" i="7"/>
  <c r="P1825" i="7"/>
  <c r="L1825" i="7"/>
  <c r="P1824" i="7"/>
  <c r="L1824" i="7"/>
  <c r="P1823" i="7"/>
  <c r="L1823" i="7"/>
  <c r="P1822" i="7"/>
  <c r="L1822" i="7"/>
  <c r="P1821" i="7"/>
  <c r="P1864" i="7" s="1"/>
  <c r="L1865" i="7" s="1"/>
  <c r="L1821" i="7"/>
  <c r="L1864" i="7" s="1"/>
  <c r="G1820" i="7"/>
  <c r="H1820" i="7" s="1"/>
  <c r="F1820" i="7"/>
  <c r="D1820" i="7"/>
  <c r="O1815" i="7"/>
  <c r="K1816" i="7" s="1"/>
  <c r="N1815" i="7"/>
  <c r="J1816" i="7" s="1"/>
  <c r="K1815" i="7"/>
  <c r="K1817" i="7" s="1"/>
  <c r="K1818" i="7" s="1"/>
  <c r="J1815" i="7"/>
  <c r="L1791" i="7"/>
  <c r="L1790" i="7"/>
  <c r="P1789" i="7"/>
  <c r="L1789" i="7"/>
  <c r="P1788" i="7"/>
  <c r="L1788" i="7"/>
  <c r="P1787" i="7"/>
  <c r="L1787" i="7"/>
  <c r="P1786" i="7"/>
  <c r="L1786" i="7"/>
  <c r="P1785" i="7"/>
  <c r="L1785" i="7"/>
  <c r="P1784" i="7"/>
  <c r="L1784" i="7"/>
  <c r="P1783" i="7"/>
  <c r="L1783" i="7"/>
  <c r="P1782" i="7"/>
  <c r="L1782" i="7"/>
  <c r="P1781" i="7"/>
  <c r="L1781" i="7"/>
  <c r="P1780" i="7"/>
  <c r="L1780" i="7"/>
  <c r="P1779" i="7"/>
  <c r="L1779" i="7"/>
  <c r="P1778" i="7"/>
  <c r="L1778" i="7"/>
  <c r="P1777" i="7"/>
  <c r="L1777" i="7"/>
  <c r="P1776" i="7"/>
  <c r="L1776" i="7"/>
  <c r="P1775" i="7"/>
  <c r="L1775" i="7"/>
  <c r="P1774" i="7"/>
  <c r="L1774" i="7"/>
  <c r="P1773" i="7"/>
  <c r="L1773" i="7"/>
  <c r="P1772" i="7"/>
  <c r="P1815" i="7" s="1"/>
  <c r="L1816" i="7" s="1"/>
  <c r="L1772" i="7"/>
  <c r="G1771" i="7"/>
  <c r="F1771" i="7"/>
  <c r="D1771" i="7"/>
  <c r="O1766" i="7"/>
  <c r="K1767" i="7" s="1"/>
  <c r="N1766" i="7"/>
  <c r="J1767" i="7" s="1"/>
  <c r="K1766" i="7"/>
  <c r="J1766" i="7"/>
  <c r="L1750" i="7"/>
  <c r="L1749" i="7"/>
  <c r="L1748" i="7"/>
  <c r="L1747" i="7"/>
  <c r="L1746" i="7"/>
  <c r="L1745" i="7"/>
  <c r="L1744" i="7"/>
  <c r="L1743" i="7"/>
  <c r="P1742" i="7"/>
  <c r="L1742" i="7"/>
  <c r="P1741" i="7"/>
  <c r="L1741" i="7"/>
  <c r="P1740" i="7"/>
  <c r="L1740" i="7"/>
  <c r="P1739" i="7"/>
  <c r="L1739" i="7"/>
  <c r="P1738" i="7"/>
  <c r="L1738" i="7"/>
  <c r="P1737" i="7"/>
  <c r="L1737" i="7"/>
  <c r="P1736" i="7"/>
  <c r="L1736" i="7"/>
  <c r="P1735" i="7"/>
  <c r="L1735" i="7"/>
  <c r="P1734" i="7"/>
  <c r="L1734" i="7"/>
  <c r="P1733" i="7"/>
  <c r="L1733" i="7"/>
  <c r="P1732" i="7"/>
  <c r="L1732" i="7"/>
  <c r="P1731" i="7"/>
  <c r="L1731" i="7"/>
  <c r="P1730" i="7"/>
  <c r="L1730" i="7"/>
  <c r="P1729" i="7"/>
  <c r="L1729" i="7"/>
  <c r="P1728" i="7"/>
  <c r="L1728" i="7"/>
  <c r="P1727" i="7"/>
  <c r="L1727" i="7"/>
  <c r="P1726" i="7"/>
  <c r="L1726" i="7"/>
  <c r="P1725" i="7"/>
  <c r="L1725" i="7"/>
  <c r="P1724" i="7"/>
  <c r="L1724" i="7"/>
  <c r="P1723" i="7"/>
  <c r="P1766" i="7" s="1"/>
  <c r="L1767" i="7" s="1"/>
  <c r="L1723" i="7"/>
  <c r="G1722" i="7"/>
  <c r="H1722" i="7" s="1"/>
  <c r="F1722" i="7"/>
  <c r="D1722" i="7"/>
  <c r="O1717" i="7"/>
  <c r="K1718" i="7" s="1"/>
  <c r="N1717" i="7"/>
  <c r="J1718" i="7" s="1"/>
  <c r="K1717" i="7"/>
  <c r="K1719" i="7" s="1"/>
  <c r="K1720" i="7" s="1"/>
  <c r="J1717" i="7"/>
  <c r="L1693" i="7"/>
  <c r="L1692" i="7"/>
  <c r="P1691" i="7"/>
  <c r="L1691" i="7"/>
  <c r="P1690" i="7"/>
  <c r="L1690" i="7"/>
  <c r="P1689" i="7"/>
  <c r="L1689" i="7"/>
  <c r="P1688" i="7"/>
  <c r="L1688" i="7"/>
  <c r="P1687" i="7"/>
  <c r="L1687" i="7"/>
  <c r="P1686" i="7"/>
  <c r="L1686" i="7"/>
  <c r="P1685" i="7"/>
  <c r="L1685" i="7"/>
  <c r="P1684" i="7"/>
  <c r="L1684" i="7"/>
  <c r="P1683" i="7"/>
  <c r="L1683" i="7"/>
  <c r="P1682" i="7"/>
  <c r="L1682" i="7"/>
  <c r="P1681" i="7"/>
  <c r="L1681" i="7"/>
  <c r="P1680" i="7"/>
  <c r="L1680" i="7"/>
  <c r="P1679" i="7"/>
  <c r="L1679" i="7"/>
  <c r="P1678" i="7"/>
  <c r="L1678" i="7"/>
  <c r="P1677" i="7"/>
  <c r="L1677" i="7"/>
  <c r="P1676" i="7"/>
  <c r="L1676" i="7"/>
  <c r="P1675" i="7"/>
  <c r="L1675" i="7"/>
  <c r="P1674" i="7"/>
  <c r="P1717" i="7" s="1"/>
  <c r="L1718" i="7" s="1"/>
  <c r="L1674" i="7"/>
  <c r="G1673" i="7"/>
  <c r="F1673" i="7"/>
  <c r="D1673" i="7"/>
  <c r="O1668" i="7"/>
  <c r="K1669" i="7" s="1"/>
  <c r="N1668" i="7"/>
  <c r="J1669" i="7" s="1"/>
  <c r="K1668" i="7"/>
  <c r="J1668" i="7"/>
  <c r="L1642" i="7"/>
  <c r="L1641" i="7"/>
  <c r="L1640" i="7"/>
  <c r="L1639" i="7"/>
  <c r="L1638" i="7"/>
  <c r="L1637" i="7"/>
  <c r="P1636" i="7"/>
  <c r="L1636" i="7"/>
  <c r="P1635" i="7"/>
  <c r="L1635" i="7"/>
  <c r="P1634" i="7"/>
  <c r="L1634" i="7"/>
  <c r="P1633" i="7"/>
  <c r="L1633" i="7"/>
  <c r="P1632" i="7"/>
  <c r="L1632" i="7"/>
  <c r="P1631" i="7"/>
  <c r="L1631" i="7"/>
  <c r="P1630" i="7"/>
  <c r="L1630" i="7"/>
  <c r="P1629" i="7"/>
  <c r="L1629" i="7"/>
  <c r="P1628" i="7"/>
  <c r="L1628" i="7"/>
  <c r="P1627" i="7"/>
  <c r="L1627" i="7"/>
  <c r="P1626" i="7"/>
  <c r="L1626" i="7"/>
  <c r="P1625" i="7"/>
  <c r="P1668" i="7" s="1"/>
  <c r="L1669" i="7" s="1"/>
  <c r="L1625" i="7"/>
  <c r="G1624" i="7"/>
  <c r="H1624" i="7" s="1"/>
  <c r="F1624" i="7"/>
  <c r="D1624" i="7"/>
  <c r="O1619" i="7"/>
  <c r="K1620" i="7" s="1"/>
  <c r="N1619" i="7"/>
  <c r="J1620" i="7" s="1"/>
  <c r="K1619" i="7"/>
  <c r="K1621" i="7" s="1"/>
  <c r="K1622" i="7" s="1"/>
  <c r="J1619" i="7"/>
  <c r="L1607" i="7"/>
  <c r="L1606" i="7"/>
  <c r="P1605" i="7"/>
  <c r="L1605" i="7"/>
  <c r="P1604" i="7"/>
  <c r="L1604" i="7"/>
  <c r="P1603" i="7"/>
  <c r="L1603" i="7"/>
  <c r="P1602" i="7"/>
  <c r="L1602" i="7"/>
  <c r="P1601" i="7"/>
  <c r="L1601" i="7"/>
  <c r="P1600" i="7"/>
  <c r="L1600" i="7"/>
  <c r="P1599" i="7"/>
  <c r="L1599" i="7"/>
  <c r="P1598" i="7"/>
  <c r="L1598" i="7"/>
  <c r="P1597" i="7"/>
  <c r="L1597" i="7"/>
  <c r="P1596" i="7"/>
  <c r="L1596" i="7"/>
  <c r="P1595" i="7"/>
  <c r="L1595" i="7"/>
  <c r="P1594" i="7"/>
  <c r="L1594" i="7"/>
  <c r="P1593" i="7"/>
  <c r="L1593" i="7"/>
  <c r="P1592" i="7"/>
  <c r="L1592" i="7"/>
  <c r="P1591" i="7"/>
  <c r="L1591" i="7"/>
  <c r="P1590" i="7"/>
  <c r="L1590" i="7"/>
  <c r="P1589" i="7"/>
  <c r="L1589" i="7"/>
  <c r="P1588" i="7"/>
  <c r="L1588" i="7"/>
  <c r="P1587" i="7"/>
  <c r="L1587" i="7"/>
  <c r="P1586" i="7"/>
  <c r="L1586" i="7"/>
  <c r="P1585" i="7"/>
  <c r="L1585" i="7"/>
  <c r="P1584" i="7"/>
  <c r="L1584" i="7"/>
  <c r="P1583" i="7"/>
  <c r="L1583" i="7"/>
  <c r="P1582" i="7"/>
  <c r="L1582" i="7"/>
  <c r="P1581" i="7"/>
  <c r="L1581" i="7"/>
  <c r="P1580" i="7"/>
  <c r="L1580" i="7"/>
  <c r="P1579" i="7"/>
  <c r="L1579" i="7"/>
  <c r="P1578" i="7"/>
  <c r="L1578" i="7"/>
  <c r="P1577" i="7"/>
  <c r="L1577" i="7"/>
  <c r="P1576" i="7"/>
  <c r="P1619" i="7" s="1"/>
  <c r="L1620" i="7" s="1"/>
  <c r="L1576" i="7"/>
  <c r="G1575" i="7"/>
  <c r="F1575" i="7"/>
  <c r="D1575" i="7"/>
  <c r="O1570" i="7"/>
  <c r="K1571" i="7" s="1"/>
  <c r="N1570" i="7"/>
  <c r="J1571" i="7" s="1"/>
  <c r="K1570" i="7"/>
  <c r="J1570" i="7"/>
  <c r="L1553" i="7"/>
  <c r="P1552" i="7"/>
  <c r="L1552" i="7"/>
  <c r="P1551" i="7"/>
  <c r="L1551" i="7"/>
  <c r="P1550" i="7"/>
  <c r="L1550" i="7"/>
  <c r="P1549" i="7"/>
  <c r="L1549" i="7"/>
  <c r="P1548" i="7"/>
  <c r="L1548" i="7"/>
  <c r="P1547" i="7"/>
  <c r="L1547" i="7"/>
  <c r="P1546" i="7"/>
  <c r="L1546" i="7"/>
  <c r="P1545" i="7"/>
  <c r="L1545" i="7"/>
  <c r="P1544" i="7"/>
  <c r="L1544" i="7"/>
  <c r="P1543" i="7"/>
  <c r="L1543" i="7"/>
  <c r="P1542" i="7"/>
  <c r="L1542" i="7"/>
  <c r="P1541" i="7"/>
  <c r="L1541" i="7"/>
  <c r="P1540" i="7"/>
  <c r="L1540" i="7"/>
  <c r="P1539" i="7"/>
  <c r="L1539" i="7"/>
  <c r="P1538" i="7"/>
  <c r="L1538" i="7"/>
  <c r="P1537" i="7"/>
  <c r="L1537" i="7"/>
  <c r="P1536" i="7"/>
  <c r="L1536" i="7"/>
  <c r="P1535" i="7"/>
  <c r="L1535" i="7"/>
  <c r="P1534" i="7"/>
  <c r="L1534" i="7"/>
  <c r="P1533" i="7"/>
  <c r="L1533" i="7"/>
  <c r="P1532" i="7"/>
  <c r="L1532" i="7"/>
  <c r="P1531" i="7"/>
  <c r="L1531" i="7"/>
  <c r="P1530" i="7"/>
  <c r="L1530" i="7"/>
  <c r="P1529" i="7"/>
  <c r="L1529" i="7"/>
  <c r="P1528" i="7"/>
  <c r="L1528" i="7"/>
  <c r="P1527" i="7"/>
  <c r="P1570" i="7" s="1"/>
  <c r="L1571" i="7" s="1"/>
  <c r="L1527" i="7"/>
  <c r="L1570" i="7" s="1"/>
  <c r="G1526" i="7"/>
  <c r="F1526" i="7"/>
  <c r="D1526" i="7"/>
  <c r="O1521" i="7"/>
  <c r="K1522" i="7" s="1"/>
  <c r="N1521" i="7"/>
  <c r="J1522" i="7" s="1"/>
  <c r="K1521" i="7"/>
  <c r="J1521" i="7"/>
  <c r="L1495" i="7"/>
  <c r="L1494" i="7"/>
  <c r="L1493" i="7"/>
  <c r="L1492" i="7"/>
  <c r="L1491" i="7"/>
  <c r="L1490" i="7"/>
  <c r="P1489" i="7"/>
  <c r="L1489" i="7"/>
  <c r="P1488" i="7"/>
  <c r="L1488" i="7"/>
  <c r="P1487" i="7"/>
  <c r="L1487" i="7"/>
  <c r="P1486" i="7"/>
  <c r="L1486" i="7"/>
  <c r="P1485" i="7"/>
  <c r="L1485" i="7"/>
  <c r="P1484" i="7"/>
  <c r="L1484" i="7"/>
  <c r="P1483" i="7"/>
  <c r="L1483" i="7"/>
  <c r="P1482" i="7"/>
  <c r="L1482" i="7"/>
  <c r="P1481" i="7"/>
  <c r="L1481" i="7"/>
  <c r="P1480" i="7"/>
  <c r="L1480" i="7"/>
  <c r="P1479" i="7"/>
  <c r="L1479" i="7"/>
  <c r="P1478" i="7"/>
  <c r="P1521" i="7" s="1"/>
  <c r="L1522" i="7" s="1"/>
  <c r="L1478" i="7"/>
  <c r="G1477" i="7"/>
  <c r="H1477" i="7" s="1"/>
  <c r="F1477" i="7"/>
  <c r="D1477" i="7"/>
  <c r="O1472" i="7"/>
  <c r="K1473" i="7" s="1"/>
  <c r="N1472" i="7"/>
  <c r="J1473" i="7" s="1"/>
  <c r="K1472" i="7"/>
  <c r="J1472" i="7"/>
  <c r="L1452" i="7"/>
  <c r="L1451" i="7"/>
  <c r="L1450" i="7"/>
  <c r="L1449" i="7"/>
  <c r="L1448" i="7"/>
  <c r="P1447" i="7"/>
  <c r="L1447" i="7"/>
  <c r="P1446" i="7"/>
  <c r="L1446" i="7"/>
  <c r="P1445" i="7"/>
  <c r="L1445" i="7"/>
  <c r="P1444" i="7"/>
  <c r="L1444" i="7"/>
  <c r="P1443" i="7"/>
  <c r="L1443" i="7"/>
  <c r="P1442" i="7"/>
  <c r="L1442" i="7"/>
  <c r="P1441" i="7"/>
  <c r="L1441" i="7"/>
  <c r="P1440" i="7"/>
  <c r="L1440" i="7"/>
  <c r="P1439" i="7"/>
  <c r="L1439" i="7"/>
  <c r="P1438" i="7"/>
  <c r="L1438" i="7"/>
  <c r="P1437" i="7"/>
  <c r="L1437" i="7"/>
  <c r="P1436" i="7"/>
  <c r="L1436" i="7"/>
  <c r="P1435" i="7"/>
  <c r="L1435" i="7"/>
  <c r="P1434" i="7"/>
  <c r="L1434" i="7"/>
  <c r="P1433" i="7"/>
  <c r="L1433" i="7"/>
  <c r="P1432" i="7"/>
  <c r="L1432" i="7"/>
  <c r="P1431" i="7"/>
  <c r="L1431" i="7"/>
  <c r="P1430" i="7"/>
  <c r="L1430" i="7"/>
  <c r="P1429" i="7"/>
  <c r="P1472" i="7" s="1"/>
  <c r="L1473" i="7" s="1"/>
  <c r="L1429" i="7"/>
  <c r="G1428" i="7"/>
  <c r="H1428" i="7" s="1"/>
  <c r="F1428" i="7"/>
  <c r="D1428" i="7"/>
  <c r="O1423" i="7"/>
  <c r="K1424" i="7" s="1"/>
  <c r="N1423" i="7"/>
  <c r="J1424" i="7" s="1"/>
  <c r="K1423" i="7"/>
  <c r="K1425" i="7" s="1"/>
  <c r="K1426" i="7" s="1"/>
  <c r="J1423" i="7"/>
  <c r="L1419" i="7"/>
  <c r="L1418" i="7"/>
  <c r="L1417" i="7"/>
  <c r="L1416" i="7"/>
  <c r="L1415" i="7"/>
  <c r="L1414" i="7"/>
  <c r="L1413" i="7"/>
  <c r="L1412" i="7"/>
  <c r="L1411" i="7"/>
  <c r="L1410" i="7"/>
  <c r="L1409" i="7"/>
  <c r="L1408" i="7"/>
  <c r="L1407" i="7"/>
  <c r="L1406" i="7"/>
  <c r="L1405" i="7"/>
  <c r="L1404" i="7"/>
  <c r="P1403" i="7"/>
  <c r="L1403" i="7"/>
  <c r="P1402" i="7"/>
  <c r="L1402" i="7"/>
  <c r="P1401" i="7"/>
  <c r="L1401" i="7"/>
  <c r="P1400" i="7"/>
  <c r="L1400" i="7"/>
  <c r="P1399" i="7"/>
  <c r="L1399" i="7"/>
  <c r="P1398" i="7"/>
  <c r="L1398" i="7"/>
  <c r="P1397" i="7"/>
  <c r="L1397" i="7"/>
  <c r="P1396" i="7"/>
  <c r="L1396" i="7"/>
  <c r="P1395" i="7"/>
  <c r="L1395" i="7"/>
  <c r="P1394" i="7"/>
  <c r="L1394" i="7"/>
  <c r="P1393" i="7"/>
  <c r="L1393" i="7"/>
  <c r="P1392" i="7"/>
  <c r="L1392" i="7"/>
  <c r="P1391" i="7"/>
  <c r="L1391" i="7"/>
  <c r="P1390" i="7"/>
  <c r="L1390" i="7"/>
  <c r="P1389" i="7"/>
  <c r="L1389" i="7"/>
  <c r="P1388" i="7"/>
  <c r="L1388" i="7"/>
  <c r="P1387" i="7"/>
  <c r="L1387" i="7"/>
  <c r="P1386" i="7"/>
  <c r="L1386" i="7"/>
  <c r="P1385" i="7"/>
  <c r="L1385" i="7"/>
  <c r="P1384" i="7"/>
  <c r="L1384" i="7"/>
  <c r="P1383" i="7"/>
  <c r="L1383" i="7"/>
  <c r="P1382" i="7"/>
  <c r="L1382" i="7"/>
  <c r="P1381" i="7"/>
  <c r="L1381" i="7"/>
  <c r="P1380" i="7"/>
  <c r="P1423" i="7" s="1"/>
  <c r="L1424" i="7" s="1"/>
  <c r="L1380" i="7"/>
  <c r="G1379" i="7"/>
  <c r="H1379" i="7" s="1"/>
  <c r="F1379" i="7"/>
  <c r="D1379" i="7"/>
  <c r="O1374" i="7"/>
  <c r="K1375" i="7" s="1"/>
  <c r="N1374" i="7"/>
  <c r="J1375" i="7" s="1"/>
  <c r="K1374" i="7"/>
  <c r="J1374" i="7"/>
  <c r="P1351" i="7"/>
  <c r="P1350" i="7"/>
  <c r="L1350" i="7"/>
  <c r="P1349" i="7"/>
  <c r="L1349" i="7"/>
  <c r="P1348" i="7"/>
  <c r="L1348" i="7"/>
  <c r="P1347" i="7"/>
  <c r="L1347" i="7"/>
  <c r="P1346" i="7"/>
  <c r="L1346" i="7"/>
  <c r="P1345" i="7"/>
  <c r="L1345" i="7"/>
  <c r="P1344" i="7"/>
  <c r="L1344" i="7"/>
  <c r="P1343" i="7"/>
  <c r="L1343" i="7"/>
  <c r="P1342" i="7"/>
  <c r="L1342" i="7"/>
  <c r="P1341" i="7"/>
  <c r="L1341" i="7"/>
  <c r="P1340" i="7"/>
  <c r="L1340" i="7"/>
  <c r="P1339" i="7"/>
  <c r="L1339" i="7"/>
  <c r="P1338" i="7"/>
  <c r="L1338" i="7"/>
  <c r="P1337" i="7"/>
  <c r="L1337" i="7"/>
  <c r="P1336" i="7"/>
  <c r="L1336" i="7"/>
  <c r="P1335" i="7"/>
  <c r="L1335" i="7"/>
  <c r="P1334" i="7"/>
  <c r="L1334" i="7"/>
  <c r="P1333" i="7"/>
  <c r="L1333" i="7"/>
  <c r="P1332" i="7"/>
  <c r="L1332" i="7"/>
  <c r="P1331" i="7"/>
  <c r="L1331" i="7"/>
  <c r="L1374" i="7" s="1"/>
  <c r="G1330" i="7"/>
  <c r="F1330" i="7"/>
  <c r="D1330" i="7"/>
  <c r="O1325" i="7"/>
  <c r="K1326" i="7" s="1"/>
  <c r="N1325" i="7"/>
  <c r="J1326" i="7" s="1"/>
  <c r="K1325" i="7"/>
  <c r="J1325" i="7"/>
  <c r="P1317" i="7"/>
  <c r="P1316" i="7"/>
  <c r="P1315" i="7"/>
  <c r="P1314" i="7"/>
  <c r="P1313" i="7"/>
  <c r="P1312" i="7"/>
  <c r="P1311" i="7"/>
  <c r="P1310" i="7"/>
  <c r="P1309" i="7"/>
  <c r="P1308" i="7"/>
  <c r="P1307" i="7"/>
  <c r="P1306" i="7"/>
  <c r="P1305" i="7"/>
  <c r="P1304" i="7"/>
  <c r="P1303" i="7"/>
  <c r="P1302" i="7"/>
  <c r="P1301" i="7"/>
  <c r="P1300" i="7"/>
  <c r="L1300" i="7"/>
  <c r="P1299" i="7"/>
  <c r="L1299" i="7"/>
  <c r="P1298" i="7"/>
  <c r="L1298" i="7"/>
  <c r="P1297" i="7"/>
  <c r="L1297" i="7"/>
  <c r="P1296" i="7"/>
  <c r="L1296" i="7"/>
  <c r="P1295" i="7"/>
  <c r="L1295" i="7"/>
  <c r="P1294" i="7"/>
  <c r="L1294" i="7"/>
  <c r="P1293" i="7"/>
  <c r="L1293" i="7"/>
  <c r="P1292" i="7"/>
  <c r="L1292" i="7"/>
  <c r="P1291" i="7"/>
  <c r="L1291" i="7"/>
  <c r="P1290" i="7"/>
  <c r="L1290" i="7"/>
  <c r="P1289" i="7"/>
  <c r="L1289" i="7"/>
  <c r="P1288" i="7"/>
  <c r="L1288" i="7"/>
  <c r="P1287" i="7"/>
  <c r="L1287" i="7"/>
  <c r="P1286" i="7"/>
  <c r="L1286" i="7"/>
  <c r="P1285" i="7"/>
  <c r="L1285" i="7"/>
  <c r="P1284" i="7"/>
  <c r="L1284" i="7"/>
  <c r="P1283" i="7"/>
  <c r="L1283" i="7"/>
  <c r="P1282" i="7"/>
  <c r="L1282" i="7"/>
  <c r="L1325" i="7" s="1"/>
  <c r="G1281" i="7"/>
  <c r="F1281" i="7"/>
  <c r="D1281" i="7"/>
  <c r="O1276" i="7"/>
  <c r="K1277" i="7" s="1"/>
  <c r="N1276" i="7"/>
  <c r="J1277" i="7" s="1"/>
  <c r="K1276" i="7"/>
  <c r="J1276" i="7"/>
  <c r="P1257" i="7"/>
  <c r="P1256" i="7"/>
  <c r="P1255" i="7"/>
  <c r="P1254" i="7"/>
  <c r="P1253" i="7"/>
  <c r="L1253" i="7"/>
  <c r="P1252" i="7"/>
  <c r="L1252" i="7"/>
  <c r="P1251" i="7"/>
  <c r="L1251" i="7"/>
  <c r="P1250" i="7"/>
  <c r="L1250" i="7"/>
  <c r="P1249" i="7"/>
  <c r="L1249" i="7"/>
  <c r="P1248" i="7"/>
  <c r="L1248" i="7"/>
  <c r="P1247" i="7"/>
  <c r="L1247" i="7"/>
  <c r="P1246" i="7"/>
  <c r="L1246" i="7"/>
  <c r="P1245" i="7"/>
  <c r="L1245" i="7"/>
  <c r="P1244" i="7"/>
  <c r="L1244" i="7"/>
  <c r="P1243" i="7"/>
  <c r="L1243" i="7"/>
  <c r="P1242" i="7"/>
  <c r="L1242" i="7"/>
  <c r="P1241" i="7"/>
  <c r="L1241" i="7"/>
  <c r="P1240" i="7"/>
  <c r="L1240" i="7"/>
  <c r="P1239" i="7"/>
  <c r="L1239" i="7"/>
  <c r="P1238" i="7"/>
  <c r="L1238" i="7"/>
  <c r="P1237" i="7"/>
  <c r="L1237" i="7"/>
  <c r="P1236" i="7"/>
  <c r="L1236" i="7"/>
  <c r="P1235" i="7"/>
  <c r="L1235" i="7"/>
  <c r="P1234" i="7"/>
  <c r="L1234" i="7"/>
  <c r="P1233" i="7"/>
  <c r="L1233" i="7"/>
  <c r="L1276" i="7" s="1"/>
  <c r="G1232" i="7"/>
  <c r="H1232" i="7" s="1"/>
  <c r="F1232" i="7"/>
  <c r="D1232" i="7"/>
  <c r="O1227" i="7"/>
  <c r="K1228" i="7" s="1"/>
  <c r="N1227" i="7"/>
  <c r="J1228" i="7" s="1"/>
  <c r="K1227" i="7"/>
  <c r="K1229" i="7" s="1"/>
  <c r="K1230" i="7" s="1"/>
  <c r="J1227" i="7"/>
  <c r="L1209" i="7"/>
  <c r="L1208" i="7"/>
  <c r="L1207" i="7"/>
  <c r="L1206" i="7"/>
  <c r="L1205" i="7"/>
  <c r="L1204" i="7"/>
  <c r="L1203" i="7"/>
  <c r="L1202" i="7"/>
  <c r="L1201" i="7"/>
  <c r="L1200" i="7"/>
  <c r="P1199" i="7"/>
  <c r="L1199" i="7"/>
  <c r="P1198" i="7"/>
  <c r="L1198" i="7"/>
  <c r="P1197" i="7"/>
  <c r="L1197" i="7"/>
  <c r="P1196" i="7"/>
  <c r="L1196" i="7"/>
  <c r="P1195" i="7"/>
  <c r="L1195" i="7"/>
  <c r="P1194" i="7"/>
  <c r="L1194" i="7"/>
  <c r="P1193" i="7"/>
  <c r="L1193" i="7"/>
  <c r="P1192" i="7"/>
  <c r="L1192" i="7"/>
  <c r="P1191" i="7"/>
  <c r="L1191" i="7"/>
  <c r="P1190" i="7"/>
  <c r="L1190" i="7"/>
  <c r="P1189" i="7"/>
  <c r="L1189" i="7"/>
  <c r="P1188" i="7"/>
  <c r="L1188" i="7"/>
  <c r="P1187" i="7"/>
  <c r="L1187" i="7"/>
  <c r="P1186" i="7"/>
  <c r="L1186" i="7"/>
  <c r="P1185" i="7"/>
  <c r="L1185" i="7"/>
  <c r="P1184" i="7"/>
  <c r="P1227" i="7" s="1"/>
  <c r="L1228" i="7" s="1"/>
  <c r="L1184" i="7"/>
  <c r="G1183" i="7"/>
  <c r="H1183" i="7" s="1"/>
  <c r="F1183" i="7"/>
  <c r="D1183" i="7"/>
  <c r="O1178" i="7"/>
  <c r="K1179" i="7" s="1"/>
  <c r="N1178" i="7"/>
  <c r="J1179" i="7" s="1"/>
  <c r="K1178" i="7"/>
  <c r="J1178" i="7"/>
  <c r="P1160" i="7"/>
  <c r="P1159" i="7"/>
  <c r="L1159" i="7"/>
  <c r="P1158" i="7"/>
  <c r="L1158" i="7"/>
  <c r="P1157" i="7"/>
  <c r="L1157" i="7"/>
  <c r="P1156" i="7"/>
  <c r="L1156" i="7"/>
  <c r="P1155" i="7"/>
  <c r="L1155" i="7"/>
  <c r="P1154" i="7"/>
  <c r="L1154" i="7"/>
  <c r="P1153" i="7"/>
  <c r="L1153" i="7"/>
  <c r="P1152" i="7"/>
  <c r="L1152" i="7"/>
  <c r="P1151" i="7"/>
  <c r="L1151" i="7"/>
  <c r="P1150" i="7"/>
  <c r="L1150" i="7"/>
  <c r="P1149" i="7"/>
  <c r="L1149" i="7"/>
  <c r="P1148" i="7"/>
  <c r="L1148" i="7"/>
  <c r="P1147" i="7"/>
  <c r="L1147" i="7"/>
  <c r="P1146" i="7"/>
  <c r="L1146" i="7"/>
  <c r="P1145" i="7"/>
  <c r="L1145" i="7"/>
  <c r="P1144" i="7"/>
  <c r="L1144" i="7"/>
  <c r="P1143" i="7"/>
  <c r="L1143" i="7"/>
  <c r="P1142" i="7"/>
  <c r="L1142" i="7"/>
  <c r="P1141" i="7"/>
  <c r="L1141" i="7"/>
  <c r="P1140" i="7"/>
  <c r="L1140" i="7"/>
  <c r="P1139" i="7"/>
  <c r="L1139" i="7"/>
  <c r="P1138" i="7"/>
  <c r="L1138" i="7"/>
  <c r="P1137" i="7"/>
  <c r="L1137" i="7"/>
  <c r="P1136" i="7"/>
  <c r="L1136" i="7"/>
  <c r="P1135" i="7"/>
  <c r="L1135" i="7"/>
  <c r="L1178" i="7" s="1"/>
  <c r="G1134" i="7"/>
  <c r="F1134" i="7"/>
  <c r="D1134" i="7"/>
  <c r="O1129" i="7"/>
  <c r="K1130" i="7" s="1"/>
  <c r="N1129" i="7"/>
  <c r="J1130" i="7" s="1"/>
  <c r="K1129" i="7"/>
  <c r="J1129" i="7"/>
  <c r="P1117" i="7"/>
  <c r="P1116" i="7"/>
  <c r="P1115" i="7"/>
  <c r="P1114" i="7"/>
  <c r="P1113" i="7"/>
  <c r="P1112" i="7"/>
  <c r="P1111" i="7"/>
  <c r="L1111" i="7"/>
  <c r="P1110" i="7"/>
  <c r="L1110" i="7"/>
  <c r="P1109" i="7"/>
  <c r="L1109" i="7"/>
  <c r="P1108" i="7"/>
  <c r="L1108" i="7"/>
  <c r="P1107" i="7"/>
  <c r="L1107" i="7"/>
  <c r="P1106" i="7"/>
  <c r="L1106" i="7"/>
  <c r="P1105" i="7"/>
  <c r="L1105" i="7"/>
  <c r="P1104" i="7"/>
  <c r="L1104" i="7"/>
  <c r="P1103" i="7"/>
  <c r="L1103" i="7"/>
  <c r="P1102" i="7"/>
  <c r="L1102" i="7"/>
  <c r="P1101" i="7"/>
  <c r="L1101" i="7"/>
  <c r="P1100" i="7"/>
  <c r="L1100" i="7"/>
  <c r="P1099" i="7"/>
  <c r="L1099" i="7"/>
  <c r="P1098" i="7"/>
  <c r="L1098" i="7"/>
  <c r="P1097" i="7"/>
  <c r="L1097" i="7"/>
  <c r="P1096" i="7"/>
  <c r="L1096" i="7"/>
  <c r="P1095" i="7"/>
  <c r="L1095" i="7"/>
  <c r="P1094" i="7"/>
  <c r="L1094" i="7"/>
  <c r="P1093" i="7"/>
  <c r="L1093" i="7"/>
  <c r="P1092" i="7"/>
  <c r="L1092" i="7"/>
  <c r="P1091" i="7"/>
  <c r="L1091" i="7"/>
  <c r="P1090" i="7"/>
  <c r="L1090" i="7"/>
  <c r="P1089" i="7"/>
  <c r="L1089" i="7"/>
  <c r="P1088" i="7"/>
  <c r="L1088" i="7"/>
  <c r="P1087" i="7"/>
  <c r="L1087" i="7"/>
  <c r="P1086" i="7"/>
  <c r="L1086" i="7"/>
  <c r="L1129" i="7" s="1"/>
  <c r="G1085" i="7"/>
  <c r="F1085" i="7"/>
  <c r="D1085" i="7"/>
  <c r="O1080" i="7"/>
  <c r="K1081" i="7" s="1"/>
  <c r="N1080" i="7"/>
  <c r="J1081" i="7" s="1"/>
  <c r="K1080" i="7"/>
  <c r="J1080" i="7"/>
  <c r="L1066" i="7"/>
  <c r="L1065" i="7"/>
  <c r="P1064" i="7"/>
  <c r="L1064" i="7"/>
  <c r="P1063" i="7"/>
  <c r="L1063" i="7"/>
  <c r="P1062" i="7"/>
  <c r="L1062" i="7"/>
  <c r="P1061" i="7"/>
  <c r="L1061" i="7"/>
  <c r="P1060" i="7"/>
  <c r="L1060" i="7"/>
  <c r="P1059" i="7"/>
  <c r="L1059" i="7"/>
  <c r="P1058" i="7"/>
  <c r="L1058" i="7"/>
  <c r="P1057" i="7"/>
  <c r="L1057" i="7"/>
  <c r="P1056" i="7"/>
  <c r="L1056" i="7"/>
  <c r="P1055" i="7"/>
  <c r="L1055" i="7"/>
  <c r="P1054" i="7"/>
  <c r="L1054" i="7"/>
  <c r="P1053" i="7"/>
  <c r="L1053" i="7"/>
  <c r="P1052" i="7"/>
  <c r="L1052" i="7"/>
  <c r="P1051" i="7"/>
  <c r="L1051" i="7"/>
  <c r="P1050" i="7"/>
  <c r="L1050" i="7"/>
  <c r="P1049" i="7"/>
  <c r="L1049" i="7"/>
  <c r="P1048" i="7"/>
  <c r="L1048" i="7"/>
  <c r="P1047" i="7"/>
  <c r="L1047" i="7"/>
  <c r="P1046" i="7"/>
  <c r="L1046" i="7"/>
  <c r="P1045" i="7"/>
  <c r="L1045" i="7"/>
  <c r="P1044" i="7"/>
  <c r="L1044" i="7"/>
  <c r="P1043" i="7"/>
  <c r="L1043" i="7"/>
  <c r="P1042" i="7"/>
  <c r="L1042" i="7"/>
  <c r="P1041" i="7"/>
  <c r="L1041" i="7"/>
  <c r="P1040" i="7"/>
  <c r="L1040" i="7"/>
  <c r="P1039" i="7"/>
  <c r="L1039" i="7"/>
  <c r="P1038" i="7"/>
  <c r="L1038" i="7"/>
  <c r="P1037" i="7"/>
  <c r="P1080" i="7" s="1"/>
  <c r="L1081" i="7" s="1"/>
  <c r="L1037" i="7"/>
  <c r="G1036" i="7"/>
  <c r="H1036" i="7" s="1"/>
  <c r="F1036" i="7"/>
  <c r="D1036" i="7"/>
  <c r="E1002" i="7"/>
  <c r="F1002" i="7" s="1"/>
  <c r="C1002" i="7"/>
  <c r="E996" i="7"/>
  <c r="E2030" i="7" s="1"/>
  <c r="C996" i="7"/>
  <c r="C999" i="7" s="1"/>
  <c r="D999" i="7" s="1"/>
  <c r="O982" i="7"/>
  <c r="K983" i="7" s="1"/>
  <c r="N982" i="7"/>
  <c r="J983" i="7" s="1"/>
  <c r="K982" i="7"/>
  <c r="K984" i="7" s="1"/>
  <c r="K985" i="7" s="1"/>
  <c r="J982" i="7"/>
  <c r="L968" i="7"/>
  <c r="L967" i="7"/>
  <c r="L966" i="7"/>
  <c r="L965" i="7"/>
  <c r="L964" i="7"/>
  <c r="L963" i="7"/>
  <c r="L962" i="7"/>
  <c r="L961" i="7"/>
  <c r="P960" i="7"/>
  <c r="L960" i="7"/>
  <c r="P959" i="7"/>
  <c r="L959" i="7"/>
  <c r="P958" i="7"/>
  <c r="L958" i="7"/>
  <c r="P957" i="7"/>
  <c r="L957" i="7"/>
  <c r="P956" i="7"/>
  <c r="L956" i="7"/>
  <c r="P955" i="7"/>
  <c r="L955" i="7"/>
  <c r="P954" i="7"/>
  <c r="L954" i="7"/>
  <c r="P953" i="7"/>
  <c r="L953" i="7"/>
  <c r="P952" i="7"/>
  <c r="L952" i="7"/>
  <c r="P951" i="7"/>
  <c r="L951" i="7"/>
  <c r="P950" i="7"/>
  <c r="L950" i="7"/>
  <c r="P949" i="7"/>
  <c r="L949" i="7"/>
  <c r="P948" i="7"/>
  <c r="L948" i="7"/>
  <c r="P947" i="7"/>
  <c r="L947" i="7"/>
  <c r="P946" i="7"/>
  <c r="L946" i="7"/>
  <c r="P945" i="7"/>
  <c r="L945" i="7"/>
  <c r="P944" i="7"/>
  <c r="L944" i="7"/>
  <c r="P943" i="7"/>
  <c r="L943" i="7"/>
  <c r="P942" i="7"/>
  <c r="L942" i="7"/>
  <c r="P941" i="7"/>
  <c r="L941" i="7"/>
  <c r="P940" i="7"/>
  <c r="L940" i="7"/>
  <c r="P939" i="7"/>
  <c r="P982" i="7" s="1"/>
  <c r="L983" i="7" s="1"/>
  <c r="L939" i="7"/>
  <c r="G938" i="7"/>
  <c r="H938" i="7" s="1"/>
  <c r="F938" i="7"/>
  <c r="D938" i="7"/>
  <c r="O933" i="7"/>
  <c r="K934" i="7" s="1"/>
  <c r="N933" i="7"/>
  <c r="J934" i="7" s="1"/>
  <c r="K933" i="7"/>
  <c r="J933" i="7"/>
  <c r="L917" i="7"/>
  <c r="L916" i="7"/>
  <c r="L915" i="7"/>
  <c r="L914" i="7"/>
  <c r="L913" i="7"/>
  <c r="L912" i="7"/>
  <c r="L911" i="7"/>
  <c r="L910" i="7"/>
  <c r="P909" i="7"/>
  <c r="L909" i="7"/>
  <c r="P908" i="7"/>
  <c r="L908" i="7"/>
  <c r="P907" i="7"/>
  <c r="L907" i="7"/>
  <c r="P906" i="7"/>
  <c r="L906" i="7"/>
  <c r="P905" i="7"/>
  <c r="L905" i="7"/>
  <c r="P904" i="7"/>
  <c r="L904" i="7"/>
  <c r="P903" i="7"/>
  <c r="L903" i="7"/>
  <c r="P902" i="7"/>
  <c r="L902" i="7"/>
  <c r="P901" i="7"/>
  <c r="L901" i="7"/>
  <c r="P900" i="7"/>
  <c r="L900" i="7"/>
  <c r="P899" i="7"/>
  <c r="L899" i="7"/>
  <c r="P898" i="7"/>
  <c r="L898" i="7"/>
  <c r="P897" i="7"/>
  <c r="L897" i="7"/>
  <c r="P896" i="7"/>
  <c r="L896" i="7"/>
  <c r="P895" i="7"/>
  <c r="L895" i="7"/>
  <c r="P894" i="7"/>
  <c r="L894" i="7"/>
  <c r="P893" i="7"/>
  <c r="L893" i="7"/>
  <c r="P892" i="7"/>
  <c r="L892" i="7"/>
  <c r="P891" i="7"/>
  <c r="L891" i="7"/>
  <c r="P890" i="7"/>
  <c r="P933" i="7" s="1"/>
  <c r="L934" i="7" s="1"/>
  <c r="L890" i="7"/>
  <c r="G889" i="7"/>
  <c r="H889" i="7" s="1"/>
  <c r="F889" i="7"/>
  <c r="D889" i="7"/>
  <c r="O884" i="7"/>
  <c r="K885" i="7" s="1"/>
  <c r="N884" i="7"/>
  <c r="J885" i="7" s="1"/>
  <c r="K884" i="7"/>
  <c r="K886" i="7" s="1"/>
  <c r="K887" i="7" s="1"/>
  <c r="J884" i="7"/>
  <c r="L877" i="7"/>
  <c r="L876" i="7"/>
  <c r="L875" i="7"/>
  <c r="L874" i="7"/>
  <c r="L873" i="7"/>
  <c r="L872" i="7"/>
  <c r="L871" i="7"/>
  <c r="L870" i="7"/>
  <c r="L869" i="7"/>
  <c r="L868" i="7"/>
  <c r="L867" i="7"/>
  <c r="L866" i="7"/>
  <c r="L865" i="7"/>
  <c r="L864" i="7"/>
  <c r="L863" i="7"/>
  <c r="P862" i="7"/>
  <c r="L862" i="7"/>
  <c r="P861" i="7"/>
  <c r="L861" i="7"/>
  <c r="P860" i="7"/>
  <c r="L860" i="7"/>
  <c r="P859" i="7"/>
  <c r="L859" i="7"/>
  <c r="P858" i="7"/>
  <c r="L858" i="7"/>
  <c r="P857" i="7"/>
  <c r="L857" i="7"/>
  <c r="P856" i="7"/>
  <c r="L856" i="7"/>
  <c r="P855" i="7"/>
  <c r="L855" i="7"/>
  <c r="P854" i="7"/>
  <c r="L854" i="7"/>
  <c r="P853" i="7"/>
  <c r="L853" i="7"/>
  <c r="P852" i="7"/>
  <c r="L852" i="7"/>
  <c r="P851" i="7"/>
  <c r="L851" i="7"/>
  <c r="P850" i="7"/>
  <c r="L850" i="7"/>
  <c r="P849" i="7"/>
  <c r="L849" i="7"/>
  <c r="P848" i="7"/>
  <c r="L848" i="7"/>
  <c r="P847" i="7"/>
  <c r="L847" i="7"/>
  <c r="P846" i="7"/>
  <c r="L846" i="7"/>
  <c r="P845" i="7"/>
  <c r="L845" i="7"/>
  <c r="P844" i="7"/>
  <c r="L844" i="7"/>
  <c r="P843" i="7"/>
  <c r="L843" i="7"/>
  <c r="P842" i="7"/>
  <c r="L842" i="7"/>
  <c r="P841" i="7"/>
  <c r="P884" i="7" s="1"/>
  <c r="L885" i="7" s="1"/>
  <c r="L841" i="7"/>
  <c r="G840" i="7"/>
  <c r="H840" i="7" s="1"/>
  <c r="F840" i="7"/>
  <c r="D840" i="7"/>
  <c r="O835" i="7"/>
  <c r="K836" i="7" s="1"/>
  <c r="N835" i="7"/>
  <c r="J836" i="7" s="1"/>
  <c r="K835" i="7"/>
  <c r="J835" i="7"/>
  <c r="L820" i="7"/>
  <c r="L819" i="7"/>
  <c r="L818" i="7"/>
  <c r="L817" i="7"/>
  <c r="L816" i="7"/>
  <c r="L815" i="7"/>
  <c r="L814" i="7"/>
  <c r="L813" i="7"/>
  <c r="L812" i="7"/>
  <c r="L811" i="7"/>
  <c r="L810" i="7"/>
  <c r="L809" i="7"/>
  <c r="L808" i="7"/>
  <c r="L807" i="7"/>
  <c r="P806" i="7"/>
  <c r="L806" i="7"/>
  <c r="P805" i="7"/>
  <c r="L805" i="7"/>
  <c r="P804" i="7"/>
  <c r="L804" i="7"/>
  <c r="P803" i="7"/>
  <c r="L803" i="7"/>
  <c r="P802" i="7"/>
  <c r="L802" i="7"/>
  <c r="P801" i="7"/>
  <c r="L801" i="7"/>
  <c r="P800" i="7"/>
  <c r="L800" i="7"/>
  <c r="P799" i="7"/>
  <c r="L799" i="7"/>
  <c r="P798" i="7"/>
  <c r="L798" i="7"/>
  <c r="P797" i="7"/>
  <c r="L797" i="7"/>
  <c r="P796" i="7"/>
  <c r="L796" i="7"/>
  <c r="P795" i="7"/>
  <c r="L795" i="7"/>
  <c r="P794" i="7"/>
  <c r="L794" i="7"/>
  <c r="P793" i="7"/>
  <c r="L793" i="7"/>
  <c r="P792" i="7"/>
  <c r="P835" i="7" s="1"/>
  <c r="L836" i="7" s="1"/>
  <c r="L792" i="7"/>
  <c r="G791" i="7"/>
  <c r="H791" i="7" s="1"/>
  <c r="F791" i="7"/>
  <c r="D791" i="7"/>
  <c r="O786" i="7"/>
  <c r="K787" i="7" s="1"/>
  <c r="N786" i="7"/>
  <c r="J787" i="7" s="1"/>
  <c r="K786" i="7"/>
  <c r="J786" i="7"/>
  <c r="P774" i="7"/>
  <c r="P773" i="7"/>
  <c r="P772" i="7"/>
  <c r="P771" i="7"/>
  <c r="P770" i="7"/>
  <c r="P769" i="7"/>
  <c r="P768" i="7"/>
  <c r="P767" i="7"/>
  <c r="P766" i="7"/>
  <c r="L766" i="7"/>
  <c r="P765" i="7"/>
  <c r="L765" i="7"/>
  <c r="P764" i="7"/>
  <c r="L764" i="7"/>
  <c r="P763" i="7"/>
  <c r="L763" i="7"/>
  <c r="P762" i="7"/>
  <c r="L762" i="7"/>
  <c r="P761" i="7"/>
  <c r="L761" i="7"/>
  <c r="P760" i="7"/>
  <c r="L760" i="7"/>
  <c r="P759" i="7"/>
  <c r="L759" i="7"/>
  <c r="P758" i="7"/>
  <c r="L758" i="7"/>
  <c r="P757" i="7"/>
  <c r="L757" i="7"/>
  <c r="P756" i="7"/>
  <c r="L756" i="7"/>
  <c r="P755" i="7"/>
  <c r="L755" i="7"/>
  <c r="P754" i="7"/>
  <c r="L754" i="7"/>
  <c r="P753" i="7"/>
  <c r="L753" i="7"/>
  <c r="P752" i="7"/>
  <c r="L752" i="7"/>
  <c r="P751" i="7"/>
  <c r="L751" i="7"/>
  <c r="P750" i="7"/>
  <c r="L750" i="7"/>
  <c r="P749" i="7"/>
  <c r="L749" i="7"/>
  <c r="P748" i="7"/>
  <c r="L748" i="7"/>
  <c r="P747" i="7"/>
  <c r="L747" i="7"/>
  <c r="P746" i="7"/>
  <c r="L746" i="7"/>
  <c r="P745" i="7"/>
  <c r="L745" i="7"/>
  <c r="P744" i="7"/>
  <c r="L744" i="7"/>
  <c r="P743" i="7"/>
  <c r="L743" i="7"/>
  <c r="L786" i="7" s="1"/>
  <c r="G742" i="7"/>
  <c r="H742" i="7" s="1"/>
  <c r="F742" i="7"/>
  <c r="D742" i="7"/>
  <c r="O737" i="7"/>
  <c r="K738" i="7" s="1"/>
  <c r="N737" i="7"/>
  <c r="J738" i="7" s="1"/>
  <c r="K737" i="7"/>
  <c r="J737" i="7"/>
  <c r="L718" i="7"/>
  <c r="P717" i="7"/>
  <c r="L717" i="7"/>
  <c r="P716" i="7"/>
  <c r="L716" i="7"/>
  <c r="P715" i="7"/>
  <c r="L715" i="7"/>
  <c r="P714" i="7"/>
  <c r="L714" i="7"/>
  <c r="P713" i="7"/>
  <c r="L713" i="7"/>
  <c r="P712" i="7"/>
  <c r="L712" i="7"/>
  <c r="P711" i="7"/>
  <c r="L711" i="7"/>
  <c r="P710" i="7"/>
  <c r="L710" i="7"/>
  <c r="P709" i="7"/>
  <c r="L709" i="7"/>
  <c r="P708" i="7"/>
  <c r="L708" i="7"/>
  <c r="P707" i="7"/>
  <c r="L707" i="7"/>
  <c r="P706" i="7"/>
  <c r="L706" i="7"/>
  <c r="P705" i="7"/>
  <c r="L705" i="7"/>
  <c r="P704" i="7"/>
  <c r="L704" i="7"/>
  <c r="P703" i="7"/>
  <c r="L703" i="7"/>
  <c r="P702" i="7"/>
  <c r="L702" i="7"/>
  <c r="P701" i="7"/>
  <c r="L701" i="7"/>
  <c r="P700" i="7"/>
  <c r="L700" i="7"/>
  <c r="P699" i="7"/>
  <c r="L699" i="7"/>
  <c r="P698" i="7"/>
  <c r="L698" i="7"/>
  <c r="P697" i="7"/>
  <c r="L697" i="7"/>
  <c r="P696" i="7"/>
  <c r="L696" i="7"/>
  <c r="P695" i="7"/>
  <c r="L695" i="7"/>
  <c r="P694" i="7"/>
  <c r="P737" i="7" s="1"/>
  <c r="L738" i="7" s="1"/>
  <c r="L694" i="7"/>
  <c r="L737" i="7" s="1"/>
  <c r="G693" i="7"/>
  <c r="H693" i="7" s="1"/>
  <c r="F693" i="7"/>
  <c r="D693" i="7"/>
  <c r="O688" i="7"/>
  <c r="K689" i="7" s="1"/>
  <c r="N688" i="7"/>
  <c r="J689" i="7" s="1"/>
  <c r="K688" i="7"/>
  <c r="K690" i="7" s="1"/>
  <c r="K691" i="7" s="1"/>
  <c r="J688" i="7"/>
  <c r="P678" i="7"/>
  <c r="P677" i="7"/>
  <c r="P676" i="7"/>
  <c r="P675" i="7"/>
  <c r="P674" i="7"/>
  <c r="P673" i="7"/>
  <c r="P672" i="7"/>
  <c r="P671" i="7"/>
  <c r="P670" i="7"/>
  <c r="P669" i="7"/>
  <c r="P668" i="7"/>
  <c r="P667" i="7"/>
  <c r="L667" i="7"/>
  <c r="P666" i="7"/>
  <c r="L666" i="7"/>
  <c r="P665" i="7"/>
  <c r="L665" i="7"/>
  <c r="P664" i="7"/>
  <c r="L664" i="7"/>
  <c r="P663" i="7"/>
  <c r="L663" i="7"/>
  <c r="P662" i="7"/>
  <c r="L662" i="7"/>
  <c r="P661" i="7"/>
  <c r="L661" i="7"/>
  <c r="P660" i="7"/>
  <c r="L660" i="7"/>
  <c r="P659" i="7"/>
  <c r="L659" i="7"/>
  <c r="P658" i="7"/>
  <c r="L658" i="7"/>
  <c r="P657" i="7"/>
  <c r="L657" i="7"/>
  <c r="P656" i="7"/>
  <c r="L656" i="7"/>
  <c r="P655" i="7"/>
  <c r="L655" i="7"/>
  <c r="P654" i="7"/>
  <c r="L654" i="7"/>
  <c r="P653" i="7"/>
  <c r="L653" i="7"/>
  <c r="P652" i="7"/>
  <c r="L652" i="7"/>
  <c r="P651" i="7"/>
  <c r="L651" i="7"/>
  <c r="P650" i="7"/>
  <c r="L650" i="7"/>
  <c r="P649" i="7"/>
  <c r="L649" i="7"/>
  <c r="P648" i="7"/>
  <c r="L648" i="7"/>
  <c r="P647" i="7"/>
  <c r="L647" i="7"/>
  <c r="P646" i="7"/>
  <c r="L646" i="7"/>
  <c r="P645" i="7"/>
  <c r="L645" i="7"/>
  <c r="L688" i="7" s="1"/>
  <c r="G644" i="7"/>
  <c r="H644" i="7" s="1"/>
  <c r="F644" i="7"/>
  <c r="D644" i="7"/>
  <c r="O639" i="7"/>
  <c r="K640" i="7" s="1"/>
  <c r="N639" i="7"/>
  <c r="J640" i="7" s="1"/>
  <c r="K639" i="7"/>
  <c r="J639" i="7"/>
  <c r="L622" i="7"/>
  <c r="L621" i="7"/>
  <c r="L620" i="7"/>
  <c r="L619" i="7"/>
  <c r="L618" i="7"/>
  <c r="L617" i="7"/>
  <c r="L616" i="7"/>
  <c r="P615" i="7"/>
  <c r="L615" i="7"/>
  <c r="P614" i="7"/>
  <c r="L614" i="7"/>
  <c r="P613" i="7"/>
  <c r="L613" i="7"/>
  <c r="P612" i="7"/>
  <c r="L612" i="7"/>
  <c r="P611" i="7"/>
  <c r="L611" i="7"/>
  <c r="P610" i="7"/>
  <c r="L610" i="7"/>
  <c r="P609" i="7"/>
  <c r="L609" i="7"/>
  <c r="P608" i="7"/>
  <c r="L608" i="7"/>
  <c r="P607" i="7"/>
  <c r="L607" i="7"/>
  <c r="P606" i="7"/>
  <c r="L606" i="7"/>
  <c r="P605" i="7"/>
  <c r="L605" i="7"/>
  <c r="P604" i="7"/>
  <c r="L604" i="7"/>
  <c r="P603" i="7"/>
  <c r="L603" i="7"/>
  <c r="P602" i="7"/>
  <c r="L602" i="7"/>
  <c r="P601" i="7"/>
  <c r="L601" i="7"/>
  <c r="P600" i="7"/>
  <c r="L600" i="7"/>
  <c r="P599" i="7"/>
  <c r="L599" i="7"/>
  <c r="P598" i="7"/>
  <c r="L598" i="7"/>
  <c r="P597" i="7"/>
  <c r="L597" i="7"/>
  <c r="P596" i="7"/>
  <c r="P639" i="7" s="1"/>
  <c r="L640" i="7" s="1"/>
  <c r="L596" i="7"/>
  <c r="G595" i="7"/>
  <c r="H595" i="7" s="1"/>
  <c r="F595" i="7"/>
  <c r="D595" i="7"/>
  <c r="O590" i="7"/>
  <c r="K591" i="7" s="1"/>
  <c r="N590" i="7"/>
  <c r="J591" i="7" s="1"/>
  <c r="K590" i="7"/>
  <c r="K592" i="7" s="1"/>
  <c r="K593" i="7" s="1"/>
  <c r="J590" i="7"/>
  <c r="L583" i="7"/>
  <c r="L582" i="7"/>
  <c r="L581" i="7"/>
  <c r="L580" i="7"/>
  <c r="L579" i="7"/>
  <c r="L578" i="7"/>
  <c r="L577" i="7"/>
  <c r="L576" i="7"/>
  <c r="P575" i="7"/>
  <c r="L575" i="7"/>
  <c r="P574" i="7"/>
  <c r="L574" i="7"/>
  <c r="P573" i="7"/>
  <c r="L573" i="7"/>
  <c r="P572" i="7"/>
  <c r="L572" i="7"/>
  <c r="P571" i="7"/>
  <c r="L571" i="7"/>
  <c r="P570" i="7"/>
  <c r="L570" i="7"/>
  <c r="P569" i="7"/>
  <c r="L569" i="7"/>
  <c r="P568" i="7"/>
  <c r="L568" i="7"/>
  <c r="P567" i="7"/>
  <c r="L567" i="7"/>
  <c r="P566" i="7"/>
  <c r="L566" i="7"/>
  <c r="P565" i="7"/>
  <c r="L565" i="7"/>
  <c r="P564" i="7"/>
  <c r="L564" i="7"/>
  <c r="P563" i="7"/>
  <c r="L563" i="7"/>
  <c r="P562" i="7"/>
  <c r="L562" i="7"/>
  <c r="P561" i="7"/>
  <c r="L561" i="7"/>
  <c r="P560" i="7"/>
  <c r="L560" i="7"/>
  <c r="P559" i="7"/>
  <c r="L559" i="7"/>
  <c r="P558" i="7"/>
  <c r="L558" i="7"/>
  <c r="P557" i="7"/>
  <c r="L557" i="7"/>
  <c r="P556" i="7"/>
  <c r="L556" i="7"/>
  <c r="P555" i="7"/>
  <c r="L555" i="7"/>
  <c r="P554" i="7"/>
  <c r="L554" i="7"/>
  <c r="P553" i="7"/>
  <c r="L553" i="7"/>
  <c r="P552" i="7"/>
  <c r="L552" i="7"/>
  <c r="P551" i="7"/>
  <c r="L551" i="7"/>
  <c r="P550" i="7"/>
  <c r="L550" i="7"/>
  <c r="P549" i="7"/>
  <c r="L549" i="7"/>
  <c r="P548" i="7"/>
  <c r="L548" i="7"/>
  <c r="P547" i="7"/>
  <c r="P590" i="7" s="1"/>
  <c r="L591" i="7" s="1"/>
  <c r="L547" i="7"/>
  <c r="G546" i="7"/>
  <c r="H546" i="7" s="1"/>
  <c r="F546" i="7"/>
  <c r="D546" i="7"/>
  <c r="O541" i="7"/>
  <c r="K542" i="7" s="1"/>
  <c r="N541" i="7"/>
  <c r="J542" i="7" s="1"/>
  <c r="K541" i="7"/>
  <c r="J541" i="7"/>
  <c r="P527" i="7"/>
  <c r="P526" i="7"/>
  <c r="P525" i="7"/>
  <c r="L525" i="7"/>
  <c r="P524" i="7"/>
  <c r="L524" i="7"/>
  <c r="P523" i="7"/>
  <c r="L523" i="7"/>
  <c r="P522" i="7"/>
  <c r="L522" i="7"/>
  <c r="P521" i="7"/>
  <c r="L521" i="7"/>
  <c r="P520" i="7"/>
  <c r="L520" i="7"/>
  <c r="P519" i="7"/>
  <c r="L519" i="7"/>
  <c r="P518" i="7"/>
  <c r="L518" i="7"/>
  <c r="P517" i="7"/>
  <c r="L517" i="7"/>
  <c r="P516" i="7"/>
  <c r="L516" i="7"/>
  <c r="P515" i="7"/>
  <c r="L515" i="7"/>
  <c r="P514" i="7"/>
  <c r="L514" i="7"/>
  <c r="P513" i="7"/>
  <c r="L513" i="7"/>
  <c r="P512" i="7"/>
  <c r="L512" i="7"/>
  <c r="P511" i="7"/>
  <c r="L511" i="7"/>
  <c r="P510" i="7"/>
  <c r="L510" i="7"/>
  <c r="P509" i="7"/>
  <c r="L509" i="7"/>
  <c r="P508" i="7"/>
  <c r="L508" i="7"/>
  <c r="P507" i="7"/>
  <c r="L507" i="7"/>
  <c r="P506" i="7"/>
  <c r="L506" i="7"/>
  <c r="P505" i="7"/>
  <c r="L505" i="7"/>
  <c r="P504" i="7"/>
  <c r="L504" i="7"/>
  <c r="P503" i="7"/>
  <c r="L503" i="7"/>
  <c r="P502" i="7"/>
  <c r="L502" i="7"/>
  <c r="P501" i="7"/>
  <c r="L501" i="7"/>
  <c r="P500" i="7"/>
  <c r="L500" i="7"/>
  <c r="P499" i="7"/>
  <c r="L499" i="7"/>
  <c r="P498" i="7"/>
  <c r="L498" i="7"/>
  <c r="L541" i="7" s="1"/>
  <c r="G497" i="7"/>
  <c r="H497" i="7" s="1"/>
  <c r="F497" i="7"/>
  <c r="D497" i="7"/>
  <c r="O492" i="7"/>
  <c r="K493" i="7" s="1"/>
  <c r="N492" i="7"/>
  <c r="J493" i="7" s="1"/>
  <c r="K492" i="7"/>
  <c r="K494" i="7" s="1"/>
  <c r="K495" i="7" s="1"/>
  <c r="J492" i="7"/>
  <c r="L473" i="7"/>
  <c r="P472" i="7"/>
  <c r="L472" i="7"/>
  <c r="P471" i="7"/>
  <c r="L471" i="7"/>
  <c r="P470" i="7"/>
  <c r="L470" i="7"/>
  <c r="P469" i="7"/>
  <c r="L469" i="7"/>
  <c r="P468" i="7"/>
  <c r="L468" i="7"/>
  <c r="P467" i="7"/>
  <c r="L467" i="7"/>
  <c r="P466" i="7"/>
  <c r="L466" i="7"/>
  <c r="P465" i="7"/>
  <c r="L465" i="7"/>
  <c r="P464" i="7"/>
  <c r="L464" i="7"/>
  <c r="P463" i="7"/>
  <c r="L463" i="7"/>
  <c r="P462" i="7"/>
  <c r="L462" i="7"/>
  <c r="P461" i="7"/>
  <c r="L461" i="7"/>
  <c r="P460" i="7"/>
  <c r="L460" i="7"/>
  <c r="P459" i="7"/>
  <c r="L459" i="7"/>
  <c r="P458" i="7"/>
  <c r="L458" i="7"/>
  <c r="P457" i="7"/>
  <c r="L457" i="7"/>
  <c r="P456" i="7"/>
  <c r="L456" i="7"/>
  <c r="P455" i="7"/>
  <c r="L455" i="7"/>
  <c r="P454" i="7"/>
  <c r="L454" i="7"/>
  <c r="P453" i="7"/>
  <c r="L453" i="7"/>
  <c r="P452" i="7"/>
  <c r="L452" i="7"/>
  <c r="P451" i="7"/>
  <c r="L451" i="7"/>
  <c r="P450" i="7"/>
  <c r="L450" i="7"/>
  <c r="P449" i="7"/>
  <c r="P492" i="7" s="1"/>
  <c r="L493" i="7" s="1"/>
  <c r="L449" i="7"/>
  <c r="L492" i="7" s="1"/>
  <c r="G448" i="7"/>
  <c r="H448" i="7" s="1"/>
  <c r="F448" i="7"/>
  <c r="D448" i="7"/>
  <c r="O443" i="7"/>
  <c r="K444" i="7" s="1"/>
  <c r="N443" i="7"/>
  <c r="J444" i="7" s="1"/>
  <c r="K443" i="7"/>
  <c r="J443" i="7"/>
  <c r="L432" i="7"/>
  <c r="L431" i="7"/>
  <c r="L430" i="7"/>
  <c r="L429" i="7"/>
  <c r="L428" i="7"/>
  <c r="L427" i="7"/>
  <c r="P426" i="7"/>
  <c r="L426" i="7"/>
  <c r="P425" i="7"/>
  <c r="L425" i="7"/>
  <c r="P424" i="7"/>
  <c r="L424" i="7"/>
  <c r="P423" i="7"/>
  <c r="L423" i="7"/>
  <c r="P422" i="7"/>
  <c r="L422" i="7"/>
  <c r="P421" i="7"/>
  <c r="L421" i="7"/>
  <c r="P420" i="7"/>
  <c r="L420" i="7"/>
  <c r="P419" i="7"/>
  <c r="L419" i="7"/>
  <c r="P418" i="7"/>
  <c r="L418" i="7"/>
  <c r="P417" i="7"/>
  <c r="L417" i="7"/>
  <c r="P416" i="7"/>
  <c r="L416" i="7"/>
  <c r="P415" i="7"/>
  <c r="L415" i="7"/>
  <c r="P414" i="7"/>
  <c r="L414" i="7"/>
  <c r="P413" i="7"/>
  <c r="L413" i="7"/>
  <c r="P412" i="7"/>
  <c r="L412" i="7"/>
  <c r="P411" i="7"/>
  <c r="L411" i="7"/>
  <c r="P410" i="7"/>
  <c r="L410" i="7"/>
  <c r="P409" i="7"/>
  <c r="L409" i="7"/>
  <c r="P408" i="7"/>
  <c r="L408" i="7"/>
  <c r="P407" i="7"/>
  <c r="L407" i="7"/>
  <c r="P406" i="7"/>
  <c r="L406" i="7"/>
  <c r="P405" i="7"/>
  <c r="L405" i="7"/>
  <c r="P404" i="7"/>
  <c r="L404" i="7"/>
  <c r="P403" i="7"/>
  <c r="L403" i="7"/>
  <c r="P402" i="7"/>
  <c r="L402" i="7"/>
  <c r="P401" i="7"/>
  <c r="L401" i="7"/>
  <c r="P400" i="7"/>
  <c r="P443" i="7" s="1"/>
  <c r="L444" i="7" s="1"/>
  <c r="L400" i="7"/>
  <c r="G399" i="7"/>
  <c r="H399" i="7" s="1"/>
  <c r="F399" i="7"/>
  <c r="D399" i="7"/>
  <c r="O394" i="7"/>
  <c r="K395" i="7" s="1"/>
  <c r="N394" i="7"/>
  <c r="J395" i="7" s="1"/>
  <c r="K394" i="7"/>
  <c r="J394" i="7"/>
  <c r="P384" i="7"/>
  <c r="P383" i="7"/>
  <c r="P382" i="7"/>
  <c r="P381" i="7"/>
  <c r="P380" i="7"/>
  <c r="P379" i="7"/>
  <c r="P378" i="7"/>
  <c r="P377" i="7"/>
  <c r="L377" i="7"/>
  <c r="P376" i="7"/>
  <c r="L376" i="7"/>
  <c r="P375" i="7"/>
  <c r="L375" i="7"/>
  <c r="P374" i="7"/>
  <c r="L374" i="7"/>
  <c r="P373" i="7"/>
  <c r="L373" i="7"/>
  <c r="P372" i="7"/>
  <c r="L372" i="7"/>
  <c r="P371" i="7"/>
  <c r="L371" i="7"/>
  <c r="P370" i="7"/>
  <c r="L370" i="7"/>
  <c r="P369" i="7"/>
  <c r="L369" i="7"/>
  <c r="P368" i="7"/>
  <c r="L368" i="7"/>
  <c r="P367" i="7"/>
  <c r="L367" i="7"/>
  <c r="P366" i="7"/>
  <c r="L366" i="7"/>
  <c r="P365" i="7"/>
  <c r="L365" i="7"/>
  <c r="P364" i="7"/>
  <c r="L364" i="7"/>
  <c r="P363" i="7"/>
  <c r="L363" i="7"/>
  <c r="P362" i="7"/>
  <c r="L362" i="7"/>
  <c r="P361" i="7"/>
  <c r="L361" i="7"/>
  <c r="P360" i="7"/>
  <c r="L360" i="7"/>
  <c r="P359" i="7"/>
  <c r="L359" i="7"/>
  <c r="P358" i="7"/>
  <c r="L358" i="7"/>
  <c r="P357" i="7"/>
  <c r="L357" i="7"/>
  <c r="P356" i="7"/>
  <c r="L356" i="7"/>
  <c r="P355" i="7"/>
  <c r="L355" i="7"/>
  <c r="P354" i="7"/>
  <c r="L354" i="7"/>
  <c r="P353" i="7"/>
  <c r="L353" i="7"/>
  <c r="P352" i="7"/>
  <c r="L352" i="7"/>
  <c r="P351" i="7"/>
  <c r="L351" i="7"/>
  <c r="L394" i="7" s="1"/>
  <c r="G350" i="7"/>
  <c r="F350" i="7"/>
  <c r="D350" i="7"/>
  <c r="O345" i="7"/>
  <c r="K346" i="7" s="1"/>
  <c r="N345" i="7"/>
  <c r="J346" i="7" s="1"/>
  <c r="K345" i="7"/>
  <c r="K347" i="7" s="1"/>
  <c r="K348" i="7" s="1"/>
  <c r="J34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P322" i="7"/>
  <c r="L322" i="7"/>
  <c r="P321" i="7"/>
  <c r="L321" i="7"/>
  <c r="P320" i="7"/>
  <c r="L320" i="7"/>
  <c r="P319" i="7"/>
  <c r="L319" i="7"/>
  <c r="P318" i="7"/>
  <c r="L318" i="7"/>
  <c r="P317" i="7"/>
  <c r="L317" i="7"/>
  <c r="P316" i="7"/>
  <c r="L316" i="7"/>
  <c r="P315" i="7"/>
  <c r="L315" i="7"/>
  <c r="P314" i="7"/>
  <c r="L314" i="7"/>
  <c r="P313" i="7"/>
  <c r="L313" i="7"/>
  <c r="P312" i="7"/>
  <c r="L312" i="7"/>
  <c r="P311" i="7"/>
  <c r="L311" i="7"/>
  <c r="P310" i="7"/>
  <c r="L310" i="7"/>
  <c r="P309" i="7"/>
  <c r="L309" i="7"/>
  <c r="P308" i="7"/>
  <c r="L308" i="7"/>
  <c r="P307" i="7"/>
  <c r="L307" i="7"/>
  <c r="P306" i="7"/>
  <c r="L306" i="7"/>
  <c r="P305" i="7"/>
  <c r="L305" i="7"/>
  <c r="P304" i="7"/>
  <c r="L304" i="7"/>
  <c r="P303" i="7"/>
  <c r="L303" i="7"/>
  <c r="P302" i="7"/>
  <c r="P345" i="7" s="1"/>
  <c r="L346" i="7" s="1"/>
  <c r="L302" i="7"/>
  <c r="G301" i="7"/>
  <c r="H301" i="7" s="1"/>
  <c r="F301" i="7"/>
  <c r="D301" i="7"/>
  <c r="O296" i="7"/>
  <c r="K297" i="7" s="1"/>
  <c r="N296" i="7"/>
  <c r="J297" i="7" s="1"/>
  <c r="K296" i="7"/>
  <c r="K298" i="7" s="1"/>
  <c r="K299" i="7" s="1"/>
  <c r="J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P283" i="7"/>
  <c r="L283" i="7"/>
  <c r="P282" i="7"/>
  <c r="L282" i="7"/>
  <c r="P281" i="7"/>
  <c r="L281" i="7"/>
  <c r="P280" i="7"/>
  <c r="L280" i="7"/>
  <c r="P279" i="7"/>
  <c r="L279" i="7"/>
  <c r="P278" i="7"/>
  <c r="L278" i="7"/>
  <c r="P277" i="7"/>
  <c r="L277" i="7"/>
  <c r="P276" i="7"/>
  <c r="L276" i="7"/>
  <c r="P275" i="7"/>
  <c r="L275" i="7"/>
  <c r="P274" i="7"/>
  <c r="L274" i="7"/>
  <c r="P273" i="7"/>
  <c r="L273" i="7"/>
  <c r="P272" i="7"/>
  <c r="L272" i="7"/>
  <c r="P271" i="7"/>
  <c r="L271" i="7"/>
  <c r="P270" i="7"/>
  <c r="L270" i="7"/>
  <c r="P269" i="7"/>
  <c r="L269" i="7"/>
  <c r="P268" i="7"/>
  <c r="L268" i="7"/>
  <c r="P267" i="7"/>
  <c r="L267" i="7"/>
  <c r="P266" i="7"/>
  <c r="L266" i="7"/>
  <c r="P265" i="7"/>
  <c r="L265" i="7"/>
  <c r="P264" i="7"/>
  <c r="L264" i="7"/>
  <c r="P263" i="7"/>
  <c r="L263" i="7"/>
  <c r="P262" i="7"/>
  <c r="L262" i="7"/>
  <c r="P261" i="7"/>
  <c r="L261" i="7"/>
  <c r="P260" i="7"/>
  <c r="L260" i="7"/>
  <c r="P259" i="7"/>
  <c r="L259" i="7"/>
  <c r="P258" i="7"/>
  <c r="L258" i="7"/>
  <c r="P257" i="7"/>
  <c r="L257" i="7"/>
  <c r="P256" i="7"/>
  <c r="L256" i="7"/>
  <c r="P255" i="7"/>
  <c r="L255" i="7"/>
  <c r="P254" i="7"/>
  <c r="L254" i="7"/>
  <c r="P253" i="7"/>
  <c r="P296" i="7" s="1"/>
  <c r="L297" i="7" s="1"/>
  <c r="L253" i="7"/>
  <c r="G252" i="7"/>
  <c r="H252" i="7" s="1"/>
  <c r="F252" i="7"/>
  <c r="D252" i="7"/>
  <c r="O247" i="7"/>
  <c r="K248" i="7" s="1"/>
  <c r="N247" i="7"/>
  <c r="J248" i="7" s="1"/>
  <c r="K247" i="7"/>
  <c r="K249" i="7" s="1"/>
  <c r="K250" i="7" s="1"/>
  <c r="J247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P221" i="7"/>
  <c r="L221" i="7"/>
  <c r="P220" i="7"/>
  <c r="L220" i="7"/>
  <c r="P219" i="7"/>
  <c r="L219" i="7"/>
  <c r="P218" i="7"/>
  <c r="L218" i="7"/>
  <c r="P217" i="7"/>
  <c r="L217" i="7"/>
  <c r="P216" i="7"/>
  <c r="L216" i="7"/>
  <c r="P215" i="7"/>
  <c r="L215" i="7"/>
  <c r="P214" i="7"/>
  <c r="L214" i="7"/>
  <c r="P213" i="7"/>
  <c r="L213" i="7"/>
  <c r="P212" i="7"/>
  <c r="L212" i="7"/>
  <c r="P211" i="7"/>
  <c r="L211" i="7"/>
  <c r="P210" i="7"/>
  <c r="L210" i="7"/>
  <c r="P209" i="7"/>
  <c r="L209" i="7"/>
  <c r="P208" i="7"/>
  <c r="L208" i="7"/>
  <c r="P207" i="7"/>
  <c r="L207" i="7"/>
  <c r="P206" i="7"/>
  <c r="L206" i="7"/>
  <c r="P205" i="7"/>
  <c r="L205" i="7"/>
  <c r="P204" i="7"/>
  <c r="P247" i="7" s="1"/>
  <c r="L248" i="7" s="1"/>
  <c r="L204" i="7"/>
  <c r="G203" i="7"/>
  <c r="H203" i="7" s="1"/>
  <c r="F203" i="7"/>
  <c r="D203" i="7"/>
  <c r="O198" i="7"/>
  <c r="K199" i="7" s="1"/>
  <c r="N198" i="7"/>
  <c r="J199" i="7" s="1"/>
  <c r="K198" i="7"/>
  <c r="K200" i="7" s="1"/>
  <c r="K201" i="7" s="1"/>
  <c r="J198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P176" i="7"/>
  <c r="L176" i="7"/>
  <c r="P175" i="7"/>
  <c r="L175" i="7"/>
  <c r="P174" i="7"/>
  <c r="L174" i="7"/>
  <c r="P173" i="7"/>
  <c r="L173" i="7"/>
  <c r="P172" i="7"/>
  <c r="L172" i="7"/>
  <c r="P171" i="7"/>
  <c r="L171" i="7"/>
  <c r="P170" i="7"/>
  <c r="L170" i="7"/>
  <c r="P169" i="7"/>
  <c r="L169" i="7"/>
  <c r="P168" i="7"/>
  <c r="L168" i="7"/>
  <c r="P167" i="7"/>
  <c r="L167" i="7"/>
  <c r="P166" i="7"/>
  <c r="L166" i="7"/>
  <c r="P165" i="7"/>
  <c r="L165" i="7"/>
  <c r="P164" i="7"/>
  <c r="L164" i="7"/>
  <c r="P163" i="7"/>
  <c r="L163" i="7"/>
  <c r="P162" i="7"/>
  <c r="L162" i="7"/>
  <c r="P161" i="7"/>
  <c r="L161" i="7"/>
  <c r="P160" i="7"/>
  <c r="L160" i="7"/>
  <c r="P159" i="7"/>
  <c r="L159" i="7"/>
  <c r="P158" i="7"/>
  <c r="L158" i="7"/>
  <c r="P157" i="7"/>
  <c r="L157" i="7"/>
  <c r="P156" i="7"/>
  <c r="L156" i="7"/>
  <c r="P155" i="7"/>
  <c r="P198" i="7" s="1"/>
  <c r="L199" i="7" s="1"/>
  <c r="L155" i="7"/>
  <c r="G154" i="7"/>
  <c r="H154" i="7" s="1"/>
  <c r="F154" i="7"/>
  <c r="D154" i="7"/>
  <c r="O149" i="7"/>
  <c r="K150" i="7" s="1"/>
  <c r="N149" i="7"/>
  <c r="J150" i="7" s="1"/>
  <c r="K149" i="7"/>
  <c r="J149" i="7"/>
  <c r="P139" i="7"/>
  <c r="L139" i="7"/>
  <c r="P138" i="7"/>
  <c r="L138" i="7"/>
  <c r="P137" i="7"/>
  <c r="L137" i="7"/>
  <c r="P136" i="7"/>
  <c r="L136" i="7"/>
  <c r="P135" i="7"/>
  <c r="L135" i="7"/>
  <c r="P134" i="7"/>
  <c r="L134" i="7"/>
  <c r="P133" i="7"/>
  <c r="L133" i="7"/>
  <c r="P132" i="7"/>
  <c r="L132" i="7"/>
  <c r="P131" i="7"/>
  <c r="L131" i="7"/>
  <c r="P130" i="7"/>
  <c r="L130" i="7"/>
  <c r="P129" i="7"/>
  <c r="L129" i="7"/>
  <c r="P128" i="7"/>
  <c r="L128" i="7"/>
  <c r="P127" i="7"/>
  <c r="L127" i="7"/>
  <c r="P126" i="7"/>
  <c r="L126" i="7"/>
  <c r="P125" i="7"/>
  <c r="L125" i="7"/>
  <c r="P124" i="7"/>
  <c r="L124" i="7"/>
  <c r="P123" i="7"/>
  <c r="L123" i="7"/>
  <c r="P122" i="7"/>
  <c r="L122" i="7"/>
  <c r="P121" i="7"/>
  <c r="L121" i="7"/>
  <c r="P120" i="7"/>
  <c r="L120" i="7"/>
  <c r="P119" i="7"/>
  <c r="L119" i="7"/>
  <c r="P118" i="7"/>
  <c r="L118" i="7"/>
  <c r="P117" i="7"/>
  <c r="L117" i="7"/>
  <c r="P116" i="7"/>
  <c r="L116" i="7"/>
  <c r="P115" i="7"/>
  <c r="L115" i="7"/>
  <c r="P114" i="7"/>
  <c r="L114" i="7"/>
  <c r="P113" i="7"/>
  <c r="L113" i="7"/>
  <c r="P112" i="7"/>
  <c r="L112" i="7"/>
  <c r="P111" i="7"/>
  <c r="L111" i="7"/>
  <c r="P110" i="7"/>
  <c r="L110" i="7"/>
  <c r="P109" i="7"/>
  <c r="L109" i="7"/>
  <c r="P108" i="7"/>
  <c r="L108" i="7"/>
  <c r="P107" i="7"/>
  <c r="L107" i="7"/>
  <c r="P106" i="7"/>
  <c r="P149" i="7" s="1"/>
  <c r="L150" i="7" s="1"/>
  <c r="L106" i="7"/>
  <c r="L149" i="7" s="1"/>
  <c r="G105" i="7"/>
  <c r="H105" i="7" s="1"/>
  <c r="F105" i="7"/>
  <c r="D105" i="7"/>
  <c r="O100" i="7"/>
  <c r="K101" i="7" s="1"/>
  <c r="N100" i="7"/>
  <c r="J101" i="7" s="1"/>
  <c r="K100" i="7"/>
  <c r="J100" i="7"/>
  <c r="P88" i="7"/>
  <c r="P87" i="7"/>
  <c r="P86" i="7"/>
  <c r="P85" i="7"/>
  <c r="P84" i="7"/>
  <c r="L84" i="7"/>
  <c r="P83" i="7"/>
  <c r="L83" i="7"/>
  <c r="P82" i="7"/>
  <c r="L82" i="7"/>
  <c r="P81" i="7"/>
  <c r="L81" i="7"/>
  <c r="P80" i="7"/>
  <c r="L80" i="7"/>
  <c r="P79" i="7"/>
  <c r="L79" i="7"/>
  <c r="P78" i="7"/>
  <c r="L78" i="7"/>
  <c r="P77" i="7"/>
  <c r="L77" i="7"/>
  <c r="P76" i="7"/>
  <c r="L76" i="7"/>
  <c r="P75" i="7"/>
  <c r="L75" i="7"/>
  <c r="P74" i="7"/>
  <c r="L74" i="7"/>
  <c r="P73" i="7"/>
  <c r="L73" i="7"/>
  <c r="P72" i="7"/>
  <c r="L72" i="7"/>
  <c r="P71" i="7"/>
  <c r="L71" i="7"/>
  <c r="P70" i="7"/>
  <c r="L70" i="7"/>
  <c r="P69" i="7"/>
  <c r="L69" i="7"/>
  <c r="P68" i="7"/>
  <c r="L68" i="7"/>
  <c r="P67" i="7"/>
  <c r="L67" i="7"/>
  <c r="P66" i="7"/>
  <c r="L66" i="7"/>
  <c r="P65" i="7"/>
  <c r="L65" i="7"/>
  <c r="P64" i="7"/>
  <c r="L64" i="7"/>
  <c r="P63" i="7"/>
  <c r="L63" i="7"/>
  <c r="P62" i="7"/>
  <c r="L62" i="7"/>
  <c r="P61" i="7"/>
  <c r="L61" i="7"/>
  <c r="P60" i="7"/>
  <c r="L60" i="7"/>
  <c r="P59" i="7"/>
  <c r="L59" i="7"/>
  <c r="P58" i="7"/>
  <c r="L58" i="7"/>
  <c r="P57" i="7"/>
  <c r="L57" i="7"/>
  <c r="L100" i="7" s="1"/>
  <c r="G56" i="7"/>
  <c r="H56" i="7" s="1"/>
  <c r="F56" i="7"/>
  <c r="D56" i="7"/>
  <c r="O51" i="7"/>
  <c r="K52" i="7" s="1"/>
  <c r="N51" i="7"/>
  <c r="J52" i="7" s="1"/>
  <c r="K51" i="7"/>
  <c r="J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P32" i="7"/>
  <c r="L32" i="7"/>
  <c r="P31" i="7"/>
  <c r="L31" i="7"/>
  <c r="P30" i="7"/>
  <c r="L30" i="7"/>
  <c r="P29" i="7"/>
  <c r="L29" i="7"/>
  <c r="P28" i="7"/>
  <c r="L28" i="7"/>
  <c r="P27" i="7"/>
  <c r="L27" i="7"/>
  <c r="P26" i="7"/>
  <c r="L26" i="7"/>
  <c r="P25" i="7"/>
  <c r="L25" i="7"/>
  <c r="P24" i="7"/>
  <c r="L24" i="7"/>
  <c r="P23" i="7"/>
  <c r="L23" i="7"/>
  <c r="P22" i="7"/>
  <c r="L22" i="7"/>
  <c r="P21" i="7"/>
  <c r="L21" i="7"/>
  <c r="P20" i="7"/>
  <c r="L20" i="7"/>
  <c r="P19" i="7"/>
  <c r="L19" i="7"/>
  <c r="P18" i="7"/>
  <c r="L18" i="7"/>
  <c r="P17" i="7"/>
  <c r="L17" i="7"/>
  <c r="P16" i="7"/>
  <c r="L16" i="7"/>
  <c r="P15" i="7"/>
  <c r="L15" i="7"/>
  <c r="P14" i="7"/>
  <c r="L14" i="7"/>
  <c r="P13" i="7"/>
  <c r="L13" i="7"/>
  <c r="P12" i="7"/>
  <c r="L12" i="7"/>
  <c r="P11" i="7"/>
  <c r="L11" i="7"/>
  <c r="P10" i="7"/>
  <c r="P51" i="7" s="1"/>
  <c r="L52" i="7" s="1"/>
  <c r="L10" i="7"/>
  <c r="G9" i="7"/>
  <c r="H9" i="7" s="1"/>
  <c r="F9" i="7"/>
  <c r="D9" i="7"/>
  <c r="D53" i="6"/>
  <c r="H53" i="6" s="1"/>
  <c r="C53" i="6"/>
  <c r="G53" i="6" s="1"/>
  <c r="H51" i="6"/>
  <c r="G51" i="6"/>
  <c r="F51" i="6"/>
  <c r="E51" i="6"/>
  <c r="H50" i="6"/>
  <c r="G50" i="6"/>
  <c r="F50" i="6"/>
  <c r="E50" i="6"/>
  <c r="H49" i="6"/>
  <c r="G49" i="6"/>
  <c r="F49" i="6"/>
  <c r="E49" i="6"/>
  <c r="H48" i="6"/>
  <c r="G48" i="6"/>
  <c r="F48" i="6"/>
  <c r="E48" i="6"/>
  <c r="H47" i="6"/>
  <c r="G47" i="6"/>
  <c r="F47" i="6"/>
  <c r="E47" i="6"/>
  <c r="H46" i="6"/>
  <c r="G46" i="6"/>
  <c r="F46" i="6"/>
  <c r="E46" i="6"/>
  <c r="H45" i="6"/>
  <c r="G45" i="6"/>
  <c r="F45" i="6"/>
  <c r="E45" i="6"/>
  <c r="H44" i="6"/>
  <c r="G44" i="6"/>
  <c r="F44" i="6"/>
  <c r="E44" i="6"/>
  <c r="H43" i="6"/>
  <c r="G43" i="6"/>
  <c r="F43" i="6"/>
  <c r="E43" i="6"/>
  <c r="H42" i="6"/>
  <c r="G42" i="6"/>
  <c r="F42" i="6"/>
  <c r="E42" i="6"/>
  <c r="H41" i="6"/>
  <c r="G41" i="6"/>
  <c r="F41" i="6"/>
  <c r="E41" i="6"/>
  <c r="H40" i="6"/>
  <c r="G40" i="6"/>
  <c r="F40" i="6"/>
  <c r="E40" i="6"/>
  <c r="H39" i="6"/>
  <c r="G39" i="6"/>
  <c r="F39" i="6"/>
  <c r="E39" i="6"/>
  <c r="H38" i="6"/>
  <c r="G38" i="6"/>
  <c r="F38" i="6"/>
  <c r="E38" i="6"/>
  <c r="H37" i="6"/>
  <c r="G37" i="6"/>
  <c r="F37" i="6"/>
  <c r="E37" i="6"/>
  <c r="H36" i="6"/>
  <c r="G36" i="6"/>
  <c r="F36" i="6"/>
  <c r="E36" i="6"/>
  <c r="H35" i="6"/>
  <c r="G35" i="6"/>
  <c r="F35" i="6"/>
  <c r="E35" i="6"/>
  <c r="H34" i="6"/>
  <c r="G34" i="6"/>
  <c r="F34" i="6"/>
  <c r="E34" i="6"/>
  <c r="H33" i="6"/>
  <c r="G33" i="6"/>
  <c r="F33" i="6"/>
  <c r="E33" i="6"/>
  <c r="H32" i="6"/>
  <c r="G32" i="6"/>
  <c r="F32" i="6"/>
  <c r="E32" i="6"/>
  <c r="D30" i="6"/>
  <c r="D55" i="6" s="1"/>
  <c r="C30" i="6"/>
  <c r="C55" i="6" s="1"/>
  <c r="H28" i="6"/>
  <c r="G28" i="6"/>
  <c r="F28" i="6"/>
  <c r="E28" i="6"/>
  <c r="H27" i="6"/>
  <c r="G27" i="6"/>
  <c r="F27" i="6"/>
  <c r="E27" i="6"/>
  <c r="H26" i="6"/>
  <c r="G26" i="6"/>
  <c r="F26" i="6"/>
  <c r="E26" i="6"/>
  <c r="H25" i="6"/>
  <c r="G25" i="6"/>
  <c r="F25" i="6"/>
  <c r="E25" i="6"/>
  <c r="H24" i="6"/>
  <c r="G24" i="6"/>
  <c r="F24" i="6"/>
  <c r="E24" i="6"/>
  <c r="H23" i="6"/>
  <c r="G23" i="6"/>
  <c r="F23" i="6"/>
  <c r="E23" i="6"/>
  <c r="H22" i="6"/>
  <c r="G22" i="6"/>
  <c r="F22" i="6"/>
  <c r="E22" i="6"/>
  <c r="H21" i="6"/>
  <c r="G21" i="6"/>
  <c r="F21" i="6"/>
  <c r="E21" i="6"/>
  <c r="H20" i="6"/>
  <c r="G20" i="6"/>
  <c r="F20" i="6"/>
  <c r="E20" i="6"/>
  <c r="H19" i="6"/>
  <c r="G19" i="6"/>
  <c r="F19" i="6"/>
  <c r="E19" i="6"/>
  <c r="H18" i="6"/>
  <c r="G18" i="6"/>
  <c r="F18" i="6"/>
  <c r="E18" i="6"/>
  <c r="H17" i="6"/>
  <c r="G17" i="6"/>
  <c r="F17" i="6"/>
  <c r="E17" i="6"/>
  <c r="H16" i="6"/>
  <c r="G16" i="6"/>
  <c r="F16" i="6"/>
  <c r="E16" i="6"/>
  <c r="H15" i="6"/>
  <c r="G15" i="6"/>
  <c r="F15" i="6"/>
  <c r="E15" i="6"/>
  <c r="H14" i="6"/>
  <c r="G14" i="6"/>
  <c r="F14" i="6"/>
  <c r="E14" i="6"/>
  <c r="H13" i="6"/>
  <c r="G13" i="6"/>
  <c r="F13" i="6"/>
  <c r="E13" i="6"/>
  <c r="H12" i="6"/>
  <c r="G12" i="6"/>
  <c r="F12" i="6"/>
  <c r="E12" i="6"/>
  <c r="H11" i="6"/>
  <c r="G11" i="6"/>
  <c r="F11" i="6"/>
  <c r="E11" i="6"/>
  <c r="H10" i="6"/>
  <c r="G10" i="6"/>
  <c r="F10" i="6"/>
  <c r="E10" i="6"/>
  <c r="H9" i="6"/>
  <c r="G9" i="6"/>
  <c r="F9" i="6"/>
  <c r="E9" i="6"/>
  <c r="H7" i="6"/>
  <c r="G7" i="6"/>
  <c r="F7" i="6"/>
  <c r="E7" i="6"/>
  <c r="P394" i="7" l="1"/>
  <c r="L395" i="7" s="1"/>
  <c r="L396" i="7" s="1"/>
  <c r="L397" i="7" s="1"/>
  <c r="P1325" i="7"/>
  <c r="L1326" i="7" s="1"/>
  <c r="L1619" i="7"/>
  <c r="L1621" i="7" s="1"/>
  <c r="L1622" i="7" s="1"/>
  <c r="L51" i="7"/>
  <c r="L53" i="7" s="1"/>
  <c r="L54" i="7" s="1"/>
  <c r="P100" i="7"/>
  <c r="L101" i="7" s="1"/>
  <c r="L590" i="7"/>
  <c r="L1080" i="7"/>
  <c r="L1082" i="7" s="1"/>
  <c r="L1083" i="7" s="1"/>
  <c r="L1227" i="7"/>
  <c r="L1229" i="7" s="1"/>
  <c r="L1230" i="7" s="1"/>
  <c r="L1815" i="7"/>
  <c r="L1817" i="7" s="1"/>
  <c r="L1818" i="7" s="1"/>
  <c r="L1962" i="7"/>
  <c r="L1964" i="7" s="1"/>
  <c r="L1965" i="7" s="1"/>
  <c r="L2011" i="7"/>
  <c r="L2013" i="7" s="1"/>
  <c r="L2014" i="7" s="1"/>
  <c r="L592" i="7"/>
  <c r="L593" i="7" s="1"/>
  <c r="L884" i="7"/>
  <c r="L886" i="7" s="1"/>
  <c r="L887" i="7" s="1"/>
  <c r="K53" i="7"/>
  <c r="K54" i="7" s="1"/>
  <c r="L443" i="7"/>
  <c r="L445" i="7" s="1"/>
  <c r="L446" i="7" s="1"/>
  <c r="P786" i="7"/>
  <c r="L787" i="7" s="1"/>
  <c r="L982" i="7"/>
  <c r="L984" i="7" s="1"/>
  <c r="L985" i="7" s="1"/>
  <c r="G1002" i="7"/>
  <c r="H1002" i="7" s="1"/>
  <c r="P1276" i="7"/>
  <c r="L1277" i="7" s="1"/>
  <c r="L1278" i="7" s="1"/>
  <c r="L1279" i="7" s="1"/>
  <c r="L1423" i="7"/>
  <c r="L1425" i="7" s="1"/>
  <c r="L1426" i="7" s="1"/>
  <c r="L1521" i="7"/>
  <c r="L1523" i="7" s="1"/>
  <c r="L1524" i="7" s="1"/>
  <c r="L1717" i="7"/>
  <c r="L1913" i="7"/>
  <c r="L1915" i="7" s="1"/>
  <c r="L1916" i="7" s="1"/>
  <c r="J53" i="7"/>
  <c r="J54" i="7" s="1"/>
  <c r="K102" i="7"/>
  <c r="K103" i="7" s="1"/>
  <c r="K151" i="7"/>
  <c r="K152" i="7" s="1"/>
  <c r="L198" i="7"/>
  <c r="L200" i="7" s="1"/>
  <c r="L201" i="7" s="1"/>
  <c r="J396" i="7"/>
  <c r="J397" i="7" s="1"/>
  <c r="L102" i="7"/>
  <c r="L103" i="7" s="1"/>
  <c r="J102" i="7"/>
  <c r="J103" i="7" s="1"/>
  <c r="L151" i="7"/>
  <c r="L152" i="7" s="1"/>
  <c r="J151" i="7"/>
  <c r="J152" i="7" s="1"/>
  <c r="J249" i="7"/>
  <c r="J250" i="7" s="1"/>
  <c r="L296" i="7"/>
  <c r="L298" i="7" s="1"/>
  <c r="L299" i="7" s="1"/>
  <c r="J347" i="7"/>
  <c r="J348" i="7" s="1"/>
  <c r="K396" i="7"/>
  <c r="K397" i="7" s="1"/>
  <c r="K445" i="7"/>
  <c r="K446" i="7" s="1"/>
  <c r="P541" i="7"/>
  <c r="L542" i="7" s="1"/>
  <c r="L543" i="7" s="1"/>
  <c r="L544" i="7" s="1"/>
  <c r="K543" i="7"/>
  <c r="K544" i="7" s="1"/>
  <c r="L639" i="7"/>
  <c r="L641" i="7" s="1"/>
  <c r="L642" i="7" s="1"/>
  <c r="J641" i="7"/>
  <c r="J642" i="7" s="1"/>
  <c r="P688" i="7"/>
  <c r="L689" i="7" s="1"/>
  <c r="L690" i="7" s="1"/>
  <c r="L691" i="7" s="1"/>
  <c r="J739" i="7"/>
  <c r="J740" i="7" s="1"/>
  <c r="K739" i="7"/>
  <c r="K740" i="7" s="1"/>
  <c r="L788" i="7"/>
  <c r="L789" i="7" s="1"/>
  <c r="J788" i="7"/>
  <c r="J789" i="7" s="1"/>
  <c r="L835" i="7"/>
  <c r="L837" i="7" s="1"/>
  <c r="L838" i="7" s="1"/>
  <c r="J837" i="7"/>
  <c r="J838" i="7" s="1"/>
  <c r="K935" i="7"/>
  <c r="K936" i="7" s="1"/>
  <c r="D996" i="7"/>
  <c r="F996" i="7"/>
  <c r="J1082" i="7"/>
  <c r="J1083" i="7" s="1"/>
  <c r="J1131" i="7"/>
  <c r="J1132" i="7" s="1"/>
  <c r="P1178" i="7"/>
  <c r="K1180" i="7"/>
  <c r="K1181" i="7" s="1"/>
  <c r="K1278" i="7"/>
  <c r="K1279" i="7" s="1"/>
  <c r="J1327" i="7"/>
  <c r="J1328" i="7" s="1"/>
  <c r="P1374" i="7"/>
  <c r="L1375" i="7" s="1"/>
  <c r="L1376" i="7" s="1"/>
  <c r="L1377" i="7" s="1"/>
  <c r="K1376" i="7"/>
  <c r="K1377" i="7" s="1"/>
  <c r="L1472" i="7"/>
  <c r="L1474" i="7" s="1"/>
  <c r="L1475" i="7" s="1"/>
  <c r="J1474" i="7"/>
  <c r="J1475" i="7" s="1"/>
  <c r="K1523" i="7"/>
  <c r="K1524" i="7" s="1"/>
  <c r="J1572" i="7"/>
  <c r="J1573" i="7" s="1"/>
  <c r="J1866" i="7"/>
  <c r="J1867" i="7" s="1"/>
  <c r="K1866" i="7"/>
  <c r="K1867" i="7" s="1"/>
  <c r="K1915" i="7"/>
  <c r="K1916" i="7" s="1"/>
  <c r="J1964" i="7"/>
  <c r="J1965" i="7" s="1"/>
  <c r="J2013" i="7"/>
  <c r="J2014" i="7" s="1"/>
  <c r="E2033" i="7"/>
  <c r="F2033" i="7" s="1"/>
  <c r="J445" i="7"/>
  <c r="J446" i="7" s="1"/>
  <c r="J543" i="7"/>
  <c r="J544" i="7" s="1"/>
  <c r="K641" i="7"/>
  <c r="K642" i="7" s="1"/>
  <c r="K788" i="7"/>
  <c r="K789" i="7" s="1"/>
  <c r="K837" i="7"/>
  <c r="K838" i="7" s="1"/>
  <c r="J935" i="7"/>
  <c r="J936" i="7" s="1"/>
  <c r="D1002" i="7"/>
  <c r="K1082" i="7"/>
  <c r="K1083" i="7" s="1"/>
  <c r="K1131" i="7"/>
  <c r="K1132" i="7" s="1"/>
  <c r="J1278" i="7"/>
  <c r="J1279" i="7" s="1"/>
  <c r="L1327" i="7"/>
  <c r="L1328" i="7" s="1"/>
  <c r="K1327" i="7"/>
  <c r="K1328" i="7" s="1"/>
  <c r="J1376" i="7"/>
  <c r="J1377" i="7" s="1"/>
  <c r="K1474" i="7"/>
  <c r="K1475" i="7" s="1"/>
  <c r="J1523" i="7"/>
  <c r="J1524" i="7" s="1"/>
  <c r="L1572" i="7"/>
  <c r="L1573" i="7" s="1"/>
  <c r="K1572" i="7"/>
  <c r="K1573" i="7" s="1"/>
  <c r="J1670" i="7"/>
  <c r="J1671" i="7" s="1"/>
  <c r="J1768" i="7"/>
  <c r="J1769" i="7" s="1"/>
  <c r="J1915" i="7"/>
  <c r="J1916" i="7" s="1"/>
  <c r="K1964" i="7"/>
  <c r="K1965" i="7" s="1"/>
  <c r="K2013" i="7"/>
  <c r="K2014" i="7" s="1"/>
  <c r="C2030" i="7"/>
  <c r="D2030" i="7" s="1"/>
  <c r="D57" i="6"/>
  <c r="H57" i="6" s="1"/>
  <c r="H55" i="6"/>
  <c r="D8" i="6"/>
  <c r="H8" i="6" s="1"/>
  <c r="C57" i="6"/>
  <c r="G55" i="6"/>
  <c r="E55" i="6"/>
  <c r="F55" i="6" s="1"/>
  <c r="H30" i="6"/>
  <c r="H350" i="7"/>
  <c r="L739" i="7"/>
  <c r="L740" i="7" s="1"/>
  <c r="L1130" i="7"/>
  <c r="E30" i="6"/>
  <c r="F30" i="6" s="1"/>
  <c r="G30" i="6"/>
  <c r="E53" i="6"/>
  <c r="F53" i="6" s="1"/>
  <c r="J200" i="7"/>
  <c r="J201" i="7" s="1"/>
  <c r="L247" i="7"/>
  <c r="L249" i="7" s="1"/>
  <c r="L250" i="7" s="1"/>
  <c r="J298" i="7"/>
  <c r="J299" i="7" s="1"/>
  <c r="L345" i="7"/>
  <c r="L347" i="7" s="1"/>
  <c r="L348" i="7" s="1"/>
  <c r="J494" i="7"/>
  <c r="J495" i="7" s="1"/>
  <c r="L494" i="7"/>
  <c r="L495" i="7" s="1"/>
  <c r="J592" i="7"/>
  <c r="J593" i="7" s="1"/>
  <c r="J690" i="7"/>
  <c r="J691" i="7" s="1"/>
  <c r="J886" i="7"/>
  <c r="J887" i="7" s="1"/>
  <c r="L933" i="7"/>
  <c r="L935" i="7" s="1"/>
  <c r="L936" i="7" s="1"/>
  <c r="J984" i="7"/>
  <c r="J985" i="7" s="1"/>
  <c r="H1085" i="7"/>
  <c r="P1129" i="7"/>
  <c r="H1281" i="7"/>
  <c r="H1575" i="7"/>
  <c r="H1673" i="7"/>
  <c r="H1771" i="7"/>
  <c r="H1967" i="7"/>
  <c r="G2030" i="7"/>
  <c r="H2030" i="7" s="1"/>
  <c r="F2030" i="7"/>
  <c r="G996" i="7"/>
  <c r="H996" i="7" s="1"/>
  <c r="E999" i="7"/>
  <c r="F999" i="7" s="1"/>
  <c r="H1134" i="7"/>
  <c r="L1179" i="7"/>
  <c r="J1180" i="7"/>
  <c r="J1229" i="7"/>
  <c r="J1230" i="7" s="1"/>
  <c r="H1330" i="7"/>
  <c r="J1425" i="7"/>
  <c r="J1426" i="7" s="1"/>
  <c r="K1670" i="7"/>
  <c r="K1671" i="7" s="1"/>
  <c r="L1719" i="7"/>
  <c r="L1720" i="7" s="1"/>
  <c r="K1768" i="7"/>
  <c r="K1769" i="7" s="1"/>
  <c r="L1866" i="7"/>
  <c r="L1867" i="7" s="1"/>
  <c r="H1526" i="7"/>
  <c r="J1621" i="7"/>
  <c r="J1622" i="7" s="1"/>
  <c r="L1668" i="7"/>
  <c r="L1670" i="7" s="1"/>
  <c r="L1671" i="7" s="1"/>
  <c r="J1719" i="7"/>
  <c r="J1720" i="7" s="1"/>
  <c r="L1766" i="7"/>
  <c r="L1768" i="7" s="1"/>
  <c r="L1769" i="7" s="1"/>
  <c r="J1817" i="7"/>
  <c r="J1818" i="7" s="1"/>
  <c r="H1918" i="7"/>
  <c r="G2026" i="7"/>
  <c r="H2026" i="7" s="1"/>
  <c r="C2033" i="7"/>
  <c r="G1733" i="5"/>
  <c r="H1733" i="5" s="1"/>
  <c r="F1733" i="5"/>
  <c r="D1733" i="5"/>
  <c r="E1729" i="5"/>
  <c r="F1729" i="5" s="1"/>
  <c r="E1725" i="5"/>
  <c r="F1725" i="5" s="1"/>
  <c r="C1725" i="5"/>
  <c r="K1713" i="5"/>
  <c r="O1712" i="5"/>
  <c r="N1712" i="5"/>
  <c r="J1713" i="5" s="1"/>
  <c r="J1714" i="5" s="1"/>
  <c r="J1715" i="5" s="1"/>
  <c r="K1712" i="5"/>
  <c r="K1714" i="5" s="1"/>
  <c r="K1715" i="5" s="1"/>
  <c r="J1712" i="5"/>
  <c r="P1679" i="5"/>
  <c r="P1712" i="5" s="1"/>
  <c r="L1713" i="5" s="1"/>
  <c r="P1678" i="5"/>
  <c r="L1678" i="5"/>
  <c r="P1677" i="5"/>
  <c r="L1677" i="5"/>
  <c r="P1676" i="5"/>
  <c r="L1676" i="5"/>
  <c r="P1675" i="5"/>
  <c r="L1675" i="5"/>
  <c r="P1674" i="5"/>
  <c r="L1674" i="5"/>
  <c r="P1673" i="5"/>
  <c r="L1673" i="5"/>
  <c r="L1712" i="5" s="1"/>
  <c r="L1714" i="5" s="1"/>
  <c r="G1672" i="5"/>
  <c r="F1672" i="5"/>
  <c r="D1672" i="5"/>
  <c r="K1670" i="5"/>
  <c r="K1668" i="5"/>
  <c r="O1667" i="5"/>
  <c r="N1667" i="5"/>
  <c r="J1668" i="5" s="1"/>
  <c r="J1669" i="5" s="1"/>
  <c r="J1670" i="5" s="1"/>
  <c r="L1667" i="5"/>
  <c r="K1667" i="5"/>
  <c r="K1669" i="5" s="1"/>
  <c r="J1667" i="5"/>
  <c r="P1646" i="5"/>
  <c r="P1645" i="5"/>
  <c r="P1644" i="5"/>
  <c r="P1643" i="5"/>
  <c r="P1642" i="5"/>
  <c r="L1642" i="5"/>
  <c r="P1641" i="5"/>
  <c r="L1641" i="5"/>
  <c r="P1640" i="5"/>
  <c r="L1640" i="5"/>
  <c r="P1639" i="5"/>
  <c r="L1639" i="5"/>
  <c r="P1638" i="5"/>
  <c r="L1638" i="5"/>
  <c r="P1637" i="5"/>
  <c r="L1637" i="5"/>
  <c r="P1636" i="5"/>
  <c r="L1636" i="5"/>
  <c r="P1635" i="5"/>
  <c r="L1635" i="5"/>
  <c r="P1634" i="5"/>
  <c r="L1634" i="5"/>
  <c r="P1633" i="5"/>
  <c r="L1633" i="5"/>
  <c r="P1632" i="5"/>
  <c r="L1632" i="5"/>
  <c r="P1631" i="5"/>
  <c r="L1631" i="5"/>
  <c r="P1630" i="5"/>
  <c r="L1630" i="5"/>
  <c r="P1629" i="5"/>
  <c r="L1629" i="5"/>
  <c r="P1628" i="5"/>
  <c r="P1667" i="5" s="1"/>
  <c r="L1668" i="5" s="1"/>
  <c r="L1669" i="5" s="1"/>
  <c r="L1670" i="5" s="1"/>
  <c r="L1628" i="5"/>
  <c r="H1627" i="5"/>
  <c r="G1627" i="5"/>
  <c r="F1627" i="5"/>
  <c r="D1627" i="5"/>
  <c r="K1624" i="5"/>
  <c r="K1625" i="5" s="1"/>
  <c r="J1623" i="5"/>
  <c r="O1622" i="5"/>
  <c r="K1623" i="5" s="1"/>
  <c r="N1622" i="5"/>
  <c r="K1622" i="5"/>
  <c r="J1622" i="5"/>
  <c r="L1594" i="5"/>
  <c r="L1593" i="5"/>
  <c r="L1592" i="5"/>
  <c r="L1591" i="5"/>
  <c r="L1590" i="5"/>
  <c r="L1589" i="5"/>
  <c r="L1588" i="5"/>
  <c r="L1587" i="5"/>
  <c r="L1586" i="5"/>
  <c r="L1585" i="5"/>
  <c r="L1622" i="5" s="1"/>
  <c r="L1584" i="5"/>
  <c r="P1583" i="5"/>
  <c r="P1622" i="5" s="1"/>
  <c r="L1623" i="5" s="1"/>
  <c r="L1583" i="5"/>
  <c r="H1582" i="5"/>
  <c r="G1582" i="5"/>
  <c r="F1582" i="5"/>
  <c r="D1582" i="5"/>
  <c r="J1580" i="5"/>
  <c r="L1578" i="5"/>
  <c r="J1578" i="5"/>
  <c r="P1577" i="5"/>
  <c r="O1577" i="5"/>
  <c r="K1578" i="5" s="1"/>
  <c r="K1579" i="5" s="1"/>
  <c r="K1580" i="5" s="1"/>
  <c r="N1577" i="5"/>
  <c r="K1577" i="5"/>
  <c r="J1577" i="5"/>
  <c r="J1579" i="5" s="1"/>
  <c r="L1544" i="5"/>
  <c r="L1543" i="5"/>
  <c r="L1542" i="5"/>
  <c r="L1541" i="5"/>
  <c r="L1540" i="5"/>
  <c r="L1539" i="5"/>
  <c r="P1538" i="5"/>
  <c r="L1538" i="5"/>
  <c r="L1577" i="5" s="1"/>
  <c r="L1579" i="5" s="1"/>
  <c r="G1537" i="5"/>
  <c r="F1537" i="5"/>
  <c r="D1537" i="5"/>
  <c r="L1534" i="5"/>
  <c r="L1535" i="5" s="1"/>
  <c r="K1533" i="5"/>
  <c r="O1532" i="5"/>
  <c r="N1532" i="5"/>
  <c r="J1533" i="5" s="1"/>
  <c r="J1534" i="5" s="1"/>
  <c r="J1535" i="5" s="1"/>
  <c r="L1532" i="5"/>
  <c r="K1532" i="5"/>
  <c r="J1532" i="5"/>
  <c r="P1502" i="5"/>
  <c r="P1501" i="5"/>
  <c r="P1500" i="5"/>
  <c r="L1500" i="5"/>
  <c r="P1499" i="5"/>
  <c r="L1499" i="5"/>
  <c r="P1498" i="5"/>
  <c r="L1498" i="5"/>
  <c r="P1497" i="5"/>
  <c r="L1497" i="5"/>
  <c r="P1496" i="5"/>
  <c r="L1496" i="5"/>
  <c r="P1495" i="5"/>
  <c r="L1495" i="5"/>
  <c r="P1494" i="5"/>
  <c r="L1494" i="5"/>
  <c r="P1493" i="5"/>
  <c r="P1532" i="5" s="1"/>
  <c r="L1533" i="5" s="1"/>
  <c r="L1493" i="5"/>
  <c r="H1492" i="5"/>
  <c r="G1492" i="5"/>
  <c r="F1492" i="5"/>
  <c r="D1492" i="5"/>
  <c r="J1490" i="5"/>
  <c r="L1488" i="5"/>
  <c r="J1488" i="5"/>
  <c r="P1487" i="5"/>
  <c r="O1487" i="5"/>
  <c r="K1488" i="5" s="1"/>
  <c r="K1489" i="5" s="1"/>
  <c r="K1490" i="5" s="1"/>
  <c r="N1487" i="5"/>
  <c r="K1487" i="5"/>
  <c r="J1487" i="5"/>
  <c r="J1489" i="5" s="1"/>
  <c r="L1460" i="5"/>
  <c r="L1459" i="5"/>
  <c r="P1458" i="5"/>
  <c r="L1458" i="5"/>
  <c r="P1457" i="5"/>
  <c r="L1457" i="5"/>
  <c r="P1456" i="5"/>
  <c r="L1456" i="5"/>
  <c r="P1455" i="5"/>
  <c r="L1455" i="5"/>
  <c r="P1454" i="5"/>
  <c r="L1454" i="5"/>
  <c r="P1453" i="5"/>
  <c r="L1453" i="5"/>
  <c r="P1452" i="5"/>
  <c r="L1452" i="5"/>
  <c r="P1451" i="5"/>
  <c r="L1451" i="5"/>
  <c r="P1450" i="5"/>
  <c r="L1450" i="5"/>
  <c r="P1449" i="5"/>
  <c r="L1449" i="5"/>
  <c r="P1448" i="5"/>
  <c r="L1448" i="5"/>
  <c r="L1487" i="5" s="1"/>
  <c r="L1489" i="5" s="1"/>
  <c r="G1447" i="5"/>
  <c r="F1447" i="5"/>
  <c r="D1447" i="5"/>
  <c r="K1443" i="5"/>
  <c r="O1442" i="5"/>
  <c r="N1442" i="5"/>
  <c r="J1443" i="5" s="1"/>
  <c r="J1444" i="5" s="1"/>
  <c r="J1445" i="5" s="1"/>
  <c r="K1442" i="5"/>
  <c r="K1444" i="5" s="1"/>
  <c r="K1445" i="5" s="1"/>
  <c r="J1442" i="5"/>
  <c r="P1420" i="5"/>
  <c r="P1442" i="5" s="1"/>
  <c r="L1443" i="5" s="1"/>
  <c r="P1419" i="5"/>
  <c r="L1419" i="5"/>
  <c r="P1418" i="5"/>
  <c r="L1418" i="5"/>
  <c r="P1417" i="5"/>
  <c r="L1417" i="5"/>
  <c r="P1416" i="5"/>
  <c r="L1416" i="5"/>
  <c r="P1415" i="5"/>
  <c r="L1415" i="5"/>
  <c r="P1414" i="5"/>
  <c r="L1414" i="5"/>
  <c r="P1413" i="5"/>
  <c r="L1413" i="5"/>
  <c r="P1412" i="5"/>
  <c r="L1412" i="5"/>
  <c r="P1411" i="5"/>
  <c r="L1411" i="5"/>
  <c r="P1410" i="5"/>
  <c r="L1410" i="5"/>
  <c r="P1409" i="5"/>
  <c r="L1409" i="5"/>
  <c r="P1408" i="5"/>
  <c r="L1408" i="5"/>
  <c r="P1407" i="5"/>
  <c r="L1407" i="5"/>
  <c r="P1406" i="5"/>
  <c r="L1406" i="5"/>
  <c r="P1405" i="5"/>
  <c r="L1405" i="5"/>
  <c r="P1404" i="5"/>
  <c r="L1404" i="5"/>
  <c r="P1403" i="5"/>
  <c r="L1403" i="5"/>
  <c r="L1442" i="5" s="1"/>
  <c r="L1444" i="5" s="1"/>
  <c r="G1402" i="5"/>
  <c r="F1402" i="5"/>
  <c r="D1402" i="5"/>
  <c r="K1400" i="5"/>
  <c r="K1398" i="5"/>
  <c r="O1397" i="5"/>
  <c r="N1397" i="5"/>
  <c r="J1398" i="5" s="1"/>
  <c r="J1399" i="5" s="1"/>
  <c r="J1400" i="5" s="1"/>
  <c r="L1397" i="5"/>
  <c r="K1397" i="5"/>
  <c r="K1399" i="5" s="1"/>
  <c r="J1397" i="5"/>
  <c r="P1374" i="5"/>
  <c r="P1373" i="5"/>
  <c r="P1372" i="5"/>
  <c r="P1371" i="5"/>
  <c r="P1370" i="5"/>
  <c r="P1369" i="5"/>
  <c r="P1368" i="5"/>
  <c r="L1368" i="5"/>
  <c r="P1367" i="5"/>
  <c r="L1367" i="5"/>
  <c r="P1366" i="5"/>
  <c r="L1366" i="5"/>
  <c r="P1365" i="5"/>
  <c r="L1365" i="5"/>
  <c r="P1364" i="5"/>
  <c r="L1364" i="5"/>
  <c r="P1363" i="5"/>
  <c r="L1363" i="5"/>
  <c r="P1362" i="5"/>
  <c r="L1362" i="5"/>
  <c r="P1361" i="5"/>
  <c r="L1361" i="5"/>
  <c r="P1360" i="5"/>
  <c r="L1360" i="5"/>
  <c r="P1359" i="5"/>
  <c r="L1359" i="5"/>
  <c r="P1358" i="5"/>
  <c r="P1397" i="5" s="1"/>
  <c r="L1398" i="5" s="1"/>
  <c r="L1399" i="5" s="1"/>
  <c r="L1400" i="5" s="1"/>
  <c r="L1358" i="5"/>
  <c r="H1357" i="5"/>
  <c r="G1357" i="5"/>
  <c r="F1357" i="5"/>
  <c r="D1357" i="5"/>
  <c r="L1353" i="5"/>
  <c r="J1353" i="5"/>
  <c r="P1352" i="5"/>
  <c r="O1352" i="5"/>
  <c r="K1353" i="5" s="1"/>
  <c r="K1354" i="5" s="1"/>
  <c r="K1355" i="5" s="1"/>
  <c r="N1352" i="5"/>
  <c r="K1352" i="5"/>
  <c r="J1352" i="5"/>
  <c r="J1354" i="5" s="1"/>
  <c r="J1355" i="5" s="1"/>
  <c r="L1344" i="5"/>
  <c r="L1343" i="5"/>
  <c r="L1342" i="5"/>
  <c r="L1341" i="5"/>
  <c r="L1340" i="5"/>
  <c r="L1339" i="5"/>
  <c r="L1338" i="5"/>
  <c r="L1337" i="5"/>
  <c r="P1336" i="5"/>
  <c r="L1336" i="5"/>
  <c r="P1335" i="5"/>
  <c r="L1335" i="5"/>
  <c r="P1334" i="5"/>
  <c r="L1334" i="5"/>
  <c r="P1333" i="5"/>
  <c r="L1333" i="5"/>
  <c r="P1332" i="5"/>
  <c r="L1332" i="5"/>
  <c r="P1331" i="5"/>
  <c r="L1331" i="5"/>
  <c r="P1330" i="5"/>
  <c r="L1330" i="5"/>
  <c r="P1329" i="5"/>
  <c r="L1329" i="5"/>
  <c r="P1328" i="5"/>
  <c r="L1328" i="5"/>
  <c r="P1327" i="5"/>
  <c r="L1327" i="5"/>
  <c r="P1326" i="5"/>
  <c r="L1326" i="5"/>
  <c r="P1325" i="5"/>
  <c r="L1325" i="5"/>
  <c r="P1324" i="5"/>
  <c r="L1324" i="5"/>
  <c r="P1323" i="5"/>
  <c r="L1323" i="5"/>
  <c r="P1322" i="5"/>
  <c r="L1322" i="5"/>
  <c r="P1321" i="5"/>
  <c r="L1321" i="5"/>
  <c r="P1320" i="5"/>
  <c r="L1320" i="5"/>
  <c r="P1319" i="5"/>
  <c r="L1319" i="5"/>
  <c r="P1318" i="5"/>
  <c r="L1318" i="5"/>
  <c r="P1317" i="5"/>
  <c r="L1317" i="5"/>
  <c r="P1316" i="5"/>
  <c r="L1316" i="5"/>
  <c r="P1315" i="5"/>
  <c r="L1315" i="5"/>
  <c r="P1314" i="5"/>
  <c r="L1314" i="5"/>
  <c r="P1313" i="5"/>
  <c r="L1313" i="5"/>
  <c r="L1352" i="5" s="1"/>
  <c r="L1354" i="5" s="1"/>
  <c r="L1355" i="5" s="1"/>
  <c r="G1312" i="5"/>
  <c r="H1312" i="5" s="1"/>
  <c r="F1312" i="5"/>
  <c r="D1312" i="5"/>
  <c r="K1310" i="5"/>
  <c r="K1308" i="5"/>
  <c r="O1307" i="5"/>
  <c r="N1307" i="5"/>
  <c r="J1308" i="5" s="1"/>
  <c r="J1309" i="5" s="1"/>
  <c r="J1310" i="5" s="1"/>
  <c r="L1307" i="5"/>
  <c r="K1307" i="5"/>
  <c r="K1309" i="5" s="1"/>
  <c r="J1307" i="5"/>
  <c r="P1297" i="5"/>
  <c r="L1297" i="5"/>
  <c r="P1296" i="5"/>
  <c r="L1296" i="5"/>
  <c r="P1295" i="5"/>
  <c r="L1295" i="5"/>
  <c r="P1294" i="5"/>
  <c r="L1294" i="5"/>
  <c r="P1293" i="5"/>
  <c r="L1293" i="5"/>
  <c r="P1292" i="5"/>
  <c r="L1292" i="5"/>
  <c r="P1291" i="5"/>
  <c r="L1291" i="5"/>
  <c r="P1290" i="5"/>
  <c r="L1290" i="5"/>
  <c r="P1289" i="5"/>
  <c r="L1289" i="5"/>
  <c r="P1288" i="5"/>
  <c r="L1288" i="5"/>
  <c r="P1287" i="5"/>
  <c r="L1287" i="5"/>
  <c r="P1286" i="5"/>
  <c r="L1286" i="5"/>
  <c r="P1285" i="5"/>
  <c r="L1285" i="5"/>
  <c r="P1284" i="5"/>
  <c r="L1284" i="5"/>
  <c r="P1283" i="5"/>
  <c r="L1283" i="5"/>
  <c r="P1282" i="5"/>
  <c r="L1282" i="5"/>
  <c r="P1281" i="5"/>
  <c r="L1281" i="5"/>
  <c r="P1280" i="5"/>
  <c r="L1280" i="5"/>
  <c r="E1280" i="5"/>
  <c r="C1280" i="5"/>
  <c r="P1279" i="5"/>
  <c r="L1279" i="5"/>
  <c r="P1278" i="5"/>
  <c r="L1278" i="5"/>
  <c r="P1277" i="5"/>
  <c r="L1277" i="5"/>
  <c r="P1276" i="5"/>
  <c r="L1276" i="5"/>
  <c r="P1275" i="5"/>
  <c r="L1275" i="5"/>
  <c r="P1274" i="5"/>
  <c r="L1274" i="5"/>
  <c r="P1273" i="5"/>
  <c r="L1273" i="5"/>
  <c r="P1272" i="5"/>
  <c r="L1272" i="5"/>
  <c r="P1271" i="5"/>
  <c r="L1271" i="5"/>
  <c r="P1270" i="5"/>
  <c r="L1270" i="5"/>
  <c r="P1269" i="5"/>
  <c r="L1269" i="5"/>
  <c r="P1268" i="5"/>
  <c r="P1307" i="5" s="1"/>
  <c r="L1308" i="5" s="1"/>
  <c r="L1309" i="5" s="1"/>
  <c r="L1310" i="5" s="1"/>
  <c r="L1268" i="5"/>
  <c r="H1267" i="5"/>
  <c r="G1267" i="5"/>
  <c r="F1267" i="5"/>
  <c r="D1267" i="5"/>
  <c r="K1264" i="5"/>
  <c r="K1265" i="5" s="1"/>
  <c r="J1263" i="5"/>
  <c r="O1262" i="5"/>
  <c r="K1263" i="5" s="1"/>
  <c r="N1262" i="5"/>
  <c r="L1262" i="5"/>
  <c r="K1262" i="5"/>
  <c r="J1262" i="5"/>
  <c r="P1247" i="5"/>
  <c r="P1246" i="5"/>
  <c r="P1245" i="5"/>
  <c r="P1244" i="5"/>
  <c r="L1244" i="5"/>
  <c r="P1243" i="5"/>
  <c r="L1243" i="5"/>
  <c r="P1242" i="5"/>
  <c r="L1242" i="5"/>
  <c r="P1241" i="5"/>
  <c r="L1241" i="5"/>
  <c r="P1240" i="5"/>
  <c r="L1240" i="5"/>
  <c r="P1239" i="5"/>
  <c r="L1239" i="5"/>
  <c r="P1238" i="5"/>
  <c r="L1238" i="5"/>
  <c r="P1237" i="5"/>
  <c r="L1237" i="5"/>
  <c r="P1236" i="5"/>
  <c r="L1236" i="5"/>
  <c r="P1235" i="5"/>
  <c r="L1235" i="5"/>
  <c r="P1234" i="5"/>
  <c r="L1234" i="5"/>
  <c r="P1233" i="5"/>
  <c r="L1233" i="5"/>
  <c r="P1232" i="5"/>
  <c r="L1232" i="5"/>
  <c r="P1231" i="5"/>
  <c r="L1231" i="5"/>
  <c r="P1230" i="5"/>
  <c r="L1230" i="5"/>
  <c r="P1229" i="5"/>
  <c r="L1229" i="5"/>
  <c r="P1228" i="5"/>
  <c r="L1228" i="5"/>
  <c r="P1227" i="5"/>
  <c r="L1227" i="5"/>
  <c r="P1226" i="5"/>
  <c r="L1226" i="5"/>
  <c r="P1225" i="5"/>
  <c r="L1225" i="5"/>
  <c r="P1224" i="5"/>
  <c r="L1224" i="5"/>
  <c r="P1223" i="5"/>
  <c r="P1262" i="5" s="1"/>
  <c r="L1263" i="5" s="1"/>
  <c r="L1223" i="5"/>
  <c r="H1222" i="5"/>
  <c r="G1222" i="5"/>
  <c r="F1222" i="5"/>
  <c r="D1222" i="5"/>
  <c r="J1220" i="5"/>
  <c r="L1218" i="5"/>
  <c r="J1218" i="5"/>
  <c r="P1217" i="5"/>
  <c r="O1217" i="5"/>
  <c r="K1218" i="5" s="1"/>
  <c r="K1219" i="5" s="1"/>
  <c r="K1220" i="5" s="1"/>
  <c r="N1217" i="5"/>
  <c r="K1217" i="5"/>
  <c r="J1217" i="5"/>
  <c r="J1219" i="5" s="1"/>
  <c r="L1211" i="5"/>
  <c r="L1210" i="5"/>
  <c r="L1209" i="5"/>
  <c r="L1208" i="5"/>
  <c r="L1207" i="5"/>
  <c r="L1206" i="5"/>
  <c r="L1205" i="5"/>
  <c r="L1204" i="5"/>
  <c r="L1203" i="5"/>
  <c r="L1202" i="5"/>
  <c r="P1201" i="5"/>
  <c r="L1201" i="5"/>
  <c r="P1200" i="5"/>
  <c r="L1200" i="5"/>
  <c r="P1199" i="5"/>
  <c r="L1199" i="5"/>
  <c r="P1198" i="5"/>
  <c r="L1198" i="5"/>
  <c r="P1197" i="5"/>
  <c r="L1197" i="5"/>
  <c r="P1196" i="5"/>
  <c r="L1196" i="5"/>
  <c r="P1195" i="5"/>
  <c r="L1195" i="5"/>
  <c r="P1194" i="5"/>
  <c r="L1194" i="5"/>
  <c r="P1193" i="5"/>
  <c r="L1193" i="5"/>
  <c r="P1192" i="5"/>
  <c r="L1192" i="5"/>
  <c r="P1191" i="5"/>
  <c r="L1191" i="5"/>
  <c r="P1190" i="5"/>
  <c r="L1190" i="5"/>
  <c r="P1189" i="5"/>
  <c r="L1189" i="5"/>
  <c r="P1188" i="5"/>
  <c r="L1188" i="5"/>
  <c r="E1188" i="5"/>
  <c r="C1188" i="5"/>
  <c r="P1187" i="5"/>
  <c r="L1187" i="5"/>
  <c r="P1186" i="5"/>
  <c r="L1186" i="5"/>
  <c r="P1185" i="5"/>
  <c r="L1185" i="5"/>
  <c r="P1184" i="5"/>
  <c r="L1184" i="5"/>
  <c r="P1183" i="5"/>
  <c r="L1183" i="5"/>
  <c r="P1182" i="5"/>
  <c r="L1182" i="5"/>
  <c r="P1181" i="5"/>
  <c r="L1181" i="5"/>
  <c r="P1180" i="5"/>
  <c r="L1180" i="5"/>
  <c r="P1179" i="5"/>
  <c r="L1179" i="5"/>
  <c r="P1178" i="5"/>
  <c r="L1178" i="5"/>
  <c r="L1217" i="5" s="1"/>
  <c r="L1219" i="5" s="1"/>
  <c r="G1177" i="5"/>
  <c r="F1177" i="5"/>
  <c r="D1177" i="5"/>
  <c r="K1173" i="5"/>
  <c r="O1172" i="5"/>
  <c r="N1172" i="5"/>
  <c r="J1173" i="5" s="1"/>
  <c r="J1174" i="5" s="1"/>
  <c r="J1175" i="5" s="1"/>
  <c r="K1172" i="5"/>
  <c r="J1172" i="5"/>
  <c r="L1156" i="5"/>
  <c r="L1155" i="5"/>
  <c r="L1154" i="5"/>
  <c r="L1153" i="5"/>
  <c r="P1152" i="5"/>
  <c r="L1152" i="5"/>
  <c r="P1151" i="5"/>
  <c r="L1151" i="5"/>
  <c r="P1150" i="5"/>
  <c r="L1150" i="5"/>
  <c r="P1149" i="5"/>
  <c r="L1149" i="5"/>
  <c r="P1148" i="5"/>
  <c r="L1148" i="5"/>
  <c r="P1147" i="5"/>
  <c r="L1147" i="5"/>
  <c r="P1146" i="5"/>
  <c r="L1146" i="5"/>
  <c r="P1145" i="5"/>
  <c r="L1145" i="5"/>
  <c r="P1144" i="5"/>
  <c r="L1144" i="5"/>
  <c r="P1143" i="5"/>
  <c r="L1143" i="5"/>
  <c r="E1143" i="5"/>
  <c r="C1143" i="5"/>
  <c r="P1142" i="5"/>
  <c r="L1142" i="5"/>
  <c r="P1141" i="5"/>
  <c r="L1141" i="5"/>
  <c r="P1140" i="5"/>
  <c r="L1140" i="5"/>
  <c r="P1139" i="5"/>
  <c r="L1139" i="5"/>
  <c r="P1138" i="5"/>
  <c r="L1138" i="5"/>
  <c r="P1137" i="5"/>
  <c r="L1137" i="5"/>
  <c r="P1136" i="5"/>
  <c r="L1136" i="5"/>
  <c r="P1135" i="5"/>
  <c r="L1135" i="5"/>
  <c r="P1134" i="5"/>
  <c r="L1134" i="5"/>
  <c r="P1133" i="5"/>
  <c r="P1172" i="5" s="1"/>
  <c r="L1173" i="5" s="1"/>
  <c r="L1133" i="5"/>
  <c r="H1132" i="5"/>
  <c r="G1132" i="5"/>
  <c r="F1132" i="5"/>
  <c r="D1132" i="5"/>
  <c r="K1129" i="5"/>
  <c r="K1130" i="5" s="1"/>
  <c r="J1128" i="5"/>
  <c r="O1127" i="5"/>
  <c r="K1128" i="5" s="1"/>
  <c r="N1127" i="5"/>
  <c r="K1127" i="5"/>
  <c r="J1127" i="5"/>
  <c r="L1119" i="5"/>
  <c r="L1118" i="5"/>
  <c r="L1117" i="5"/>
  <c r="L1116" i="5"/>
  <c r="L1115" i="5"/>
  <c r="L1114" i="5"/>
  <c r="L1113" i="5"/>
  <c r="L1112" i="5"/>
  <c r="L1111" i="5"/>
  <c r="L1110" i="5"/>
  <c r="L1109" i="5"/>
  <c r="L1108" i="5"/>
  <c r="L1127" i="5" s="1"/>
  <c r="L1107" i="5"/>
  <c r="P1106" i="5"/>
  <c r="L1106" i="5"/>
  <c r="P1105" i="5"/>
  <c r="L1105" i="5"/>
  <c r="P1104" i="5"/>
  <c r="L1104" i="5"/>
  <c r="P1103" i="5"/>
  <c r="L1103" i="5"/>
  <c r="P1102" i="5"/>
  <c r="L1102" i="5"/>
  <c r="P1101" i="5"/>
  <c r="L1101" i="5"/>
  <c r="P1100" i="5"/>
  <c r="L1100" i="5"/>
  <c r="P1099" i="5"/>
  <c r="L1099" i="5"/>
  <c r="E1099" i="5"/>
  <c r="C1099" i="5"/>
  <c r="P1098" i="5"/>
  <c r="L1098" i="5"/>
  <c r="P1097" i="5"/>
  <c r="L1097" i="5"/>
  <c r="P1096" i="5"/>
  <c r="L1096" i="5"/>
  <c r="P1095" i="5"/>
  <c r="L1095" i="5"/>
  <c r="P1094" i="5"/>
  <c r="L1094" i="5"/>
  <c r="P1093" i="5"/>
  <c r="L1093" i="5"/>
  <c r="P1092" i="5"/>
  <c r="L1092" i="5"/>
  <c r="P1091" i="5"/>
  <c r="L1091" i="5"/>
  <c r="P1090" i="5"/>
  <c r="L1090" i="5"/>
  <c r="P1089" i="5"/>
  <c r="L1089" i="5"/>
  <c r="P1088" i="5"/>
  <c r="P1127" i="5" s="1"/>
  <c r="L1128" i="5" s="1"/>
  <c r="L1088" i="5"/>
  <c r="H1087" i="5"/>
  <c r="G1087" i="5"/>
  <c r="F1087" i="5"/>
  <c r="D1087" i="5"/>
  <c r="J1083" i="5"/>
  <c r="O1082" i="5"/>
  <c r="K1083" i="5" s="1"/>
  <c r="K1084" i="5" s="1"/>
  <c r="K1085" i="5" s="1"/>
  <c r="N1082" i="5"/>
  <c r="K1082" i="5"/>
  <c r="J1082" i="5"/>
  <c r="J1084" i="5" s="1"/>
  <c r="J1085" i="5" s="1"/>
  <c r="L1058" i="5"/>
  <c r="L1057" i="5"/>
  <c r="L1056" i="5"/>
  <c r="L1055" i="5"/>
  <c r="L1082" i="5" s="1"/>
  <c r="L1054" i="5"/>
  <c r="P1053" i="5"/>
  <c r="L1053" i="5"/>
  <c r="P1052" i="5"/>
  <c r="L1052" i="5"/>
  <c r="P1051" i="5"/>
  <c r="L1051" i="5"/>
  <c r="P1050" i="5"/>
  <c r="L1050" i="5"/>
  <c r="P1049" i="5"/>
  <c r="L1049" i="5"/>
  <c r="P1048" i="5"/>
  <c r="L1048" i="5"/>
  <c r="P1047" i="5"/>
  <c r="L1047" i="5"/>
  <c r="P1046" i="5"/>
  <c r="L1046" i="5"/>
  <c r="P1045" i="5"/>
  <c r="L1045" i="5"/>
  <c r="P1044" i="5"/>
  <c r="L1044" i="5"/>
  <c r="P1043" i="5"/>
  <c r="P1082" i="5" s="1"/>
  <c r="L1083" i="5" s="1"/>
  <c r="L1043" i="5"/>
  <c r="H1042" i="5"/>
  <c r="G1042" i="5"/>
  <c r="F1042" i="5"/>
  <c r="D1042" i="5"/>
  <c r="K1039" i="5"/>
  <c r="K1040" i="5" s="1"/>
  <c r="J1038" i="5"/>
  <c r="O1037" i="5"/>
  <c r="K1038" i="5" s="1"/>
  <c r="N1037" i="5"/>
  <c r="K1037" i="5"/>
  <c r="J1037" i="5"/>
  <c r="P1002" i="5"/>
  <c r="L1002" i="5"/>
  <c r="P1001" i="5"/>
  <c r="L1001" i="5"/>
  <c r="P1000" i="5"/>
  <c r="L1000" i="5"/>
  <c r="P999" i="5"/>
  <c r="L999" i="5"/>
  <c r="P998" i="5"/>
  <c r="P1037" i="5" s="1"/>
  <c r="L1038" i="5" s="1"/>
  <c r="L998" i="5"/>
  <c r="L1037" i="5" s="1"/>
  <c r="L1039" i="5" s="1"/>
  <c r="L1040" i="5" s="1"/>
  <c r="G997" i="5"/>
  <c r="H997" i="5" s="1"/>
  <c r="F997" i="5"/>
  <c r="D997" i="5"/>
  <c r="K993" i="5"/>
  <c r="O992" i="5"/>
  <c r="N992" i="5"/>
  <c r="J993" i="5" s="1"/>
  <c r="J994" i="5" s="1"/>
  <c r="J995" i="5" s="1"/>
  <c r="K992" i="5"/>
  <c r="K994" i="5" s="1"/>
  <c r="K995" i="5" s="1"/>
  <c r="J992" i="5"/>
  <c r="E961" i="5"/>
  <c r="C961" i="5"/>
  <c r="P960" i="5"/>
  <c r="P959" i="5"/>
  <c r="P958" i="5"/>
  <c r="L958" i="5"/>
  <c r="P957" i="5"/>
  <c r="L957" i="5"/>
  <c r="P956" i="5"/>
  <c r="L956" i="5"/>
  <c r="P955" i="5"/>
  <c r="L955" i="5"/>
  <c r="P954" i="5"/>
  <c r="L954" i="5"/>
  <c r="P953" i="5"/>
  <c r="P992" i="5" s="1"/>
  <c r="L993" i="5" s="1"/>
  <c r="L994" i="5" s="1"/>
  <c r="L953" i="5"/>
  <c r="L992" i="5" s="1"/>
  <c r="H952" i="5"/>
  <c r="G952" i="5"/>
  <c r="F952" i="5"/>
  <c r="D952" i="5"/>
  <c r="K949" i="5"/>
  <c r="K950" i="5" s="1"/>
  <c r="J948" i="5"/>
  <c r="O947" i="5"/>
  <c r="K948" i="5" s="1"/>
  <c r="N947" i="5"/>
  <c r="K947" i="5"/>
  <c r="J947" i="5"/>
  <c r="L946" i="5"/>
  <c r="L945" i="5"/>
  <c r="L944" i="5"/>
  <c r="L943" i="5"/>
  <c r="L942" i="5"/>
  <c r="L941" i="5"/>
  <c r="L940" i="5"/>
  <c r="L939" i="5"/>
  <c r="L938" i="5"/>
  <c r="L937" i="5"/>
  <c r="L936" i="5"/>
  <c r="L935" i="5"/>
  <c r="L934" i="5"/>
  <c r="L933" i="5"/>
  <c r="L932" i="5"/>
  <c r="L931" i="5"/>
  <c r="L930" i="5"/>
  <c r="L929" i="5"/>
  <c r="L928" i="5"/>
  <c r="L927" i="5"/>
  <c r="L926" i="5"/>
  <c r="L925" i="5"/>
  <c r="L924" i="5"/>
  <c r="L923" i="5"/>
  <c r="L947" i="5" s="1"/>
  <c r="L922" i="5"/>
  <c r="P921" i="5"/>
  <c r="L921" i="5"/>
  <c r="P920" i="5"/>
  <c r="L920" i="5"/>
  <c r="P919" i="5"/>
  <c r="L919" i="5"/>
  <c r="P918" i="5"/>
  <c r="L918" i="5"/>
  <c r="E918" i="5"/>
  <c r="C918" i="5"/>
  <c r="P917" i="5"/>
  <c r="L917" i="5"/>
  <c r="P916" i="5"/>
  <c r="L916" i="5"/>
  <c r="P915" i="5"/>
  <c r="L915" i="5"/>
  <c r="P914" i="5"/>
  <c r="L914" i="5"/>
  <c r="P913" i="5"/>
  <c r="L913" i="5"/>
  <c r="P912" i="5"/>
  <c r="L912" i="5"/>
  <c r="P911" i="5"/>
  <c r="L911" i="5"/>
  <c r="P910" i="5"/>
  <c r="L910" i="5"/>
  <c r="P909" i="5"/>
  <c r="L909" i="5"/>
  <c r="P908" i="5"/>
  <c r="P947" i="5" s="1"/>
  <c r="L948" i="5" s="1"/>
  <c r="L908" i="5"/>
  <c r="H907" i="5"/>
  <c r="G907" i="5"/>
  <c r="F907" i="5"/>
  <c r="D907" i="5"/>
  <c r="J905" i="5"/>
  <c r="J903" i="5"/>
  <c r="O902" i="5"/>
  <c r="K903" i="5" s="1"/>
  <c r="K904" i="5" s="1"/>
  <c r="K905" i="5" s="1"/>
  <c r="N902" i="5"/>
  <c r="K902" i="5"/>
  <c r="J902" i="5"/>
  <c r="J904" i="5" s="1"/>
  <c r="L889" i="5"/>
  <c r="L888" i="5"/>
  <c r="L887" i="5"/>
  <c r="L886" i="5"/>
  <c r="L902" i="5" s="1"/>
  <c r="L885" i="5"/>
  <c r="P884" i="5"/>
  <c r="L884" i="5"/>
  <c r="P883" i="5"/>
  <c r="L883" i="5"/>
  <c r="P882" i="5"/>
  <c r="L882" i="5"/>
  <c r="P881" i="5"/>
  <c r="L881" i="5"/>
  <c r="P880" i="5"/>
  <c r="L880" i="5"/>
  <c r="P879" i="5"/>
  <c r="L879" i="5"/>
  <c r="P878" i="5"/>
  <c r="L878" i="5"/>
  <c r="P877" i="5"/>
  <c r="L877" i="5"/>
  <c r="P876" i="5"/>
  <c r="L876" i="5"/>
  <c r="P875" i="5"/>
  <c r="L875" i="5"/>
  <c r="P874" i="5"/>
  <c r="L874" i="5"/>
  <c r="P873" i="5"/>
  <c r="L873" i="5"/>
  <c r="P872" i="5"/>
  <c r="L872" i="5"/>
  <c r="E872" i="5"/>
  <c r="C872" i="5"/>
  <c r="P871" i="5"/>
  <c r="L871" i="5"/>
  <c r="P870" i="5"/>
  <c r="L870" i="5"/>
  <c r="P869" i="5"/>
  <c r="L869" i="5"/>
  <c r="P868" i="5"/>
  <c r="L868" i="5"/>
  <c r="P867" i="5"/>
  <c r="L867" i="5"/>
  <c r="P866" i="5"/>
  <c r="L866" i="5"/>
  <c r="P865" i="5"/>
  <c r="L865" i="5"/>
  <c r="P864" i="5"/>
  <c r="L864" i="5"/>
  <c r="P863" i="5"/>
  <c r="P902" i="5" s="1"/>
  <c r="L903" i="5" s="1"/>
  <c r="L863" i="5"/>
  <c r="H862" i="5"/>
  <c r="G862" i="5"/>
  <c r="F862" i="5"/>
  <c r="D862" i="5"/>
  <c r="K859" i="5"/>
  <c r="K860" i="5" s="1"/>
  <c r="J858" i="5"/>
  <c r="O857" i="5"/>
  <c r="K858" i="5" s="1"/>
  <c r="N857" i="5"/>
  <c r="K857" i="5"/>
  <c r="J857" i="5"/>
  <c r="L849" i="5"/>
  <c r="L848" i="5"/>
  <c r="L847" i="5"/>
  <c r="L846" i="5"/>
  <c r="L857" i="5" s="1"/>
  <c r="L845" i="5"/>
  <c r="P844" i="5"/>
  <c r="L844" i="5"/>
  <c r="P843" i="5"/>
  <c r="L843" i="5"/>
  <c r="P842" i="5"/>
  <c r="L842" i="5"/>
  <c r="P841" i="5"/>
  <c r="L841" i="5"/>
  <c r="P840" i="5"/>
  <c r="L840" i="5"/>
  <c r="P839" i="5"/>
  <c r="L839" i="5"/>
  <c r="P838" i="5"/>
  <c r="L838" i="5"/>
  <c r="P837" i="5"/>
  <c r="L837" i="5"/>
  <c r="P836" i="5"/>
  <c r="L836" i="5"/>
  <c r="P835" i="5"/>
  <c r="L835" i="5"/>
  <c r="P834" i="5"/>
  <c r="L834" i="5"/>
  <c r="P833" i="5"/>
  <c r="L833" i="5"/>
  <c r="P832" i="5"/>
  <c r="L832" i="5"/>
  <c r="P831" i="5"/>
  <c r="L831" i="5"/>
  <c r="P830" i="5"/>
  <c r="L830" i="5"/>
  <c r="P829" i="5"/>
  <c r="L829" i="5"/>
  <c r="P828" i="5"/>
  <c r="L828" i="5"/>
  <c r="P827" i="5"/>
  <c r="L827" i="5"/>
  <c r="P826" i="5"/>
  <c r="L826" i="5"/>
  <c r="E826" i="5"/>
  <c r="C826" i="5"/>
  <c r="P825" i="5"/>
  <c r="L825" i="5"/>
  <c r="P824" i="5"/>
  <c r="L824" i="5"/>
  <c r="P823" i="5"/>
  <c r="L823" i="5"/>
  <c r="P822" i="5"/>
  <c r="L822" i="5"/>
  <c r="P821" i="5"/>
  <c r="L821" i="5"/>
  <c r="P820" i="5"/>
  <c r="L820" i="5"/>
  <c r="P819" i="5"/>
  <c r="L819" i="5"/>
  <c r="P818" i="5"/>
  <c r="P857" i="5" s="1"/>
  <c r="L858" i="5" s="1"/>
  <c r="L818" i="5"/>
  <c r="H817" i="5"/>
  <c r="G817" i="5"/>
  <c r="F817" i="5"/>
  <c r="D817" i="5"/>
  <c r="J813" i="5"/>
  <c r="O812" i="5"/>
  <c r="K813" i="5" s="1"/>
  <c r="K814" i="5" s="1"/>
  <c r="K815" i="5" s="1"/>
  <c r="N812" i="5"/>
  <c r="L812" i="5"/>
  <c r="K812" i="5"/>
  <c r="J812" i="5"/>
  <c r="J814" i="5" s="1"/>
  <c r="J815" i="5" s="1"/>
  <c r="L799" i="5"/>
  <c r="P798" i="5"/>
  <c r="L798" i="5"/>
  <c r="P797" i="5"/>
  <c r="L797" i="5"/>
  <c r="P796" i="5"/>
  <c r="L796" i="5"/>
  <c r="P795" i="5"/>
  <c r="L795" i="5"/>
  <c r="P794" i="5"/>
  <c r="L794" i="5"/>
  <c r="P793" i="5"/>
  <c r="L793" i="5"/>
  <c r="P792" i="5"/>
  <c r="L792" i="5"/>
  <c r="P791" i="5"/>
  <c r="L791" i="5"/>
  <c r="P790" i="5"/>
  <c r="L790" i="5"/>
  <c r="P789" i="5"/>
  <c r="L789" i="5"/>
  <c r="P788" i="5"/>
  <c r="L788" i="5"/>
  <c r="P787" i="5"/>
  <c r="L787" i="5"/>
  <c r="P786" i="5"/>
  <c r="L786" i="5"/>
  <c r="P785" i="5"/>
  <c r="L785" i="5"/>
  <c r="P784" i="5"/>
  <c r="L784" i="5"/>
  <c r="P783" i="5"/>
  <c r="L783" i="5"/>
  <c r="P782" i="5"/>
  <c r="L782" i="5"/>
  <c r="P781" i="5"/>
  <c r="L781" i="5"/>
  <c r="E781" i="5"/>
  <c r="C781" i="5"/>
  <c r="P780" i="5"/>
  <c r="L780" i="5"/>
  <c r="P779" i="5"/>
  <c r="L779" i="5"/>
  <c r="P778" i="5"/>
  <c r="L778" i="5"/>
  <c r="P777" i="5"/>
  <c r="L777" i="5"/>
  <c r="P776" i="5"/>
  <c r="L776" i="5"/>
  <c r="P775" i="5"/>
  <c r="L775" i="5"/>
  <c r="P774" i="5"/>
  <c r="L774" i="5"/>
  <c r="P773" i="5"/>
  <c r="P812" i="5" s="1"/>
  <c r="L813" i="5" s="1"/>
  <c r="L773" i="5"/>
  <c r="H772" i="5"/>
  <c r="G772" i="5"/>
  <c r="F772" i="5"/>
  <c r="D772" i="5"/>
  <c r="K769" i="5"/>
  <c r="K770" i="5" s="1"/>
  <c r="J768" i="5"/>
  <c r="O767" i="5"/>
  <c r="K768" i="5" s="1"/>
  <c r="N767" i="5"/>
  <c r="K767" i="5"/>
  <c r="J767" i="5"/>
  <c r="L750" i="5"/>
  <c r="L749" i="5"/>
  <c r="L767" i="5" s="1"/>
  <c r="L748" i="5"/>
  <c r="P747" i="5"/>
  <c r="L747" i="5"/>
  <c r="P746" i="5"/>
  <c r="L746" i="5"/>
  <c r="P745" i="5"/>
  <c r="L745" i="5"/>
  <c r="P744" i="5"/>
  <c r="L744" i="5"/>
  <c r="P743" i="5"/>
  <c r="L743" i="5"/>
  <c r="P742" i="5"/>
  <c r="L742" i="5"/>
  <c r="P741" i="5"/>
  <c r="L741" i="5"/>
  <c r="P740" i="5"/>
  <c r="L740" i="5"/>
  <c r="P739" i="5"/>
  <c r="L739" i="5"/>
  <c r="P738" i="5"/>
  <c r="L738" i="5"/>
  <c r="P737" i="5"/>
  <c r="L737" i="5"/>
  <c r="P736" i="5"/>
  <c r="L736" i="5"/>
  <c r="P735" i="5"/>
  <c r="L735" i="5"/>
  <c r="P734" i="5"/>
  <c r="L734" i="5"/>
  <c r="P733" i="5"/>
  <c r="L733" i="5"/>
  <c r="P732" i="5"/>
  <c r="L732" i="5"/>
  <c r="P731" i="5"/>
  <c r="L731" i="5"/>
  <c r="P730" i="5"/>
  <c r="L730" i="5"/>
  <c r="P729" i="5"/>
  <c r="L729" i="5"/>
  <c r="P728" i="5"/>
  <c r="P767" i="5" s="1"/>
  <c r="L768" i="5" s="1"/>
  <c r="L728" i="5"/>
  <c r="H727" i="5"/>
  <c r="G727" i="5"/>
  <c r="F727" i="5"/>
  <c r="D727" i="5"/>
  <c r="J725" i="5"/>
  <c r="J723" i="5"/>
  <c r="O722" i="5"/>
  <c r="K723" i="5" s="1"/>
  <c r="K724" i="5" s="1"/>
  <c r="K725" i="5" s="1"/>
  <c r="N722" i="5"/>
  <c r="K722" i="5"/>
  <c r="J722" i="5"/>
  <c r="J724" i="5" s="1"/>
  <c r="L713" i="5"/>
  <c r="L712" i="5"/>
  <c r="L711" i="5"/>
  <c r="L710" i="5"/>
  <c r="L709" i="5"/>
  <c r="L708" i="5"/>
  <c r="L707" i="5"/>
  <c r="L706" i="5"/>
  <c r="L722" i="5" s="1"/>
  <c r="L705" i="5"/>
  <c r="P704" i="5"/>
  <c r="L704" i="5"/>
  <c r="P703" i="5"/>
  <c r="L703" i="5"/>
  <c r="P702" i="5"/>
  <c r="L702" i="5"/>
  <c r="P701" i="5"/>
  <c r="L701" i="5"/>
  <c r="P700" i="5"/>
  <c r="L700" i="5"/>
  <c r="P699" i="5"/>
  <c r="L699" i="5"/>
  <c r="P698" i="5"/>
  <c r="L698" i="5"/>
  <c r="P697" i="5"/>
  <c r="L697" i="5"/>
  <c r="P696" i="5"/>
  <c r="L696" i="5"/>
  <c r="P695" i="5"/>
  <c r="L695" i="5"/>
  <c r="P694" i="5"/>
  <c r="L694" i="5"/>
  <c r="P693" i="5"/>
  <c r="L693" i="5"/>
  <c r="P692" i="5"/>
  <c r="L692" i="5"/>
  <c r="P691" i="5"/>
  <c r="L691" i="5"/>
  <c r="P690" i="5"/>
  <c r="L690" i="5"/>
  <c r="P689" i="5"/>
  <c r="L689" i="5"/>
  <c r="P688" i="5"/>
  <c r="L688" i="5"/>
  <c r="P687" i="5"/>
  <c r="L687" i="5"/>
  <c r="P686" i="5"/>
  <c r="L686" i="5"/>
  <c r="P685" i="5"/>
  <c r="L685" i="5"/>
  <c r="P684" i="5"/>
  <c r="L684" i="5"/>
  <c r="P683" i="5"/>
  <c r="P722" i="5" s="1"/>
  <c r="L723" i="5" s="1"/>
  <c r="L683" i="5"/>
  <c r="H682" i="5"/>
  <c r="G682" i="5"/>
  <c r="F682" i="5"/>
  <c r="D682" i="5"/>
  <c r="K679" i="5"/>
  <c r="K680" i="5" s="1"/>
  <c r="J678" i="5"/>
  <c r="O677" i="5"/>
  <c r="K678" i="5" s="1"/>
  <c r="N677" i="5"/>
  <c r="K677" i="5"/>
  <c r="J677" i="5"/>
  <c r="P673" i="5"/>
  <c r="P671" i="5"/>
  <c r="L671" i="5"/>
  <c r="L670" i="5"/>
  <c r="L669" i="5"/>
  <c r="L668" i="5"/>
  <c r="L667" i="5"/>
  <c r="L666" i="5"/>
  <c r="L665" i="5"/>
  <c r="L664" i="5"/>
  <c r="L663" i="5"/>
  <c r="L662" i="5"/>
  <c r="L661" i="5"/>
  <c r="L660" i="5"/>
  <c r="L659" i="5"/>
  <c r="L658" i="5"/>
  <c r="P657" i="5"/>
  <c r="L657" i="5"/>
  <c r="P656" i="5"/>
  <c r="L656" i="5"/>
  <c r="P655" i="5"/>
  <c r="L655" i="5"/>
  <c r="P654" i="5"/>
  <c r="L654" i="5"/>
  <c r="P653" i="5"/>
  <c r="L653" i="5"/>
  <c r="P652" i="5"/>
  <c r="L652" i="5"/>
  <c r="P651" i="5"/>
  <c r="L651" i="5"/>
  <c r="P650" i="5"/>
  <c r="L650" i="5"/>
  <c r="P649" i="5"/>
  <c r="L649" i="5"/>
  <c r="P648" i="5"/>
  <c r="L648" i="5"/>
  <c r="P647" i="5"/>
  <c r="L647" i="5"/>
  <c r="P646" i="5"/>
  <c r="L646" i="5"/>
  <c r="P645" i="5"/>
  <c r="L645" i="5"/>
  <c r="P644" i="5"/>
  <c r="L644" i="5"/>
  <c r="P643" i="5"/>
  <c r="L643" i="5"/>
  <c r="P642" i="5"/>
  <c r="L642" i="5"/>
  <c r="P641" i="5"/>
  <c r="L641" i="5"/>
  <c r="P640" i="5"/>
  <c r="L640" i="5"/>
  <c r="P639" i="5"/>
  <c r="L639" i="5"/>
  <c r="P638" i="5"/>
  <c r="P677" i="5" s="1"/>
  <c r="L678" i="5" s="1"/>
  <c r="L638" i="5"/>
  <c r="L677" i="5" s="1"/>
  <c r="G637" i="5"/>
  <c r="H637" i="5" s="1"/>
  <c r="F637" i="5"/>
  <c r="D637" i="5"/>
  <c r="K633" i="5"/>
  <c r="O632" i="5"/>
  <c r="N632" i="5"/>
  <c r="J633" i="5" s="1"/>
  <c r="J634" i="5" s="1"/>
  <c r="J635" i="5" s="1"/>
  <c r="K632" i="5"/>
  <c r="J632" i="5"/>
  <c r="P624" i="5"/>
  <c r="P623" i="5"/>
  <c r="P622" i="5"/>
  <c r="P621" i="5"/>
  <c r="P620" i="5"/>
  <c r="P619" i="5"/>
  <c r="P618" i="5"/>
  <c r="P617" i="5"/>
  <c r="P616" i="5"/>
  <c r="P615" i="5"/>
  <c r="P614" i="5"/>
  <c r="P613" i="5"/>
  <c r="P612" i="5"/>
  <c r="P611" i="5"/>
  <c r="P610" i="5"/>
  <c r="P609" i="5"/>
  <c r="P608" i="5"/>
  <c r="P607" i="5"/>
  <c r="P606" i="5"/>
  <c r="L606" i="5"/>
  <c r="P605" i="5"/>
  <c r="L605" i="5"/>
  <c r="P604" i="5"/>
  <c r="L604" i="5"/>
  <c r="P603" i="5"/>
  <c r="L603" i="5"/>
  <c r="P602" i="5"/>
  <c r="L602" i="5"/>
  <c r="P601" i="5"/>
  <c r="L601" i="5"/>
  <c r="P600" i="5"/>
  <c r="L600" i="5"/>
  <c r="P599" i="5"/>
  <c r="L599" i="5"/>
  <c r="P598" i="5"/>
  <c r="L598" i="5"/>
  <c r="P597" i="5"/>
  <c r="L597" i="5"/>
  <c r="P596" i="5"/>
  <c r="L596" i="5"/>
  <c r="P595" i="5"/>
  <c r="L595" i="5"/>
  <c r="P594" i="5"/>
  <c r="L594" i="5"/>
  <c r="P593" i="5"/>
  <c r="P632" i="5" s="1"/>
  <c r="L633" i="5" s="1"/>
  <c r="L634" i="5" s="1"/>
  <c r="L593" i="5"/>
  <c r="L632" i="5" s="1"/>
  <c r="H592" i="5"/>
  <c r="G592" i="5"/>
  <c r="F592" i="5"/>
  <c r="D592" i="5"/>
  <c r="K589" i="5"/>
  <c r="K590" i="5" s="1"/>
  <c r="J588" i="5"/>
  <c r="O587" i="5"/>
  <c r="K588" i="5" s="1"/>
  <c r="N587" i="5"/>
  <c r="K587" i="5"/>
  <c r="J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69" i="5"/>
  <c r="L568" i="5"/>
  <c r="L567" i="5"/>
  <c r="L587" i="5" s="1"/>
  <c r="L566" i="5"/>
  <c r="P565" i="5"/>
  <c r="L565" i="5"/>
  <c r="P564" i="5"/>
  <c r="L564" i="5"/>
  <c r="P563" i="5"/>
  <c r="L563" i="5"/>
  <c r="P562" i="5"/>
  <c r="L562" i="5"/>
  <c r="P561" i="5"/>
  <c r="L561" i="5"/>
  <c r="P560" i="5"/>
  <c r="L560" i="5"/>
  <c r="P559" i="5"/>
  <c r="L559" i="5"/>
  <c r="P558" i="5"/>
  <c r="L558" i="5"/>
  <c r="P557" i="5"/>
  <c r="L557" i="5"/>
  <c r="P556" i="5"/>
  <c r="L556" i="5"/>
  <c r="P555" i="5"/>
  <c r="L555" i="5"/>
  <c r="P554" i="5"/>
  <c r="L554" i="5"/>
  <c r="E554" i="5"/>
  <c r="C554" i="5"/>
  <c r="P553" i="5"/>
  <c r="L553" i="5"/>
  <c r="P552" i="5"/>
  <c r="L552" i="5"/>
  <c r="P551" i="5"/>
  <c r="L551" i="5"/>
  <c r="P550" i="5"/>
  <c r="L550" i="5"/>
  <c r="P549" i="5"/>
  <c r="L549" i="5"/>
  <c r="P548" i="5"/>
  <c r="P587" i="5" s="1"/>
  <c r="L588" i="5" s="1"/>
  <c r="L548" i="5"/>
  <c r="H547" i="5"/>
  <c r="G547" i="5"/>
  <c r="F547" i="5"/>
  <c r="D547" i="5"/>
  <c r="J543" i="5"/>
  <c r="O542" i="5"/>
  <c r="K543" i="5" s="1"/>
  <c r="K544" i="5" s="1"/>
  <c r="K545" i="5" s="1"/>
  <c r="N542" i="5"/>
  <c r="K542" i="5"/>
  <c r="J542" i="5"/>
  <c r="J544" i="5" s="1"/>
  <c r="J545" i="5" s="1"/>
  <c r="P533" i="5"/>
  <c r="P532" i="5"/>
  <c r="P531" i="5"/>
  <c r="P530" i="5"/>
  <c r="P529" i="5"/>
  <c r="L529" i="5"/>
  <c r="P528" i="5"/>
  <c r="L528" i="5"/>
  <c r="P527" i="5"/>
  <c r="L527" i="5"/>
  <c r="P526" i="5"/>
  <c r="L526" i="5"/>
  <c r="P525" i="5"/>
  <c r="L525" i="5"/>
  <c r="P524" i="5"/>
  <c r="L524" i="5"/>
  <c r="P523" i="5"/>
  <c r="L523" i="5"/>
  <c r="P522" i="5"/>
  <c r="L522" i="5"/>
  <c r="P521" i="5"/>
  <c r="L521" i="5"/>
  <c r="P520" i="5"/>
  <c r="L520" i="5"/>
  <c r="P519" i="5"/>
  <c r="L519" i="5"/>
  <c r="P518" i="5"/>
  <c r="L518" i="5"/>
  <c r="P517" i="5"/>
  <c r="L517" i="5"/>
  <c r="P516" i="5"/>
  <c r="L516" i="5"/>
  <c r="P515" i="5"/>
  <c r="L515" i="5"/>
  <c r="P514" i="5"/>
  <c r="L514" i="5"/>
  <c r="P513" i="5"/>
  <c r="L513" i="5"/>
  <c r="P512" i="5"/>
  <c r="L512" i="5"/>
  <c r="P511" i="5"/>
  <c r="L511" i="5"/>
  <c r="P510" i="5"/>
  <c r="L510" i="5"/>
  <c r="P509" i="5"/>
  <c r="L509" i="5"/>
  <c r="P508" i="5"/>
  <c r="L508" i="5"/>
  <c r="P507" i="5"/>
  <c r="L507" i="5"/>
  <c r="P506" i="5"/>
  <c r="L506" i="5"/>
  <c r="P505" i="5"/>
  <c r="L505" i="5"/>
  <c r="P504" i="5"/>
  <c r="L504" i="5"/>
  <c r="P503" i="5"/>
  <c r="L503" i="5"/>
  <c r="L542" i="5" s="1"/>
  <c r="G502" i="5"/>
  <c r="F502" i="5"/>
  <c r="D502" i="5"/>
  <c r="K500" i="5"/>
  <c r="K498" i="5"/>
  <c r="P497" i="5"/>
  <c r="L498" i="5" s="1"/>
  <c r="O497" i="5"/>
  <c r="N497" i="5"/>
  <c r="J498" i="5" s="1"/>
  <c r="J499" i="5" s="1"/>
  <c r="J500" i="5" s="1"/>
  <c r="K497" i="5"/>
  <c r="K499" i="5" s="1"/>
  <c r="J497" i="5"/>
  <c r="L483" i="5"/>
  <c r="L482" i="5"/>
  <c r="L481" i="5"/>
  <c r="L480" i="5"/>
  <c r="L479" i="5"/>
  <c r="L478" i="5"/>
  <c r="P477" i="5"/>
  <c r="L477" i="5"/>
  <c r="P476" i="5"/>
  <c r="L476" i="5"/>
  <c r="P475" i="5"/>
  <c r="L475" i="5"/>
  <c r="P474" i="5"/>
  <c r="L474" i="5"/>
  <c r="P473" i="5"/>
  <c r="L473" i="5"/>
  <c r="P472" i="5"/>
  <c r="L472" i="5"/>
  <c r="P471" i="5"/>
  <c r="L471" i="5"/>
  <c r="P470" i="5"/>
  <c r="L470" i="5"/>
  <c r="P469" i="5"/>
  <c r="L469" i="5"/>
  <c r="P468" i="5"/>
  <c r="L468" i="5"/>
  <c r="P467" i="5"/>
  <c r="L467" i="5"/>
  <c r="P466" i="5"/>
  <c r="L466" i="5"/>
  <c r="P465" i="5"/>
  <c r="L465" i="5"/>
  <c r="P464" i="5"/>
  <c r="L464" i="5"/>
  <c r="P463" i="5"/>
  <c r="L463" i="5"/>
  <c r="P462" i="5"/>
  <c r="L462" i="5"/>
  <c r="P461" i="5"/>
  <c r="L461" i="5"/>
  <c r="P460" i="5"/>
  <c r="L460" i="5"/>
  <c r="P459" i="5"/>
  <c r="L459" i="5"/>
  <c r="P458" i="5"/>
  <c r="L458" i="5"/>
  <c r="L497" i="5" s="1"/>
  <c r="L499" i="5" s="1"/>
  <c r="H457" i="5"/>
  <c r="G457" i="5"/>
  <c r="F457" i="5"/>
  <c r="D457" i="5"/>
  <c r="L453" i="5"/>
  <c r="J453" i="5"/>
  <c r="O452" i="5"/>
  <c r="K453" i="5" s="1"/>
  <c r="K454" i="5" s="1"/>
  <c r="K455" i="5" s="1"/>
  <c r="N452" i="5"/>
  <c r="K452" i="5"/>
  <c r="J452" i="5"/>
  <c r="J454" i="5" s="1"/>
  <c r="J455" i="5" s="1"/>
  <c r="L443" i="5"/>
  <c r="L442" i="5"/>
  <c r="L441" i="5"/>
  <c r="L440" i="5"/>
  <c r="L439" i="5"/>
  <c r="L438" i="5"/>
  <c r="P437" i="5"/>
  <c r="L437" i="5"/>
  <c r="P436" i="5"/>
  <c r="L436" i="5"/>
  <c r="P435" i="5"/>
  <c r="L435" i="5"/>
  <c r="P434" i="5"/>
  <c r="L434" i="5"/>
  <c r="P433" i="5"/>
  <c r="L433" i="5"/>
  <c r="P432" i="5"/>
  <c r="L432" i="5"/>
  <c r="P431" i="5"/>
  <c r="L431" i="5"/>
  <c r="P430" i="5"/>
  <c r="L430" i="5"/>
  <c r="P429" i="5"/>
  <c r="L429" i="5"/>
  <c r="P428" i="5"/>
  <c r="L428" i="5"/>
  <c r="P427" i="5"/>
  <c r="L427" i="5"/>
  <c r="P426" i="5"/>
  <c r="L426" i="5"/>
  <c r="P425" i="5"/>
  <c r="L425" i="5"/>
  <c r="P424" i="5"/>
  <c r="L424" i="5"/>
  <c r="P423" i="5"/>
  <c r="L423" i="5"/>
  <c r="P422" i="5"/>
  <c r="L422" i="5"/>
  <c r="P421" i="5"/>
  <c r="L421" i="5"/>
  <c r="P420" i="5"/>
  <c r="L420" i="5"/>
  <c r="P419" i="5"/>
  <c r="L419" i="5"/>
  <c r="P418" i="5"/>
  <c r="L418" i="5"/>
  <c r="P417" i="5"/>
  <c r="L417" i="5"/>
  <c r="P416" i="5"/>
  <c r="L416" i="5"/>
  <c r="P415" i="5"/>
  <c r="L415" i="5"/>
  <c r="P414" i="5"/>
  <c r="L414" i="5"/>
  <c r="P413" i="5"/>
  <c r="P452" i="5" s="1"/>
  <c r="L413" i="5"/>
  <c r="L452" i="5" s="1"/>
  <c r="L454" i="5" s="1"/>
  <c r="G412" i="5"/>
  <c r="H412" i="5" s="1"/>
  <c r="F412" i="5"/>
  <c r="D412" i="5"/>
  <c r="K410" i="5"/>
  <c r="K408" i="5"/>
  <c r="P407" i="5"/>
  <c r="L408" i="5" s="1"/>
  <c r="O407" i="5"/>
  <c r="N407" i="5"/>
  <c r="J408" i="5" s="1"/>
  <c r="K407" i="5"/>
  <c r="K409" i="5" s="1"/>
  <c r="J407" i="5"/>
  <c r="J409" i="5" s="1"/>
  <c r="J410" i="5" s="1"/>
  <c r="L400" i="5"/>
  <c r="L399" i="5"/>
  <c r="L398" i="5"/>
  <c r="L397" i="5"/>
  <c r="L396" i="5"/>
  <c r="L395" i="5"/>
  <c r="L394" i="5"/>
  <c r="L393" i="5"/>
  <c r="L392" i="5"/>
  <c r="L391" i="5"/>
  <c r="P390" i="5"/>
  <c r="L390" i="5"/>
  <c r="P389" i="5"/>
  <c r="L389" i="5"/>
  <c r="P388" i="5"/>
  <c r="L388" i="5"/>
  <c r="P387" i="5"/>
  <c r="L387" i="5"/>
  <c r="P386" i="5"/>
  <c r="L386" i="5"/>
  <c r="P385" i="5"/>
  <c r="L385" i="5"/>
  <c r="P384" i="5"/>
  <c r="L384" i="5"/>
  <c r="P383" i="5"/>
  <c r="L383" i="5"/>
  <c r="P382" i="5"/>
  <c r="L382" i="5"/>
  <c r="P381" i="5"/>
  <c r="L381" i="5"/>
  <c r="P380" i="5"/>
  <c r="L380" i="5"/>
  <c r="P379" i="5"/>
  <c r="L379" i="5"/>
  <c r="P378" i="5"/>
  <c r="L378" i="5"/>
  <c r="P377" i="5"/>
  <c r="L377" i="5"/>
  <c r="P376" i="5"/>
  <c r="L376" i="5"/>
  <c r="P375" i="5"/>
  <c r="L375" i="5"/>
  <c r="P374" i="5"/>
  <c r="L374" i="5"/>
  <c r="P373" i="5"/>
  <c r="L373" i="5"/>
  <c r="P372" i="5"/>
  <c r="L372" i="5"/>
  <c r="P371" i="5"/>
  <c r="L371" i="5"/>
  <c r="P370" i="5"/>
  <c r="L370" i="5"/>
  <c r="P369" i="5"/>
  <c r="L369" i="5"/>
  <c r="P368" i="5"/>
  <c r="L368" i="5"/>
  <c r="L407" i="5" s="1"/>
  <c r="L409" i="5" s="1"/>
  <c r="G367" i="5"/>
  <c r="F367" i="5"/>
  <c r="D367" i="5"/>
  <c r="K363" i="5"/>
  <c r="O362" i="5"/>
  <c r="N362" i="5"/>
  <c r="J363" i="5" s="1"/>
  <c r="J364" i="5" s="1"/>
  <c r="J365" i="5" s="1"/>
  <c r="K362" i="5"/>
  <c r="K364" i="5" s="1"/>
  <c r="K365" i="5" s="1"/>
  <c r="J362" i="5"/>
  <c r="L353" i="5"/>
  <c r="L352" i="5"/>
  <c r="L351" i="5"/>
  <c r="L350" i="5"/>
  <c r="P349" i="5"/>
  <c r="L349" i="5"/>
  <c r="P348" i="5"/>
  <c r="L348" i="5"/>
  <c r="P347" i="5"/>
  <c r="L347" i="5"/>
  <c r="P346" i="5"/>
  <c r="L346" i="5"/>
  <c r="P345" i="5"/>
  <c r="L345" i="5"/>
  <c r="P344" i="5"/>
  <c r="L344" i="5"/>
  <c r="P343" i="5"/>
  <c r="L343" i="5"/>
  <c r="P342" i="5"/>
  <c r="L342" i="5"/>
  <c r="P341" i="5"/>
  <c r="L341" i="5"/>
  <c r="P340" i="5"/>
  <c r="L340" i="5"/>
  <c r="P339" i="5"/>
  <c r="L339" i="5"/>
  <c r="P338" i="5"/>
  <c r="L338" i="5"/>
  <c r="P337" i="5"/>
  <c r="L337" i="5"/>
  <c r="P336" i="5"/>
  <c r="L336" i="5"/>
  <c r="P335" i="5"/>
  <c r="L335" i="5"/>
  <c r="P334" i="5"/>
  <c r="L334" i="5"/>
  <c r="P333" i="5"/>
  <c r="L333" i="5"/>
  <c r="P332" i="5"/>
  <c r="L332" i="5"/>
  <c r="P331" i="5"/>
  <c r="L331" i="5"/>
  <c r="P330" i="5"/>
  <c r="L330" i="5"/>
  <c r="P329" i="5"/>
  <c r="L329" i="5"/>
  <c r="P328" i="5"/>
  <c r="L328" i="5"/>
  <c r="P327" i="5"/>
  <c r="L327" i="5"/>
  <c r="P326" i="5"/>
  <c r="L326" i="5"/>
  <c r="P325" i="5"/>
  <c r="L325" i="5"/>
  <c r="P324" i="5"/>
  <c r="L324" i="5"/>
  <c r="P323" i="5"/>
  <c r="P362" i="5" s="1"/>
  <c r="L363" i="5" s="1"/>
  <c r="L323" i="5"/>
  <c r="L362" i="5" s="1"/>
  <c r="H322" i="5"/>
  <c r="G322" i="5"/>
  <c r="F322" i="5"/>
  <c r="D322" i="5"/>
  <c r="J318" i="5"/>
  <c r="O317" i="5"/>
  <c r="K318" i="5" s="1"/>
  <c r="K319" i="5" s="1"/>
  <c r="K320" i="5" s="1"/>
  <c r="N317" i="5"/>
  <c r="K317" i="5"/>
  <c r="J317" i="5"/>
  <c r="J319" i="5" s="1"/>
  <c r="J320" i="5" s="1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317" i="5" s="1"/>
  <c r="L295" i="5"/>
  <c r="P294" i="5"/>
  <c r="L294" i="5"/>
  <c r="P293" i="5"/>
  <c r="L293" i="5"/>
  <c r="P292" i="5"/>
  <c r="L292" i="5"/>
  <c r="P291" i="5"/>
  <c r="L291" i="5"/>
  <c r="P290" i="5"/>
  <c r="L290" i="5"/>
  <c r="P289" i="5"/>
  <c r="L289" i="5"/>
  <c r="P288" i="5"/>
  <c r="L288" i="5"/>
  <c r="P287" i="5"/>
  <c r="L287" i="5"/>
  <c r="P286" i="5"/>
  <c r="L286" i="5"/>
  <c r="P285" i="5"/>
  <c r="L285" i="5"/>
  <c r="P284" i="5"/>
  <c r="L284" i="5"/>
  <c r="P283" i="5"/>
  <c r="L283" i="5"/>
  <c r="P282" i="5"/>
  <c r="L282" i="5"/>
  <c r="P281" i="5"/>
  <c r="L281" i="5"/>
  <c r="P280" i="5"/>
  <c r="L280" i="5"/>
  <c r="P279" i="5"/>
  <c r="L279" i="5"/>
  <c r="P278" i="5"/>
  <c r="P317" i="5" s="1"/>
  <c r="L318" i="5" s="1"/>
  <c r="L278" i="5"/>
  <c r="H277" i="5"/>
  <c r="G277" i="5"/>
  <c r="F277" i="5"/>
  <c r="D277" i="5"/>
  <c r="J273" i="5"/>
  <c r="O272" i="5"/>
  <c r="K273" i="5" s="1"/>
  <c r="K274" i="5" s="1"/>
  <c r="K275" i="5" s="1"/>
  <c r="N272" i="5"/>
  <c r="K272" i="5"/>
  <c r="J272" i="5"/>
  <c r="J274" i="5" s="1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72" i="5" s="1"/>
  <c r="L253" i="5"/>
  <c r="P252" i="5"/>
  <c r="L252" i="5"/>
  <c r="P251" i="5"/>
  <c r="L251" i="5"/>
  <c r="P250" i="5"/>
  <c r="L250" i="5"/>
  <c r="P249" i="5"/>
  <c r="L249" i="5"/>
  <c r="P248" i="5"/>
  <c r="L248" i="5"/>
  <c r="P247" i="5"/>
  <c r="L247" i="5"/>
  <c r="P246" i="5"/>
  <c r="L246" i="5"/>
  <c r="P245" i="5"/>
  <c r="L245" i="5"/>
  <c r="P244" i="5"/>
  <c r="L244" i="5"/>
  <c r="P243" i="5"/>
  <c r="L243" i="5"/>
  <c r="P242" i="5"/>
  <c r="L242" i="5"/>
  <c r="P241" i="5"/>
  <c r="L241" i="5"/>
  <c r="P240" i="5"/>
  <c r="L240" i="5"/>
  <c r="P239" i="5"/>
  <c r="L239" i="5"/>
  <c r="P238" i="5"/>
  <c r="L238" i="5"/>
  <c r="P237" i="5"/>
  <c r="L237" i="5"/>
  <c r="P236" i="5"/>
  <c r="L236" i="5"/>
  <c r="P235" i="5"/>
  <c r="L235" i="5"/>
  <c r="P234" i="5"/>
  <c r="L234" i="5"/>
  <c r="P233" i="5"/>
  <c r="P272" i="5" s="1"/>
  <c r="L273" i="5" s="1"/>
  <c r="L233" i="5"/>
  <c r="H232" i="5"/>
  <c r="G232" i="5"/>
  <c r="F232" i="5"/>
  <c r="D232" i="5"/>
  <c r="J228" i="5"/>
  <c r="O227" i="5"/>
  <c r="K228" i="5" s="1"/>
  <c r="K229" i="5" s="1"/>
  <c r="K230" i="5" s="1"/>
  <c r="N227" i="5"/>
  <c r="L227" i="5"/>
  <c r="K227" i="5"/>
  <c r="J227" i="5"/>
  <c r="J229" i="5" s="1"/>
  <c r="J230" i="5" s="1"/>
  <c r="P206" i="5"/>
  <c r="P205" i="5"/>
  <c r="L205" i="5"/>
  <c r="P204" i="5"/>
  <c r="L204" i="5"/>
  <c r="P203" i="5"/>
  <c r="L203" i="5"/>
  <c r="P202" i="5"/>
  <c r="L202" i="5"/>
  <c r="P201" i="5"/>
  <c r="L201" i="5"/>
  <c r="P200" i="5"/>
  <c r="L200" i="5"/>
  <c r="P199" i="5"/>
  <c r="L199" i="5"/>
  <c r="P198" i="5"/>
  <c r="L198" i="5"/>
  <c r="P197" i="5"/>
  <c r="L197" i="5"/>
  <c r="P196" i="5"/>
  <c r="L196" i="5"/>
  <c r="P195" i="5"/>
  <c r="L195" i="5"/>
  <c r="P194" i="5"/>
  <c r="L194" i="5"/>
  <c r="P193" i="5"/>
  <c r="L193" i="5"/>
  <c r="P192" i="5"/>
  <c r="L192" i="5"/>
  <c r="P191" i="5"/>
  <c r="L191" i="5"/>
  <c r="P190" i="5"/>
  <c r="L190" i="5"/>
  <c r="P189" i="5"/>
  <c r="L189" i="5"/>
  <c r="P188" i="5"/>
  <c r="P227" i="5" s="1"/>
  <c r="L228" i="5" s="1"/>
  <c r="L188" i="5"/>
  <c r="H187" i="5"/>
  <c r="G187" i="5"/>
  <c r="F187" i="5"/>
  <c r="D187" i="5"/>
  <c r="J183" i="5"/>
  <c r="O182" i="5"/>
  <c r="K183" i="5" s="1"/>
  <c r="K184" i="5" s="1"/>
  <c r="K185" i="5" s="1"/>
  <c r="N182" i="5"/>
  <c r="L182" i="5"/>
  <c r="K182" i="5"/>
  <c r="J182" i="5"/>
  <c r="J184" i="5" s="1"/>
  <c r="J185" i="5" s="1"/>
  <c r="P179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L165" i="5"/>
  <c r="P164" i="5"/>
  <c r="L164" i="5"/>
  <c r="P163" i="5"/>
  <c r="L163" i="5"/>
  <c r="P162" i="5"/>
  <c r="L162" i="5"/>
  <c r="P161" i="5"/>
  <c r="L161" i="5"/>
  <c r="P160" i="5"/>
  <c r="L160" i="5"/>
  <c r="P159" i="5"/>
  <c r="L159" i="5"/>
  <c r="P158" i="5"/>
  <c r="L158" i="5"/>
  <c r="P157" i="5"/>
  <c r="L157" i="5"/>
  <c r="P156" i="5"/>
  <c r="L156" i="5"/>
  <c r="P155" i="5"/>
  <c r="L155" i="5"/>
  <c r="P154" i="5"/>
  <c r="L154" i="5"/>
  <c r="P153" i="5"/>
  <c r="L153" i="5"/>
  <c r="P152" i="5"/>
  <c r="L152" i="5"/>
  <c r="P151" i="5"/>
  <c r="L151" i="5"/>
  <c r="P150" i="5"/>
  <c r="L150" i="5"/>
  <c r="P149" i="5"/>
  <c r="L149" i="5"/>
  <c r="P148" i="5"/>
  <c r="L148" i="5"/>
  <c r="P147" i="5"/>
  <c r="L147" i="5"/>
  <c r="P146" i="5"/>
  <c r="L146" i="5"/>
  <c r="P145" i="5"/>
  <c r="L145" i="5"/>
  <c r="P144" i="5"/>
  <c r="L144" i="5"/>
  <c r="P143" i="5"/>
  <c r="P182" i="5" s="1"/>
  <c r="L183" i="5" s="1"/>
  <c r="L143" i="5"/>
  <c r="H142" i="5"/>
  <c r="G142" i="5"/>
  <c r="F142" i="5"/>
  <c r="D142" i="5"/>
  <c r="J138" i="5"/>
  <c r="O137" i="5"/>
  <c r="K138" i="5" s="1"/>
  <c r="K139" i="5" s="1"/>
  <c r="K140" i="5" s="1"/>
  <c r="N137" i="5"/>
  <c r="K137" i="5"/>
  <c r="J137" i="5"/>
  <c r="J139" i="5" s="1"/>
  <c r="J140" i="5" s="1"/>
  <c r="P117" i="5"/>
  <c r="P116" i="5"/>
  <c r="P115" i="5"/>
  <c r="L115" i="5"/>
  <c r="P114" i="5"/>
  <c r="L114" i="5"/>
  <c r="P113" i="5"/>
  <c r="L113" i="5"/>
  <c r="P112" i="5"/>
  <c r="L112" i="5"/>
  <c r="P111" i="5"/>
  <c r="L111" i="5"/>
  <c r="P110" i="5"/>
  <c r="L110" i="5"/>
  <c r="P109" i="5"/>
  <c r="L109" i="5"/>
  <c r="P108" i="5"/>
  <c r="L108" i="5"/>
  <c r="P107" i="5"/>
  <c r="L107" i="5"/>
  <c r="P106" i="5"/>
  <c r="L106" i="5"/>
  <c r="P105" i="5"/>
  <c r="L105" i="5"/>
  <c r="P104" i="5"/>
  <c r="L104" i="5"/>
  <c r="P103" i="5"/>
  <c r="L103" i="5"/>
  <c r="P102" i="5"/>
  <c r="L102" i="5"/>
  <c r="P101" i="5"/>
  <c r="L101" i="5"/>
  <c r="P100" i="5"/>
  <c r="L100" i="5"/>
  <c r="P99" i="5"/>
  <c r="L99" i="5"/>
  <c r="P98" i="5"/>
  <c r="P137" i="5" s="1"/>
  <c r="L138" i="5" s="1"/>
  <c r="L98" i="5"/>
  <c r="L137" i="5" s="1"/>
  <c r="L139" i="5" s="1"/>
  <c r="G97" i="5"/>
  <c r="H97" i="5" s="1"/>
  <c r="F97" i="5"/>
  <c r="D97" i="5"/>
  <c r="K93" i="5"/>
  <c r="O92" i="5"/>
  <c r="N92" i="5"/>
  <c r="J93" i="5" s="1"/>
  <c r="J94" i="5" s="1"/>
  <c r="J95" i="5" s="1"/>
  <c r="K92" i="5"/>
  <c r="K94" i="5" s="1"/>
  <c r="K95" i="5" s="1"/>
  <c r="J92" i="5"/>
  <c r="P81" i="5"/>
  <c r="P80" i="5"/>
  <c r="P79" i="5"/>
  <c r="P78" i="5"/>
  <c r="P77" i="5"/>
  <c r="P76" i="5"/>
  <c r="P75" i="5"/>
  <c r="P74" i="5"/>
  <c r="P73" i="5"/>
  <c r="P92" i="5" s="1"/>
  <c r="L93" i="5" s="1"/>
  <c r="P72" i="5"/>
  <c r="L72" i="5"/>
  <c r="P71" i="5"/>
  <c r="L71" i="5"/>
  <c r="P70" i="5"/>
  <c r="L70" i="5"/>
  <c r="P69" i="5"/>
  <c r="L69" i="5"/>
  <c r="P68" i="5"/>
  <c r="L68" i="5"/>
  <c r="P67" i="5"/>
  <c r="L67" i="5"/>
  <c r="P66" i="5"/>
  <c r="L66" i="5"/>
  <c r="P65" i="5"/>
  <c r="L65" i="5"/>
  <c r="P64" i="5"/>
  <c r="L64" i="5"/>
  <c r="P63" i="5"/>
  <c r="L63" i="5"/>
  <c r="P62" i="5"/>
  <c r="L62" i="5"/>
  <c r="P61" i="5"/>
  <c r="L61" i="5"/>
  <c r="P60" i="5"/>
  <c r="L60" i="5"/>
  <c r="P59" i="5"/>
  <c r="L59" i="5"/>
  <c r="P58" i="5"/>
  <c r="L58" i="5"/>
  <c r="P57" i="5"/>
  <c r="L57" i="5"/>
  <c r="P56" i="5"/>
  <c r="L56" i="5"/>
  <c r="P55" i="5"/>
  <c r="L55" i="5"/>
  <c r="P54" i="5"/>
  <c r="L54" i="5"/>
  <c r="P53" i="5"/>
  <c r="L53" i="5"/>
  <c r="L92" i="5" s="1"/>
  <c r="L94" i="5" s="1"/>
  <c r="G52" i="5"/>
  <c r="L95" i="5" s="1"/>
  <c r="F52" i="5"/>
  <c r="D52" i="5"/>
  <c r="K48" i="5"/>
  <c r="O47" i="5"/>
  <c r="N47" i="5"/>
  <c r="J48" i="5" s="1"/>
  <c r="J49" i="5" s="1"/>
  <c r="J50" i="5" s="1"/>
  <c r="K47" i="5"/>
  <c r="K49" i="5" s="1"/>
  <c r="K50" i="5" s="1"/>
  <c r="J47" i="5"/>
  <c r="P13" i="5"/>
  <c r="P12" i="5"/>
  <c r="P11" i="5"/>
  <c r="L11" i="5"/>
  <c r="P10" i="5"/>
  <c r="L10" i="5"/>
  <c r="P9" i="5"/>
  <c r="P47" i="5" s="1"/>
  <c r="L48" i="5" s="1"/>
  <c r="L9" i="5"/>
  <c r="L47" i="5" s="1"/>
  <c r="H8" i="5"/>
  <c r="G8" i="5"/>
  <c r="F8" i="5"/>
  <c r="D8" i="5"/>
  <c r="D49" i="4"/>
  <c r="H49" i="4" s="1"/>
  <c r="C49" i="4"/>
  <c r="G49" i="4" s="1"/>
  <c r="D48" i="4"/>
  <c r="H48" i="4" s="1"/>
  <c r="C48" i="4"/>
  <c r="G48" i="4" s="1"/>
  <c r="D47" i="4"/>
  <c r="H47" i="4" s="1"/>
  <c r="C47" i="4"/>
  <c r="G47" i="4" s="1"/>
  <c r="D46" i="4"/>
  <c r="H46" i="4" s="1"/>
  <c r="C46" i="4"/>
  <c r="G46" i="4" s="1"/>
  <c r="D45" i="4"/>
  <c r="H45" i="4" s="1"/>
  <c r="C45" i="4"/>
  <c r="G45" i="4" s="1"/>
  <c r="D44" i="4"/>
  <c r="H44" i="4" s="1"/>
  <c r="C44" i="4"/>
  <c r="G44" i="4" s="1"/>
  <c r="D43" i="4"/>
  <c r="H43" i="4" s="1"/>
  <c r="C43" i="4"/>
  <c r="G43" i="4" s="1"/>
  <c r="D42" i="4"/>
  <c r="H42" i="4" s="1"/>
  <c r="C42" i="4"/>
  <c r="G42" i="4" s="1"/>
  <c r="D41" i="4"/>
  <c r="H41" i="4" s="1"/>
  <c r="C41" i="4"/>
  <c r="G41" i="4" s="1"/>
  <c r="D40" i="4"/>
  <c r="H40" i="4" s="1"/>
  <c r="C40" i="4"/>
  <c r="G40" i="4" s="1"/>
  <c r="D39" i="4"/>
  <c r="H39" i="4" s="1"/>
  <c r="C39" i="4"/>
  <c r="G39" i="4" s="1"/>
  <c r="D38" i="4"/>
  <c r="H38" i="4" s="1"/>
  <c r="C38" i="4"/>
  <c r="G38" i="4" s="1"/>
  <c r="D37" i="4"/>
  <c r="H37" i="4" s="1"/>
  <c r="C37" i="4"/>
  <c r="G37" i="4" s="1"/>
  <c r="D36" i="4"/>
  <c r="H36" i="4" s="1"/>
  <c r="C36" i="4"/>
  <c r="G36" i="4" s="1"/>
  <c r="D35" i="4"/>
  <c r="H35" i="4" s="1"/>
  <c r="C35" i="4"/>
  <c r="G35" i="4" s="1"/>
  <c r="D34" i="4"/>
  <c r="H34" i="4" s="1"/>
  <c r="C34" i="4"/>
  <c r="G34" i="4" s="1"/>
  <c r="D33" i="4"/>
  <c r="H33" i="4" s="1"/>
  <c r="C33" i="4"/>
  <c r="G33" i="4" s="1"/>
  <c r="D32" i="4"/>
  <c r="H32" i="4" s="1"/>
  <c r="C32" i="4"/>
  <c r="G32" i="4" s="1"/>
  <c r="D31" i="4"/>
  <c r="H31" i="4" s="1"/>
  <c r="C31" i="4"/>
  <c r="G31" i="4" s="1"/>
  <c r="D30" i="4"/>
  <c r="H30" i="4" s="1"/>
  <c r="C30" i="4"/>
  <c r="G30" i="4" s="1"/>
  <c r="D29" i="4"/>
  <c r="H29" i="4" s="1"/>
  <c r="C29" i="4"/>
  <c r="G29" i="4" s="1"/>
  <c r="D28" i="4"/>
  <c r="H28" i="4" s="1"/>
  <c r="C28" i="4"/>
  <c r="G28" i="4" s="1"/>
  <c r="D27" i="4"/>
  <c r="H27" i="4" s="1"/>
  <c r="C27" i="4"/>
  <c r="G27" i="4" s="1"/>
  <c r="D26" i="4"/>
  <c r="H26" i="4" s="1"/>
  <c r="C26" i="4"/>
  <c r="G26" i="4" s="1"/>
  <c r="D25" i="4"/>
  <c r="H25" i="4" s="1"/>
  <c r="C25" i="4"/>
  <c r="G25" i="4" s="1"/>
  <c r="D24" i="4"/>
  <c r="H24" i="4" s="1"/>
  <c r="C24" i="4"/>
  <c r="G24" i="4" s="1"/>
  <c r="D23" i="4"/>
  <c r="H23" i="4" s="1"/>
  <c r="C23" i="4"/>
  <c r="G23" i="4" s="1"/>
  <c r="D22" i="4"/>
  <c r="H22" i="4" s="1"/>
  <c r="C22" i="4"/>
  <c r="G22" i="4" s="1"/>
  <c r="D21" i="4"/>
  <c r="H21" i="4" s="1"/>
  <c r="C21" i="4"/>
  <c r="G21" i="4" s="1"/>
  <c r="D20" i="4"/>
  <c r="H20" i="4" s="1"/>
  <c r="C20" i="4"/>
  <c r="G20" i="4" s="1"/>
  <c r="D19" i="4"/>
  <c r="H19" i="4" s="1"/>
  <c r="C19" i="4"/>
  <c r="G19" i="4" s="1"/>
  <c r="D18" i="4"/>
  <c r="H18" i="4" s="1"/>
  <c r="C18" i="4"/>
  <c r="G18" i="4" s="1"/>
  <c r="D17" i="4"/>
  <c r="H17" i="4" s="1"/>
  <c r="C17" i="4"/>
  <c r="G17" i="4" s="1"/>
  <c r="D16" i="4"/>
  <c r="H16" i="4" s="1"/>
  <c r="C16" i="4"/>
  <c r="G16" i="4" s="1"/>
  <c r="D15" i="4"/>
  <c r="H15" i="4" s="1"/>
  <c r="C15" i="4"/>
  <c r="G15" i="4" s="1"/>
  <c r="D14" i="4"/>
  <c r="H14" i="4" s="1"/>
  <c r="C14" i="4"/>
  <c r="G14" i="4" s="1"/>
  <c r="D13" i="4"/>
  <c r="H13" i="4" s="1"/>
  <c r="C13" i="4"/>
  <c r="G13" i="4" s="1"/>
  <c r="D12" i="4"/>
  <c r="D51" i="4" s="1"/>
  <c r="C12" i="4"/>
  <c r="C51" i="4" s="1"/>
  <c r="H9" i="4"/>
  <c r="G9" i="4"/>
  <c r="F9" i="4"/>
  <c r="E9" i="4"/>
  <c r="E2035" i="7" l="1"/>
  <c r="F2035" i="7" s="1"/>
  <c r="L1131" i="7"/>
  <c r="L1132" i="7" s="1"/>
  <c r="J1181" i="7"/>
  <c r="L1180" i="7"/>
  <c r="L1181" i="7" s="1"/>
  <c r="G57" i="6"/>
  <c r="E57" i="6"/>
  <c r="F57" i="6" s="1"/>
  <c r="D2033" i="7"/>
  <c r="G2033" i="7"/>
  <c r="H2033" i="7" s="1"/>
  <c r="C2035" i="7"/>
  <c r="G999" i="7"/>
  <c r="H999" i="7" s="1"/>
  <c r="C8" i="6"/>
  <c r="D53" i="4"/>
  <c r="H53" i="4" s="1"/>
  <c r="H51" i="4"/>
  <c r="D10" i="4"/>
  <c r="H10" i="4" s="1"/>
  <c r="L184" i="5"/>
  <c r="L185" i="5" s="1"/>
  <c r="L274" i="5"/>
  <c r="L275" i="5" s="1"/>
  <c r="J275" i="5"/>
  <c r="L319" i="5"/>
  <c r="L320" i="5" s="1"/>
  <c r="L724" i="5"/>
  <c r="L725" i="5" s="1"/>
  <c r="L904" i="5"/>
  <c r="L905" i="5" s="1"/>
  <c r="L1084" i="5"/>
  <c r="L1085" i="5" s="1"/>
  <c r="C53" i="4"/>
  <c r="G51" i="4"/>
  <c r="E51" i="4"/>
  <c r="F51" i="4" s="1"/>
  <c r="C10" i="4"/>
  <c r="L49" i="5"/>
  <c r="L50" i="5" s="1"/>
  <c r="L229" i="5"/>
  <c r="L230" i="5" s="1"/>
  <c r="L365" i="5"/>
  <c r="L364" i="5"/>
  <c r="H12" i="4"/>
  <c r="L140" i="5"/>
  <c r="L410" i="5"/>
  <c r="L500" i="5"/>
  <c r="L769" i="5"/>
  <c r="L770" i="5" s="1"/>
  <c r="L814" i="5"/>
  <c r="L815" i="5" s="1"/>
  <c r="L949" i="5"/>
  <c r="L950" i="5" s="1"/>
  <c r="H1177" i="5"/>
  <c r="L1220" i="5"/>
  <c r="E12" i="4"/>
  <c r="F12" i="4" s="1"/>
  <c r="G12" i="4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H52" i="5"/>
  <c r="H367" i="5"/>
  <c r="L455" i="5"/>
  <c r="H502" i="5"/>
  <c r="P542" i="5"/>
  <c r="L543" i="5" s="1"/>
  <c r="L544" i="5" s="1"/>
  <c r="L545" i="5" s="1"/>
  <c r="L589" i="5"/>
  <c r="L590" i="5" s="1"/>
  <c r="K634" i="5"/>
  <c r="K635" i="5" s="1"/>
  <c r="L679" i="5"/>
  <c r="L680" i="5"/>
  <c r="L859" i="5"/>
  <c r="L860" i="5" s="1"/>
  <c r="L1129" i="5"/>
  <c r="L1130" i="5" s="1"/>
  <c r="K1174" i="5"/>
  <c r="K1175" i="5" s="1"/>
  <c r="H1447" i="5"/>
  <c r="L1490" i="5"/>
  <c r="H1537" i="5"/>
  <c r="L1580" i="5"/>
  <c r="L1624" i="5"/>
  <c r="L1625" i="5" s="1"/>
  <c r="D1725" i="5"/>
  <c r="C1729" i="5"/>
  <c r="G1725" i="5"/>
  <c r="H1725" i="5" s="1"/>
  <c r="J589" i="5"/>
  <c r="J590" i="5" s="1"/>
  <c r="L635" i="5"/>
  <c r="J679" i="5"/>
  <c r="J680" i="5" s="1"/>
  <c r="J769" i="5"/>
  <c r="J770" i="5" s="1"/>
  <c r="J859" i="5"/>
  <c r="J860" i="5" s="1"/>
  <c r="J949" i="5"/>
  <c r="J950" i="5" s="1"/>
  <c r="L995" i="5"/>
  <c r="J1039" i="5"/>
  <c r="J1040" i="5" s="1"/>
  <c r="J1129" i="5"/>
  <c r="J1130" i="5" s="1"/>
  <c r="L1172" i="5"/>
  <c r="L1174" i="5" s="1"/>
  <c r="L1175" i="5" s="1"/>
  <c r="J1264" i="5"/>
  <c r="J1265" i="5" s="1"/>
  <c r="L1264" i="5"/>
  <c r="L1265" i="5" s="1"/>
  <c r="L1445" i="5"/>
  <c r="H1402" i="5"/>
  <c r="K1534" i="5"/>
  <c r="K1535" i="5" s="1"/>
  <c r="J1624" i="5"/>
  <c r="J1625" i="5" s="1"/>
  <c r="L1715" i="5"/>
  <c r="H1672" i="5"/>
  <c r="E2037" i="7" l="1"/>
  <c r="F2037" i="7" s="1"/>
  <c r="G8" i="6"/>
  <c r="E8" i="6"/>
  <c r="F8" i="6" s="1"/>
  <c r="D2035" i="7"/>
  <c r="G2035" i="7"/>
  <c r="H2035" i="7" s="1"/>
  <c r="C2037" i="7"/>
  <c r="D1729" i="5"/>
  <c r="G1729" i="5"/>
  <c r="H1729" i="5" s="1"/>
  <c r="G10" i="4"/>
  <c r="E10" i="4"/>
  <c r="F10" i="4" s="1"/>
  <c r="G53" i="4"/>
  <c r="E53" i="4"/>
  <c r="F53" i="4" s="1"/>
  <c r="D2037" i="7" l="1"/>
  <c r="G2037" i="7"/>
  <c r="H2037" i="7" s="1"/>
</calcChain>
</file>

<file path=xl/sharedStrings.xml><?xml version="1.0" encoding="utf-8"?>
<sst xmlns="http://schemas.openxmlformats.org/spreadsheetml/2006/main" count="4785" uniqueCount="686">
  <si>
    <t>STATISTICS</t>
  </si>
  <si>
    <t>EXPORT FROM PAKISTAN</t>
  </si>
  <si>
    <t>STATISTICAL SECTION</t>
  </si>
  <si>
    <t>TRADE DEVELOPMENT AUTHORITY OF PAKISTAN</t>
  </si>
  <si>
    <t>REGIONAL COUNTRY VARIATION ANALYSIS</t>
  </si>
  <si>
    <t>CONTENTS</t>
  </si>
  <si>
    <t>COMMODITY BY COUNTRIES</t>
  </si>
  <si>
    <t>( PAGE 2-40 )</t>
  </si>
  <si>
    <t>S.NO.</t>
  </si>
  <si>
    <t>ITEMS / COMMODITIES</t>
  </si>
  <si>
    <t>PAGE #</t>
  </si>
  <si>
    <t>PAGE#</t>
  </si>
  <si>
    <t>( A )</t>
  </si>
  <si>
    <t>SUMMARY</t>
  </si>
  <si>
    <t>( I TO V )</t>
  </si>
  <si>
    <r>
      <t>TEXTILE MADEUPS</t>
    </r>
    <r>
      <rPr>
        <sz val="8"/>
        <rFont val="Arial"/>
        <family val="2"/>
      </rPr>
      <t xml:space="preserve"> (EXCL. BEDWARE &amp; TOWELS)</t>
    </r>
  </si>
  <si>
    <t>OTHER LEATHER MANF.</t>
  </si>
  <si>
    <t>VEGETABLES</t>
  </si>
  <si>
    <t>MUTTON</t>
  </si>
  <si>
    <t>( B )</t>
  </si>
  <si>
    <t>MAJOR COMMODITIES EXPORT</t>
  </si>
  <si>
    <t>BEDWARE</t>
  </si>
  <si>
    <t>FOOTWEAR</t>
  </si>
  <si>
    <t xml:space="preserve">CHEMICALS PROD. </t>
  </si>
  <si>
    <t>BEFF</t>
  </si>
  <si>
    <t>RAW COTTON</t>
  </si>
  <si>
    <t>TOWELS</t>
  </si>
  <si>
    <t>SPORTS GOODS</t>
  </si>
  <si>
    <t>PHARMACUETICAL</t>
  </si>
  <si>
    <t>FURNITURE</t>
  </si>
  <si>
    <t>COTTON YARN</t>
  </si>
  <si>
    <t>TENTS &amp; CANVAS</t>
  </si>
  <si>
    <t>CARPETS &amp; RUGS</t>
  </si>
  <si>
    <t>ENGINEERING GOODS</t>
  </si>
  <si>
    <t>CEMENT</t>
  </si>
  <si>
    <t>YARN OTHER THAN COTTON YARN</t>
  </si>
  <si>
    <t>SYNTHETIC TEXTILES</t>
  </si>
  <si>
    <t>SURGICAL INSTRUMENTS</t>
  </si>
  <si>
    <t>CUTLERY</t>
  </si>
  <si>
    <t>TOTAL 1-39</t>
  </si>
  <si>
    <t>COTTON FABRICS</t>
  </si>
  <si>
    <t>RICE</t>
  </si>
  <si>
    <t>PETROLEUM PRODUCTS</t>
  </si>
  <si>
    <t>MARBLE &amp; STONES</t>
  </si>
  <si>
    <t>KNITTED/CROACHED FABRICS</t>
  </si>
  <si>
    <t>LEATHER TANNED</t>
  </si>
  <si>
    <t>MOLASSES</t>
  </si>
  <si>
    <t>ONYX MANUF.</t>
  </si>
  <si>
    <t>READYMADE GARMENTS</t>
  </si>
  <si>
    <t>LEATHER GARMENTS</t>
  </si>
  <si>
    <t>FISH &amp; FISH PREP.</t>
  </si>
  <si>
    <t>PRECIOUS &amp; PRECIOUS STONES</t>
  </si>
  <si>
    <t>KNITWEAR</t>
  </si>
  <si>
    <t>LEATHER GLOVES</t>
  </si>
  <si>
    <t>FRUITS</t>
  </si>
  <si>
    <t>JEWELLERY GOLD</t>
  </si>
  <si>
    <t>COUNTRY BY COMMODITIES</t>
  </si>
  <si>
    <t>(PAGE 47-88)</t>
  </si>
  <si>
    <t>DIRECTION OF TRADE</t>
  </si>
  <si>
    <t>41-45</t>
  </si>
  <si>
    <t>EXPORT TO TOP 20 COUNTRIES  (TOTAL)</t>
  </si>
  <si>
    <t>EXPORT TO NEXT TOP 20 COUNTRIES (TOTAL)</t>
  </si>
  <si>
    <t>COUNTRIES</t>
  </si>
  <si>
    <t>S. NO.</t>
  </si>
  <si>
    <t>COUNTRY</t>
  </si>
  <si>
    <t>U.S.AMERICA</t>
  </si>
  <si>
    <t>BANGLADESH</t>
  </si>
  <si>
    <t>KENYA</t>
  </si>
  <si>
    <t>KOREA, REP.OF</t>
  </si>
  <si>
    <t>RUSSIAN FED.</t>
  </si>
  <si>
    <t>UNITED KINGDOM</t>
  </si>
  <si>
    <t>BELGIUM</t>
  </si>
  <si>
    <t>AUSTRALIA</t>
  </si>
  <si>
    <t>PORTUGAL</t>
  </si>
  <si>
    <t>QATAR</t>
  </si>
  <si>
    <t>CHINA</t>
  </si>
  <si>
    <t>SAUDI ARABIA</t>
  </si>
  <si>
    <t>TOTAL TOP 20</t>
  </si>
  <si>
    <t>SWEDEN</t>
  </si>
  <si>
    <t>GREECE</t>
  </si>
  <si>
    <t>GERMANY</t>
  </si>
  <si>
    <t>FRANCE</t>
  </si>
  <si>
    <t>DENMARK</t>
  </si>
  <si>
    <t>MEXICO</t>
  </si>
  <si>
    <t>SLOVENIA</t>
  </si>
  <si>
    <t>UNITED ARAB EMIRATES</t>
  </si>
  <si>
    <t>SRI LANKA</t>
  </si>
  <si>
    <t>VIET NAM</t>
  </si>
  <si>
    <t>HONG KONG</t>
  </si>
  <si>
    <t>EGHPT (U.A.R.)</t>
  </si>
  <si>
    <t>NETHERLANDS</t>
  </si>
  <si>
    <t>CANADA</t>
  </si>
  <si>
    <t>JAPAN</t>
  </si>
  <si>
    <t>KUWAIT</t>
  </si>
  <si>
    <t>TOTAL NEXT TOP 20 &amp; G.TOTAL</t>
  </si>
  <si>
    <t>SPAIN</t>
  </si>
  <si>
    <t>TURKEY</t>
  </si>
  <si>
    <t>OMAN</t>
  </si>
  <si>
    <t>INDONESIA</t>
  </si>
  <si>
    <t>AFGHANISTAN</t>
  </si>
  <si>
    <t>POLAND</t>
  </si>
  <si>
    <t>SOUTH AFRICA</t>
  </si>
  <si>
    <t>MAUZAMBIQUE</t>
  </si>
  <si>
    <t>ITALY</t>
  </si>
  <si>
    <t>THAILAND</t>
  </si>
  <si>
    <t>MALAYSIA</t>
  </si>
  <si>
    <t>U.R.TAZANIA</t>
  </si>
  <si>
    <t>PAK-EXPORTS JULY-OCTOBER (2019-20)</t>
  </si>
  <si>
    <t xml:space="preserve">SUMMARY OF MAJOR COMMODITIES </t>
  </si>
  <si>
    <t xml:space="preserve">VALUE IN US$ THOUSAND </t>
  </si>
  <si>
    <t>JULY-OCTOBER</t>
  </si>
  <si>
    <t>% CHANGE</t>
  </si>
  <si>
    <t>2019-20</t>
  </si>
  <si>
    <t>2018-19</t>
  </si>
  <si>
    <t>Grand Total</t>
  </si>
  <si>
    <t>A</t>
  </si>
  <si>
    <t>Agro &amp; Food</t>
  </si>
  <si>
    <t>B</t>
  </si>
  <si>
    <t>Textile Group</t>
  </si>
  <si>
    <t>C</t>
  </si>
  <si>
    <t xml:space="preserve">Metal &amp; Minerals </t>
  </si>
  <si>
    <t>D</t>
  </si>
  <si>
    <t>Engineering Manufacturing Goods</t>
  </si>
  <si>
    <t>E</t>
  </si>
  <si>
    <t>Other Sectors</t>
  </si>
  <si>
    <t>( I )</t>
  </si>
  <si>
    <t>MAJOR COMMODITIES</t>
  </si>
  <si>
    <t>% change</t>
  </si>
  <si>
    <t>(I) RICE BASMATI</t>
  </si>
  <si>
    <t>(II) RICE OTHER VARIETIES</t>
  </si>
  <si>
    <t>FISH AND FISH PREPARATIONS</t>
  </si>
  <si>
    <t>FRUITS &amp; VEGETABLES INCL.JUICES</t>
  </si>
  <si>
    <t>(I) FRUITS</t>
  </si>
  <si>
    <t>(II) VEGETABLES</t>
  </si>
  <si>
    <t>(III) FRUIT &amp; VEGETABLE JUICES</t>
  </si>
  <si>
    <t>SPICES(INCL. CHILLIES)</t>
  </si>
  <si>
    <t>FEEDING STUFF FOR ANIMALS</t>
  </si>
  <si>
    <t>OIL SEEDS, NUTS AND KERNALS</t>
  </si>
  <si>
    <t>CRUDE ANIMAL MATERIAL</t>
  </si>
  <si>
    <t>CRUDE FERTILIZER</t>
  </si>
  <si>
    <t>GUAR AND GUAR PRODUCTS</t>
  </si>
  <si>
    <t>TOBACCO</t>
  </si>
  <si>
    <t>(I) UN-MANUFACTURED</t>
  </si>
  <si>
    <t>(II) MANUFACTURED EXCL.CIGARETTE</t>
  </si>
  <si>
    <t>WHEAT</t>
  </si>
  <si>
    <t>WHEAT FLOUR</t>
  </si>
  <si>
    <t>LEGUMINOUS VEGETABLE</t>
  </si>
  <si>
    <t>SUGAR REFINED</t>
  </si>
  <si>
    <t>BEEF</t>
  </si>
  <si>
    <t>( II )</t>
  </si>
  <si>
    <t>COTTON CLOTH</t>
  </si>
  <si>
    <t>KNITWEARS</t>
  </si>
  <si>
    <t>BED WEAR</t>
  </si>
  <si>
    <t>ART SILK AND SYNTHETIC TEXTILES</t>
  </si>
  <si>
    <t>TEXTILE MADE UPS (EXCL. TOWELS &amp; BED WEAR</t>
  </si>
  <si>
    <t>KINTTED OR CROCHATED FABRICS</t>
  </si>
  <si>
    <t>COTTON WASTE</t>
  </si>
  <si>
    <t>TENTS &amp; OTHER CANVAS GOODS</t>
  </si>
  <si>
    <t>WASTE MATERIAL OF TEXTILE FIBRES/FABRICS</t>
  </si>
  <si>
    <t>TULE, LACE, EMBROIDERY ETC</t>
  </si>
  <si>
    <t>COTTON BAGS/SACKS</t>
  </si>
  <si>
    <t>TEXTILE FABRICS WOVEN(other than cotton &amp; artificial fabrics)</t>
  </si>
  <si>
    <t>COTTON THREAD</t>
  </si>
  <si>
    <t>TEXTILE FOR MACHINERY</t>
  </si>
  <si>
    <t xml:space="preserve">Metal &amp; Minirals </t>
  </si>
  <si>
    <t>PETROLEUM &amp; PETROLEUM PRODUCTS</t>
  </si>
  <si>
    <t>I) PETROLEUM CRUDE</t>
  </si>
  <si>
    <t>II) PETROLEUM PRODUCTS</t>
  </si>
  <si>
    <t>JEWELLERY</t>
  </si>
  <si>
    <t>MARBLES AND STONES</t>
  </si>
  <si>
    <t>PIG IRON</t>
  </si>
  <si>
    <t>ONYX MANUFACTURED</t>
  </si>
  <si>
    <t>PRECIOUS/SEMI-PRECIOUS STONE</t>
  </si>
  <si>
    <t>COKE</t>
  </si>
  <si>
    <t>( III )</t>
  </si>
  <si>
    <t>CHEMICALS AND PHARMACEUTICAL PRODUCTS</t>
  </si>
  <si>
    <t>(I) PLASTIC MATERIALS</t>
  </si>
  <si>
    <t>(II) PHARMACAUTICAL PRODUCTS.</t>
  </si>
  <si>
    <t>(III) FERTILIZER MANUFACTURES</t>
  </si>
  <si>
    <t>(IV) OTHER CHEMICAL</t>
  </si>
  <si>
    <t>RUBBER MANUFACTURES</t>
  </si>
  <si>
    <t>PAPER AND PAPER BOARD</t>
  </si>
  <si>
    <t>MACHINERY &amp; TRANSPORT EQUIPMENT</t>
  </si>
  <si>
    <t>(I) ELECTRIC FANS</t>
  </si>
  <si>
    <t>(II) TRANSPORT EQUIPMENT</t>
  </si>
  <si>
    <t>(III) OTHER ELECTRICAL MACHINERY</t>
  </si>
  <si>
    <t>(IV) MACHINERY SPECIALIZED FOR PART. IND.</t>
  </si>
  <si>
    <t>(V) AUTO PARTS</t>
  </si>
  <si>
    <t>(VI) OTHER MACHINERY</t>
  </si>
  <si>
    <t>HOUSE-HOLD EQUIPMENT</t>
  </si>
  <si>
    <t>(I) FOOT BALLS COMPLETE</t>
  </si>
  <si>
    <t>(II) GLOVES (SPORTS)</t>
  </si>
  <si>
    <t>(III) OTHER  (SPORTS)</t>
  </si>
  <si>
    <t>SURGICAL GOODS</t>
  </si>
  <si>
    <t>ARTICLES OF PLASTIC</t>
  </si>
  <si>
    <t>HANDICRAFTS</t>
  </si>
  <si>
    <t>( IV )</t>
  </si>
  <si>
    <t>LEATHER</t>
  </si>
  <si>
    <t>CARPETS,RUGS AND TAPESTRIES ETC</t>
  </si>
  <si>
    <t>(I) WOOLLEN CARPETS AND RUGS</t>
  </si>
  <si>
    <t>(II) WOOLLEN CARPET MACHINE MADE</t>
  </si>
  <si>
    <t>(III) TAPESTRY CLOTH</t>
  </si>
  <si>
    <t>(IV) CARPETS KNOTTED &amp; OTHER FLOOR COVERINGS</t>
  </si>
  <si>
    <t>RAW WOOL AND ANIMAL HAIR</t>
  </si>
  <si>
    <t>(I) RAW WOOL</t>
  </si>
  <si>
    <t>(II) ANIMAL HAIR</t>
  </si>
  <si>
    <t>RAW HIDES AND SKINS</t>
  </si>
  <si>
    <t>FOOTWEARS</t>
  </si>
  <si>
    <t>(I) LEATHER FOOTWEAR</t>
  </si>
  <si>
    <t>(II) CANVAS FOOTWEAR</t>
  </si>
  <si>
    <t>(III) OTHER FOOTWEAR</t>
  </si>
  <si>
    <t>LEATHER MANUFACTURES(EXCL. LEATHER FOOTWEAR)</t>
  </si>
  <si>
    <t>(I) LEATHER GLOVES</t>
  </si>
  <si>
    <t>(II) APPAREL &amp; CLOTHING</t>
  </si>
  <si>
    <t>(III) OTHER LEATHER MANUFACTURES</t>
  </si>
  <si>
    <t>BOOKS AND PRINTED MATTERS</t>
  </si>
  <si>
    <t>PARTS  OF FOOTWEAR</t>
  </si>
  <si>
    <t>OTHER ITEMS</t>
  </si>
  <si>
    <t>( V )</t>
  </si>
  <si>
    <t>MAJOR COMMODITIES EXPORT FROM PAKISTAN</t>
  </si>
  <si>
    <t>VALUE IN '000.$</t>
  </si>
  <si>
    <t>S.</t>
  </si>
  <si>
    <t>C O M MO D I  T I E S</t>
  </si>
  <si>
    <t>CHANGE</t>
  </si>
  <si>
    <t>NO.</t>
  </si>
  <si>
    <t>VALUE</t>
  </si>
  <si>
    <t>%</t>
  </si>
  <si>
    <t>% SHARE</t>
  </si>
  <si>
    <t>GRAND TOTAL</t>
  </si>
  <si>
    <t>KNITWEAR ( HOSIERY )</t>
  </si>
  <si>
    <t>READY MADE GARMENTS (ARTICALES OF APPRAREL &amp; CLOTHING)</t>
  </si>
  <si>
    <t>BED WARE</t>
  </si>
  <si>
    <t>CHEMICAL &amp; ITS PROD.</t>
  </si>
  <si>
    <t>TEXTILE MADEUPS (EXCL.B.WARE &amp; TOWELS)</t>
  </si>
  <si>
    <t>FISH &amp; FISH PREPARATIONS</t>
  </si>
  <si>
    <t>ART SILK &amp; SYNTHETIC TEXTILES</t>
  </si>
  <si>
    <t>APPAREL &amp; CLOTHING (LEATHER GARMENTS)</t>
  </si>
  <si>
    <t>PETROLEUM &amp; ITS PRODUCTS</t>
  </si>
  <si>
    <t>LEATHER  GOLVES</t>
  </si>
  <si>
    <t>PHARMACAUTICAL PRODUCTS.</t>
  </si>
  <si>
    <t>LEATHER TANED</t>
  </si>
  <si>
    <t>MACHINERY &amp; TRANSPORT EQUIPMENT (ENGG. GOODS.)</t>
  </si>
  <si>
    <t>TENTS &amp; CONVAS</t>
  </si>
  <si>
    <t>PRECIOUS/SEMI-PRECIOUS STONES</t>
  </si>
  <si>
    <t>ONYX MANF.</t>
  </si>
  <si>
    <t>SUB TOTAL</t>
  </si>
  <si>
    <t>OTHER COMMODITIES</t>
  </si>
  <si>
    <t>-  :  ( 1 )  :  -</t>
  </si>
  <si>
    <t>( FINAL FIGURES)</t>
  </si>
  <si>
    <t>VALUE IN 000 $</t>
  </si>
  <si>
    <t xml:space="preserve"> COMMODITY BY COUNTRIES</t>
  </si>
  <si>
    <t>JULY-OCTOBER 2019-20</t>
  </si>
  <si>
    <t>JULY-OCTOBER 2018-19</t>
  </si>
  <si>
    <t>EXPORT</t>
  </si>
  <si>
    <t>INCREASE</t>
  </si>
  <si>
    <t>DECCREASE</t>
  </si>
  <si>
    <t>VAR.</t>
  </si>
  <si>
    <t>OTHER COUNTRIES</t>
  </si>
  <si>
    <t>TOTAL</t>
  </si>
  <si>
    <t>-  :  ( 2 )  : -</t>
  </si>
  <si>
    <t>EGYPT(U.A.R.)</t>
  </si>
  <si>
    <t>DJIBOUTI</t>
  </si>
  <si>
    <t>PHILIPPINES</t>
  </si>
  <si>
    <t>U.A.E.</t>
  </si>
  <si>
    <t>INDIA</t>
  </si>
  <si>
    <t>BAHRAIN</t>
  </si>
  <si>
    <t>BRAZIL</t>
  </si>
  <si>
    <t>CZECH REPUBLIC</t>
  </si>
  <si>
    <t>JORDAN</t>
  </si>
  <si>
    <t>YEMEN</t>
  </si>
  <si>
    <t>NEW ZEALAND</t>
  </si>
  <si>
    <t>MADAGASCAR</t>
  </si>
  <si>
    <t>IRELAND</t>
  </si>
  <si>
    <t>LITHUANIA</t>
  </si>
  <si>
    <t>UKRAINE</t>
  </si>
  <si>
    <t>-  :  ( 3 )  : -</t>
  </si>
  <si>
    <t xml:space="preserve">YARN OTHER THAN </t>
  </si>
  <si>
    <t>GHANA</t>
  </si>
  <si>
    <t>MOZAMBIQUE</t>
  </si>
  <si>
    <t>-  :  ( 4 )  : -</t>
  </si>
  <si>
    <t>COTTON FABRICS/CLOTH</t>
  </si>
  <si>
    <t>U.R.OF TANZANIA</t>
  </si>
  <si>
    <t>CHILE</t>
  </si>
  <si>
    <t>SOMALIA</t>
  </si>
  <si>
    <t>NORWAY</t>
  </si>
  <si>
    <t>SINGAPORE</t>
  </si>
  <si>
    <t>-  :  ( 5 )  : -</t>
  </si>
  <si>
    <t xml:space="preserve">KINTTED/CROACHED </t>
  </si>
  <si>
    <t>FABRIC</t>
  </si>
  <si>
    <t>-  :  ( 6 )  : -</t>
  </si>
  <si>
    <t xml:space="preserve">READY MADE GARMENTS </t>
  </si>
  <si>
    <t>(ARTICLES OF APPAREL &amp; CLOTHING)</t>
  </si>
  <si>
    <t>-  :  ( 7 )  : -</t>
  </si>
  <si>
    <t>( HOSIERY )</t>
  </si>
  <si>
    <t>-  :  ( 8 )  : -</t>
  </si>
  <si>
    <t>TEXTILE MADEUPS</t>
  </si>
  <si>
    <t>(EXCL. BEDWARE &amp; TOWELS)</t>
  </si>
  <si>
    <t>PAPUA NEW GUINEA</t>
  </si>
  <si>
    <t>-  :  ( 9 )  : -</t>
  </si>
  <si>
    <t>-  :  ( 10 )  : -</t>
  </si>
  <si>
    <t>-  :  ( 11 )  : -</t>
  </si>
  <si>
    <t>-  :  ( 12 )  : -</t>
  </si>
  <si>
    <t>ART SILK AND</t>
  </si>
  <si>
    <t>SYNTHETIC TEXT.</t>
  </si>
  <si>
    <t>-  :  ( 13 )  : -</t>
  </si>
  <si>
    <t xml:space="preserve">MAJOR ITEMS </t>
  </si>
  <si>
    <t>RICE BASMATI</t>
  </si>
  <si>
    <t>RICE OTHER VARIETIES</t>
  </si>
  <si>
    <t>-  :  ( 14 )  : -</t>
  </si>
  <si>
    <t>TANNED</t>
  </si>
  <si>
    <t>-  :  ( 15 )  : -</t>
  </si>
  <si>
    <t>APPAREL &amp; CLOTHING</t>
  </si>
  <si>
    <t>(LEATHER GARMENTS)</t>
  </si>
  <si>
    <t>-  :  ( 16 )  : -</t>
  </si>
  <si>
    <t>-  :  ( 17 )  : -</t>
  </si>
  <si>
    <t>O.ASIA(TAI.FOR.PE.KI</t>
  </si>
  <si>
    <t>-  :  ( 18 )  : -</t>
  </si>
  <si>
    <t>LEATHER FOOTWEAR</t>
  </si>
  <si>
    <t>CANVAS FOOTWEAR</t>
  </si>
  <si>
    <t>OTHER FOOTWEAR</t>
  </si>
  <si>
    <t>-  :  ( 19 )  : -</t>
  </si>
  <si>
    <t>FOOTBALL (COMPT.)</t>
  </si>
  <si>
    <t>GLOVES SPORTS</t>
  </si>
  <si>
    <t>OTH. ( SPORTS GOODS)</t>
  </si>
  <si>
    <t>-  :  ( 20 )  : -</t>
  </si>
  <si>
    <t>CARPETS  &amp; RUGS</t>
  </si>
  <si>
    <t>WOOLLEN CARPETS &amp; RUGS</t>
  </si>
  <si>
    <t>WOOLLEN CARPETS M.MADE</t>
  </si>
  <si>
    <t>TAPESTRY CLOTH</t>
  </si>
  <si>
    <t>CARPETS KNOTTED &amp; OTHER FLOOR COVERING</t>
  </si>
  <si>
    <t>-  :  ( 21 )  : -</t>
  </si>
  <si>
    <t xml:space="preserve">SURGICAL </t>
  </si>
  <si>
    <t>INSTRUMENTS</t>
  </si>
  <si>
    <t>OTH INST,APP MEDICAL/SUR/VETEN</t>
  </si>
  <si>
    <t>OTH;INS/APPLI, DENTAL SCIENCE</t>
  </si>
  <si>
    <t>SURGICAL SCISSORS</t>
  </si>
  <si>
    <t>-  :  ( 22 )  : -</t>
  </si>
  <si>
    <t>PETROLEUM &amp; ITS</t>
  </si>
  <si>
    <t>PRODUCTS</t>
  </si>
  <si>
    <t>MAJOR ITEMS</t>
  </si>
  <si>
    <t>PETROLEUM CRUDE</t>
  </si>
  <si>
    <t>-  :  ( 23 )  : -</t>
  </si>
  <si>
    <t>-  :  ( 24 )  : -</t>
  </si>
  <si>
    <t>FISH &amp; FISH</t>
  </si>
  <si>
    <t>PREPARATIONS</t>
  </si>
  <si>
    <t>-  :  ( 25 )  : -</t>
  </si>
  <si>
    <t>MANGOES</t>
  </si>
  <si>
    <t>DATES DRIED</t>
  </si>
  <si>
    <t>DATES FRESH</t>
  </si>
  <si>
    <t>APPLE, FRESH</t>
  </si>
  <si>
    <t>KINO, FRESH</t>
  </si>
  <si>
    <t>ORANGES</t>
  </si>
  <si>
    <t>-  :  ( 26 )  : -</t>
  </si>
  <si>
    <t>POTATOES,FRESH OR CHILLED</t>
  </si>
  <si>
    <t>ONIONS AND SHALLOTS</t>
  </si>
  <si>
    <t>OTH MUSHROOMS&amp;TRUFFL FRESH/CH</t>
  </si>
  <si>
    <t>GARLIC</t>
  </si>
  <si>
    <t>MUSHROOMS,FRESH OR CHILLED</t>
  </si>
  <si>
    <t>-  :  ( 27 )  : -</t>
  </si>
  <si>
    <t>CHEMICAL &amp; ITS</t>
  </si>
  <si>
    <t>PLASTIC MATERIALS</t>
  </si>
  <si>
    <t>FERTILIZER MANUFACTURES</t>
  </si>
  <si>
    <t>OTHER CHEMICAL</t>
  </si>
  <si>
    <t>-  :  ( 28 )  : -</t>
  </si>
  <si>
    <t>-  :  ( 29 )  : -</t>
  </si>
  <si>
    <t xml:space="preserve">MACHINERY &amp; TRANSPORT </t>
  </si>
  <si>
    <r>
      <rPr>
        <b/>
        <sz val="10"/>
        <rFont val="Arial"/>
        <family val="2"/>
      </rPr>
      <t>EQUIPMENT</t>
    </r>
    <r>
      <rPr>
        <b/>
        <sz val="8"/>
        <rFont val="Arial"/>
        <family val="2"/>
      </rPr>
      <t xml:space="preserve"> (ENGNEERING GOODS)</t>
    </r>
  </si>
  <si>
    <t>ELECTRIC FANS</t>
  </si>
  <si>
    <t>TRANSPORT EQUIPMENT</t>
  </si>
  <si>
    <t>OTH.ELETRIC MACH.</t>
  </si>
  <si>
    <t>MACH.SPECIALIZED</t>
  </si>
  <si>
    <t>AUTO PARTS</t>
  </si>
  <si>
    <t>OTHER MCHINERY</t>
  </si>
  <si>
    <t>-  :  ( 30 )  : -</t>
  </si>
  <si>
    <t>-  :  ( 31 )  : -</t>
  </si>
  <si>
    <t>MARBLE &amp; STONE</t>
  </si>
  <si>
    <t>-  :  ( 32 )  : -</t>
  </si>
  <si>
    <t>-  :  ( 33 )  : -</t>
  </si>
  <si>
    <t>PRECIOUS/SEMI-</t>
  </si>
  <si>
    <t>PRECIOUS STONES</t>
  </si>
  <si>
    <t>-  :  ( 34 )  : -</t>
  </si>
  <si>
    <t xml:space="preserve">JEWELLERY </t>
  </si>
  <si>
    <t>-  :  ( 35 )  : -</t>
  </si>
  <si>
    <t>-  :  ( 36 )  : -</t>
  </si>
  <si>
    <t>-  :  ( 37 )  : -</t>
  </si>
  <si>
    <r>
      <t xml:space="preserve">FURNITURE  </t>
    </r>
    <r>
      <rPr>
        <b/>
        <sz val="8"/>
        <rFont val="Arial"/>
        <family val="2"/>
      </rPr>
      <t>(EXCL.BEDDING</t>
    </r>
  </si>
  <si>
    <t>MATTRESSES)</t>
  </si>
  <si>
    <t>-  :  ( 38 )  : -</t>
  </si>
  <si>
    <t>-  :  ( 39 )  : -</t>
  </si>
  <si>
    <t>G.TOTAL</t>
  </si>
  <si>
    <t>-  :  ( 40 )  : -</t>
  </si>
  <si>
    <t xml:space="preserve">EXPORT FROM PAKISTAN </t>
  </si>
  <si>
    <t>COUNTRY BY COMMDITIES</t>
  </si>
  <si>
    <t>G R A N D  T O T A L</t>
  </si>
  <si>
    <t>TOTAL ( 1 TO 20 ) COUNTRIES</t>
  </si>
  <si>
    <t>KOREA, REPUBLIC OF</t>
  </si>
  <si>
    <t>HONG KONG S.A.RE.CHI</t>
  </si>
  <si>
    <t>RUSSIAN FEDERATION</t>
  </si>
  <si>
    <t>TOTAL NEXT TOP 20 COUNTRIES</t>
  </si>
  <si>
    <t>TOTAL 1 - 40 COUNTRIES</t>
  </si>
  <si>
    <t>OTHERS COUNTRIES</t>
  </si>
  <si>
    <t>- :  ( 46 )  : -</t>
  </si>
  <si>
    <t xml:space="preserve"> COUNTRY BY COMMODITIES</t>
  </si>
  <si>
    <t>PRODUCT</t>
  </si>
  <si>
    <t>DECREASE</t>
  </si>
  <si>
    <t>TOP 40 COUNTRIES</t>
  </si>
  <si>
    <t>U.S.A.</t>
  </si>
  <si>
    <t>TEX.MADE UPS(EXC.T.&amp; BED).</t>
  </si>
  <si>
    <t>SURGICAL GOODS,MEDICAL</t>
  </si>
  <si>
    <t>GLOVES (SPORTS)</t>
  </si>
  <si>
    <t>ART SILK &amp; SYNTHETIC TEX.</t>
  </si>
  <si>
    <t>READY MADE GARMENTS</t>
  </si>
  <si>
    <t>WOL. CARPETS &amp; RUGS</t>
  </si>
  <si>
    <t>FOOT BALLS COMPLETE</t>
  </si>
  <si>
    <t>YARN OTH.THAN C. YARN</t>
  </si>
  <si>
    <t>KINTTED OR CROCH. FAB.</t>
  </si>
  <si>
    <t>OIL SEEDS,NUTS &amp; KERNALS</t>
  </si>
  <si>
    <t>WASTE MATERIAL OF TEX.</t>
  </si>
  <si>
    <t>ANIMAL HAIR</t>
  </si>
  <si>
    <t>MACHINERY SPECIALIZED</t>
  </si>
  <si>
    <t>PREC./SEMI-PREC. STONE</t>
  </si>
  <si>
    <t>RAW WOOL</t>
  </si>
  <si>
    <t>TENTS &amp; OTH.CANVAS GOODS</t>
  </si>
  <si>
    <t>OTH.LEATHER MANUF.</t>
  </si>
  <si>
    <t>FRUIT &amp; VEGET. JUICES</t>
  </si>
  <si>
    <t>BOOKS &amp; PRINTED MATTERS</t>
  </si>
  <si>
    <t>OTHER (SPORTS)</t>
  </si>
  <si>
    <t>OTHER MACHINERY</t>
  </si>
  <si>
    <t>OTH.ELECTRICAL MACHINERY</t>
  </si>
  <si>
    <t>TEX. FABRICS WOVEN(OTHER</t>
  </si>
  <si>
    <t>FEED. STUFF FOR ANIMALS</t>
  </si>
  <si>
    <t>PHARMACAUTICAL PROD.</t>
  </si>
  <si>
    <t>CARPETS KNOTTED &amp; OTH.</t>
  </si>
  <si>
    <t>-  :  ( 47 )  : -</t>
  </si>
  <si>
    <t xml:space="preserve">TOTAL </t>
  </si>
  <si>
    <t>-  :  ( 48 )  : -</t>
  </si>
  <si>
    <t>WOL. CARPET MACHINE MADE</t>
  </si>
  <si>
    <t>-  :  ( 49 )  : -</t>
  </si>
  <si>
    <t>MANUF.TOBC.EX.CIGARETTE</t>
  </si>
  <si>
    <t>-  :  ( 51 )  : -</t>
  </si>
  <si>
    <t>UN-MANUF. (TOBACCO)</t>
  </si>
  <si>
    <t>CIGARETTES</t>
  </si>
  <si>
    <t xml:space="preserve"> </t>
  </si>
  <si>
    <t>-  :  ( 52 )  : -</t>
  </si>
  <si>
    <t>-  :  ( 53 )  : -</t>
  </si>
  <si>
    <t>-  :  ( 54 )  : -</t>
  </si>
  <si>
    <t>-  :  ( 55 )  : -</t>
  </si>
  <si>
    <t>-  :  ( 56 )  : -</t>
  </si>
  <si>
    <t>-  :  ( 57 )  : -</t>
  </si>
  <si>
    <t>-  :  ( 58 )  : -</t>
  </si>
  <si>
    <t>-  :  ( 59 )  : -</t>
  </si>
  <si>
    <t>-  :  ( 60 )  : -</t>
  </si>
  <si>
    <t>-  :  ( 61 )  : -</t>
  </si>
  <si>
    <t>-  :  ( 62 )  : -</t>
  </si>
  <si>
    <t>-  :  ( 63 )  : -</t>
  </si>
  <si>
    <t>-  :  ( 64 )  : -</t>
  </si>
  <si>
    <t>-  :  ( 65 )  : -</t>
  </si>
  <si>
    <t>-  :  ( 66 )  : -</t>
  </si>
  <si>
    <t>A )  SUB TOTAL</t>
  </si>
  <si>
    <t>( TOP 20 COUNTRIES )</t>
  </si>
  <si>
    <t>-  :  ( 67 )  : -</t>
  </si>
  <si>
    <t>-  :  ( 68 )  : -</t>
  </si>
  <si>
    <t>-  :  ( 69 )  : -</t>
  </si>
  <si>
    <t>-  :  ( 70 )  : -</t>
  </si>
  <si>
    <t>-  :  ( 71 )  : -</t>
  </si>
  <si>
    <t>-  :  ( 72 )  : -</t>
  </si>
  <si>
    <t>-  :  ( 73 )  : -</t>
  </si>
  <si>
    <t>-  :  ( 74 )  : -</t>
  </si>
  <si>
    <t>-  :  ( 75 )  : -</t>
  </si>
  <si>
    <t>-  :  ( 76 )  : -</t>
  </si>
  <si>
    <t>-  :  ( 77 )  : -</t>
  </si>
  <si>
    <t>-  :  ( 78 )  : -</t>
  </si>
  <si>
    <t>-  :  ( 79 )  : -</t>
  </si>
  <si>
    <t>-  :  ( 80 )  : -</t>
  </si>
  <si>
    <t>U.R. OF TANZANIA</t>
  </si>
  <si>
    <t>-  :  ( 81 )  : -</t>
  </si>
  <si>
    <t>-  :  ( 82 )  : -</t>
  </si>
  <si>
    <t>-  :  ( 83 )  : -</t>
  </si>
  <si>
    <t>-  :  ( 84 )  : -</t>
  </si>
  <si>
    <t>-  :  ( 85 )  : -</t>
  </si>
  <si>
    <t>EGYPT (U.A.R)</t>
  </si>
  <si>
    <t>-  :  ( 86 )  : -</t>
  </si>
  <si>
    <t>-  :  ( 87 )  : -</t>
  </si>
  <si>
    <t>B )  SUB TOTAL</t>
  </si>
  <si>
    <t>( NEXT TOP 20 COUNTRIES )</t>
  </si>
  <si>
    <t>***********</t>
  </si>
  <si>
    <t>********</t>
  </si>
  <si>
    <t>*******</t>
  </si>
  <si>
    <t>C ) OTHER COUNTRIES</t>
  </si>
  <si>
    <t>-  :  ( 88 )  : -</t>
  </si>
  <si>
    <t>-  :  ( 42 )  : -</t>
  </si>
  <si>
    <t xml:space="preserve">PAKISTAN'S EXPORT BY REGION AND COUNTRIES </t>
  </si>
  <si>
    <t>VALUE IN '000' $</t>
  </si>
  <si>
    <t>REGION/COUNTRIES</t>
  </si>
  <si>
    <t xml:space="preserve">COUNTRY  WISE                 </t>
  </si>
  <si>
    <t>REGION  WISE</t>
  </si>
  <si>
    <t>G R A N D  T O T A L S</t>
  </si>
  <si>
    <t>I)</t>
  </si>
  <si>
    <t>AMERICAN REGION</t>
  </si>
  <si>
    <t>A)</t>
  </si>
  <si>
    <t>LATIN AMERICA</t>
  </si>
  <si>
    <t>ANGUILLA</t>
  </si>
  <si>
    <t>ANTIGUA AND BARBUDA</t>
  </si>
  <si>
    <t>ARUBA</t>
  </si>
  <si>
    <t>BAHAMAS</t>
  </si>
  <si>
    <t>BARBADOS</t>
  </si>
  <si>
    <t>BRITISH VIRGIN IS.</t>
  </si>
  <si>
    <t>CAYMAN  ISLANDS</t>
  </si>
  <si>
    <t>CUBA</t>
  </si>
  <si>
    <t>DOMINICA</t>
  </si>
  <si>
    <t>DOMINICAN REPUBLIC</t>
  </si>
  <si>
    <t>GRENADA</t>
  </si>
  <si>
    <t>GUADELOUPE</t>
  </si>
  <si>
    <t>HAITI</t>
  </si>
  <si>
    <t>JAMAICA</t>
  </si>
  <si>
    <t>MARTINIQUE</t>
  </si>
  <si>
    <t>MONTSERRAT</t>
  </si>
  <si>
    <t>NETHERLANDS ANTILLES</t>
  </si>
  <si>
    <t>PUERTO RICO</t>
  </si>
  <si>
    <t>ST.KITTS AND NEVIS</t>
  </si>
  <si>
    <t>ST. LUCIA</t>
  </si>
  <si>
    <t>ST.VINCENT/GRENADINE</t>
  </si>
  <si>
    <t>TRINIDAD AND TOBAGO</t>
  </si>
  <si>
    <t>TURKS &amp; CAICOS IS.</t>
  </si>
  <si>
    <t>US.VIRGIN ISLANDS</t>
  </si>
  <si>
    <t>B)</t>
  </si>
  <si>
    <t>CENTRAL AMERICA</t>
  </si>
  <si>
    <t>BELIZE</t>
  </si>
  <si>
    <t>COSTA RICA</t>
  </si>
  <si>
    <t>EL SALVADOR</t>
  </si>
  <si>
    <t>GUATEMALA</t>
  </si>
  <si>
    <t>HONDURAS</t>
  </si>
  <si>
    <t>NICARAGUA</t>
  </si>
  <si>
    <t>PANAMA</t>
  </si>
  <si>
    <t>C)</t>
  </si>
  <si>
    <t>SOUTH AMERICA</t>
  </si>
  <si>
    <t>ARGENTINA</t>
  </si>
  <si>
    <t>BOLIVIA</t>
  </si>
  <si>
    <t>COLOMBIA</t>
  </si>
  <si>
    <t>ECUADOR</t>
  </si>
  <si>
    <t>FRENCH GUIANA</t>
  </si>
  <si>
    <t>GUYANA</t>
  </si>
  <si>
    <t>PARAGUAY</t>
  </si>
  <si>
    <t>PERU</t>
  </si>
  <si>
    <t>SURINAME</t>
  </si>
  <si>
    <t>URUGUAY</t>
  </si>
  <si>
    <t>VENEZUELA,BOLIVAR. R</t>
  </si>
  <si>
    <t>D)</t>
  </si>
  <si>
    <t>NORTH AMERICA</t>
  </si>
  <si>
    <t>BERMUDA</t>
  </si>
  <si>
    <t>II)</t>
  </si>
  <si>
    <t>EUROPEAN REGION</t>
  </si>
  <si>
    <t>EASTERN EUROPE</t>
  </si>
  <si>
    <t>BELARUS</t>
  </si>
  <si>
    <t>BULGARIA</t>
  </si>
  <si>
    <t>HUNGARY</t>
  </si>
  <si>
    <t>REPUBLIC OF MOLDOVA</t>
  </si>
  <si>
    <t>ROMANIA</t>
  </si>
  <si>
    <t>SLOVAKIA/SLOVAK R.</t>
  </si>
  <si>
    <t>NORTHERN EUROPE</t>
  </si>
  <si>
    <t>ESTONIA</t>
  </si>
  <si>
    <t>FINLAND</t>
  </si>
  <si>
    <t>ICELAND</t>
  </si>
  <si>
    <t>LATVIA</t>
  </si>
  <si>
    <t>SOUTHERN EUROPE</t>
  </si>
  <si>
    <t>ALBANIA</t>
  </si>
  <si>
    <t>BOSNIA &amp; HERZEGOVINA</t>
  </si>
  <si>
    <t>CROATIA</t>
  </si>
  <si>
    <t>GIBRALTAR</t>
  </si>
  <si>
    <t xml:space="preserve"> MALTA</t>
  </si>
  <si>
    <t xml:space="preserve"> MACEDONIA</t>
  </si>
  <si>
    <t xml:space="preserve"> MONTENEGRO</t>
  </si>
  <si>
    <t>SAN MARINO</t>
  </si>
  <si>
    <t>SERBIA</t>
  </si>
  <si>
    <t>-  :  ( 41 )  : -</t>
  </si>
  <si>
    <t>WESTERN EUROPE</t>
  </si>
  <si>
    <t>AUSTRIA</t>
  </si>
  <si>
    <t>EUROPIEN UNION</t>
  </si>
  <si>
    <t>LIECHTENSTEIN</t>
  </si>
  <si>
    <t>LUXEMBOURG</t>
  </si>
  <si>
    <t xml:space="preserve"> MONACO</t>
  </si>
  <si>
    <t>SWITZERLAND</t>
  </si>
  <si>
    <t>III)</t>
  </si>
  <si>
    <t>AFRICAN REGION</t>
  </si>
  <si>
    <t>EASTERN AFRICA</t>
  </si>
  <si>
    <t>BURUNDI</t>
  </si>
  <si>
    <t>COMOROS</t>
  </si>
  <si>
    <t>ERITREA</t>
  </si>
  <si>
    <t>ETHIOPIA</t>
  </si>
  <si>
    <t>MALAWI</t>
  </si>
  <si>
    <t>MAURITIUS</t>
  </si>
  <si>
    <t>MAYOTTE</t>
  </si>
  <si>
    <t>REUNION</t>
  </si>
  <si>
    <t>RWANDA</t>
  </si>
  <si>
    <t>SEYCHELLES</t>
  </si>
  <si>
    <t>UGANDA</t>
  </si>
  <si>
    <t>ZAMBIA</t>
  </si>
  <si>
    <t>ZIMBABWE</t>
  </si>
  <si>
    <t>MIDDLE AFRICA</t>
  </si>
  <si>
    <t>ANGOLA</t>
  </si>
  <si>
    <t>CAMEROON</t>
  </si>
  <si>
    <t>CENTRAL AFRICAN R.</t>
  </si>
  <si>
    <t>CHAD</t>
  </si>
  <si>
    <t>CONGO, REPUBLIC OF</t>
  </si>
  <si>
    <t>D.R.OF CONGO</t>
  </si>
  <si>
    <t>EQUATORIAL G.(RI.MI)</t>
  </si>
  <si>
    <t>GABON</t>
  </si>
  <si>
    <t>SAO TOME &amp; PRINCIP</t>
  </si>
  <si>
    <t>NORTHERN AFRICA</t>
  </si>
  <si>
    <t>ALGERIA</t>
  </si>
  <si>
    <t>LIBYA</t>
  </si>
  <si>
    <t>MOROCCO</t>
  </si>
  <si>
    <t>SUDAN</t>
  </si>
  <si>
    <t>TUNISIA</t>
  </si>
  <si>
    <t>SOUTHERN AFRICA</t>
  </si>
  <si>
    <t>BOTSWANA</t>
  </si>
  <si>
    <t>LESOTHO</t>
  </si>
  <si>
    <t>NAMIBIA</t>
  </si>
  <si>
    <t>SWAZILAND</t>
  </si>
  <si>
    <t>E)</t>
  </si>
  <si>
    <t>WESTERN AFRICA</t>
  </si>
  <si>
    <t>BENIN</t>
  </si>
  <si>
    <t>BURKINA FASO(FR.UP.V</t>
  </si>
  <si>
    <t>CAPE VERDE</t>
  </si>
  <si>
    <t>CO,TE D,IVOIRE(FR.IV</t>
  </si>
  <si>
    <t>GAMBIA</t>
  </si>
  <si>
    <t>GUINEA</t>
  </si>
  <si>
    <t>GUINEA-BISSAU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</si>
  <si>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</si>
  <si>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</si>
  <si>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</si>
  <si>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</si>
  <si>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</si>
  <si>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</si>
  <si>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</si>
  <si>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</si>
  <si>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VI)</t>
  </si>
  <si>
    <t>ASIAN REGION</t>
  </si>
  <si>
    <t>EASTERN ASIA</t>
  </si>
  <si>
    <t>MACAO.CHINA</t>
  </si>
  <si>
    <t>MONGOLIA</t>
  </si>
  <si>
    <t>SOUTH-CENTRAL ASIA</t>
  </si>
  <si>
    <t>BHUTAN</t>
  </si>
  <si>
    <t>IRAN ( ISLAMIC R.)</t>
  </si>
  <si>
    <t>KAZAKSTAN</t>
  </si>
  <si>
    <t>KYRGYZSTAN/KYRGYZ R.</t>
  </si>
  <si>
    <t>MALDIVES</t>
  </si>
  <si>
    <t>NEPAL</t>
  </si>
  <si>
    <t>TAJIKISTAN</t>
  </si>
  <si>
    <t>TURKMENISTAN</t>
  </si>
  <si>
    <t>UZBEKISTAN</t>
  </si>
  <si>
    <t>-  :  ( 43 )  : -</t>
  </si>
  <si>
    <t>SOUTH-EASTERN ASIA</t>
  </si>
  <si>
    <t>BRUNEI DARUSSALAM</t>
  </si>
  <si>
    <t>CAMBODIA FR.KAMPUCHE</t>
  </si>
  <si>
    <t>TIMOR LESTE</t>
  </si>
  <si>
    <t>LAO PEOPLE'S D.R.</t>
  </si>
  <si>
    <t>MYANMAR</t>
  </si>
  <si>
    <t>WESTERN ASIA</t>
  </si>
  <si>
    <t>ARMENIA</t>
  </si>
  <si>
    <t>AZERBAIJAN</t>
  </si>
  <si>
    <t>CYPRUS</t>
  </si>
  <si>
    <t>GAZA STRIP</t>
  </si>
  <si>
    <t>GEORGIA</t>
  </si>
  <si>
    <t>IRAQ</t>
  </si>
  <si>
    <t>LEBANON</t>
  </si>
  <si>
    <t>SYRIAN ARAB REPUBLIC</t>
  </si>
  <si>
    <t>V</t>
  </si>
  <si>
    <t>OCEANIA REGION</t>
  </si>
  <si>
    <t>AUSTRALIA AND NEW ZEALAND</t>
  </si>
  <si>
    <t>MELANESIA</t>
  </si>
  <si>
    <t>FIJI</t>
  </si>
  <si>
    <t>NEW CALEDONIA</t>
  </si>
  <si>
    <t>VANUATU</t>
  </si>
  <si>
    <t>MICRONESIA</t>
  </si>
  <si>
    <t>GUAM</t>
  </si>
  <si>
    <t>KIRIBATI</t>
  </si>
  <si>
    <t>POLYNESIA</t>
  </si>
  <si>
    <t>COOK ISLANDS</t>
  </si>
  <si>
    <t>FRENCH POLYNESIA</t>
  </si>
  <si>
    <t>SAMOA</t>
  </si>
  <si>
    <t xml:space="preserve"> TONGA</t>
  </si>
  <si>
    <t>-  :  ( 44 )  : -</t>
  </si>
  <si>
    <t>-  :  ( 45 )  : -</t>
  </si>
  <si>
    <t>-  :  ( 50)  : -</t>
  </si>
  <si>
    <t>AUSTARLIA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</si>
</sst>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0_);[Red]\(0.00\)"/>
    <numFmt numFmtId="166" formatCode="_(* #,##0.0_);_(* \(#,##0.0\);_(* &quot;-&quot;??_);_(@_)"/>
    <numFmt numFmtId="167" formatCode="_-* #,##0_-;\-* #,##0_-;_-* &quot;-&quot;??_-;_-@_-"/>
    <numFmt numFmtId="168" formatCode="0_);[Red]\(0\)"/>
    <numFmt numFmtId="169" formatCode="_(* #,##0_);_(* \(#,##0\);_(* &quot;-&quot;??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i/>
      <sz val="20"/>
      <name val="Arial"/>
      <family val="2"/>
    </font>
    <font>
      <b/>
      <i/>
      <sz val="10"/>
      <name val="Arial"/>
      <family val="2"/>
    </font>
    <font>
      <b/>
      <i/>
      <sz val="22"/>
      <name val="Arial"/>
      <family val="2"/>
    </font>
    <font>
      <b/>
      <i/>
      <sz val="16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3.5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5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u/>
      <sz val="12"/>
      <color rgb="FF000000"/>
      <name val="Arial"/>
      <family val="2"/>
    </font>
    <font>
      <b/>
      <u val="singleAccounting"/>
      <sz val="12"/>
      <color theme="1"/>
      <name val="Arial"/>
      <family val="2"/>
    </font>
    <font>
      <b/>
      <u val="singleAccounting"/>
      <sz val="12"/>
      <name val="Arial"/>
      <family val="2"/>
    </font>
    <font>
      <sz val="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u val="singleAccounting"/>
      <sz val="11"/>
      <color theme="1"/>
      <name val="Arial"/>
      <family val="2"/>
    </font>
    <font>
      <b/>
      <u val="singleAccounting"/>
      <sz val="11"/>
      <name val="Arial"/>
      <family val="2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  <xf numFmtId="43" fontId="2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72">
    <xf numFmtId="0" fontId="0" fillId="0" borderId="0" xfId="0"/>
    <xf numFmtId="0" fontId="2" fillId="0" borderId="0" xfId="2"/>
    <xf numFmtId="0" fontId="2" fillId="0" borderId="4" xfId="2" applyBorder="1"/>
    <xf numFmtId="0" fontId="2" fillId="0" borderId="0" xfId="2" applyBorder="1"/>
    <xf numFmtId="0" fontId="2" fillId="0" borderId="5" xfId="2" applyBorder="1"/>
    <xf numFmtId="0" fontId="6" fillId="0" borderId="0" xfId="2" applyFont="1" applyBorder="1" applyAlignment="1"/>
    <xf numFmtId="0" fontId="6" fillId="0" borderId="5" xfId="2" applyFont="1" applyBorder="1" applyAlignment="1"/>
    <xf numFmtId="0" fontId="6" fillId="0" borderId="0" xfId="2" applyFont="1" applyAlignment="1"/>
    <xf numFmtId="0" fontId="3" fillId="0" borderId="0" xfId="2" applyFont="1" applyBorder="1"/>
    <xf numFmtId="0" fontId="3" fillId="0" borderId="0" xfId="2" applyFont="1" applyBorder="1" applyAlignment="1">
      <alignment vertical="top"/>
    </xf>
    <xf numFmtId="0" fontId="2" fillId="0" borderId="6" xfId="2" applyBorder="1"/>
    <xf numFmtId="0" fontId="2" fillId="0" borderId="7" xfId="2" applyBorder="1"/>
    <xf numFmtId="0" fontId="2" fillId="0" borderId="8" xfId="2" applyBorder="1"/>
    <xf numFmtId="0" fontId="9" fillId="0" borderId="0" xfId="2" applyFont="1"/>
    <xf numFmtId="0" fontId="3" fillId="0" borderId="0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9" fillId="0" borderId="16" xfId="2" applyFont="1" applyBorder="1" applyAlignment="1">
      <alignment horizontal="center" vertical="center"/>
    </xf>
    <xf numFmtId="0" fontId="9" fillId="0" borderId="16" xfId="2" applyFont="1" applyBorder="1" applyAlignment="1">
      <alignment vertical="center"/>
    </xf>
    <xf numFmtId="0" fontId="9" fillId="0" borderId="17" xfId="2" applyFont="1" applyBorder="1" applyAlignment="1">
      <alignment horizontal="center" vertical="top"/>
    </xf>
    <xf numFmtId="0" fontId="9" fillId="0" borderId="17" xfId="2" applyFont="1" applyBorder="1" applyAlignment="1">
      <alignment vertical="top" wrapText="1"/>
    </xf>
    <xf numFmtId="0" fontId="9" fillId="0" borderId="16" xfId="2" applyFont="1" applyBorder="1" applyAlignment="1">
      <alignment horizontal="center" vertical="top"/>
    </xf>
    <xf numFmtId="0" fontId="9" fillId="0" borderId="17" xfId="2" applyFont="1" applyBorder="1" applyAlignment="1">
      <alignment vertical="top"/>
    </xf>
    <xf numFmtId="0" fontId="9" fillId="0" borderId="17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top" wrapText="1"/>
    </xf>
    <xf numFmtId="0" fontId="9" fillId="0" borderId="16" xfId="2" applyFont="1" applyBorder="1" applyAlignment="1">
      <alignment horizontal="center" vertical="top" wrapText="1"/>
    </xf>
    <xf numFmtId="0" fontId="12" fillId="0" borderId="17" xfId="2" applyFont="1" applyBorder="1" applyAlignment="1">
      <alignment vertical="center"/>
    </xf>
    <xf numFmtId="0" fontId="12" fillId="0" borderId="17" xfId="2" applyFont="1" applyBorder="1" applyAlignment="1">
      <alignment horizontal="center" vertical="center"/>
    </xf>
    <xf numFmtId="0" fontId="9" fillId="0" borderId="17" xfId="2" applyFont="1" applyBorder="1"/>
    <xf numFmtId="0" fontId="9" fillId="0" borderId="17" xfId="2" applyFont="1" applyBorder="1" applyAlignment="1">
      <alignment vertical="center" wrapText="1"/>
    </xf>
    <xf numFmtId="0" fontId="9" fillId="0" borderId="16" xfId="2" applyFont="1" applyBorder="1" applyAlignment="1">
      <alignment vertical="top" wrapText="1"/>
    </xf>
    <xf numFmtId="0" fontId="9" fillId="0" borderId="0" xfId="2" applyFont="1" applyAlignment="1">
      <alignment vertical="top"/>
    </xf>
    <xf numFmtId="0" fontId="9" fillId="0" borderId="17" xfId="2" quotePrefix="1" applyFont="1" applyBorder="1" applyAlignment="1">
      <alignment horizontal="center" vertical="top"/>
    </xf>
    <xf numFmtId="0" fontId="9" fillId="0" borderId="0" xfId="2" quotePrefix="1" applyFont="1" applyAlignment="1">
      <alignment horizontal="center" vertical="top"/>
    </xf>
    <xf numFmtId="0" fontId="9" fillId="0" borderId="0" xfId="2" applyFont="1" applyAlignment="1">
      <alignment horizontal="center" vertical="top"/>
    </xf>
    <xf numFmtId="0" fontId="12" fillId="0" borderId="0" xfId="2" applyFont="1" applyBorder="1" applyAlignment="1">
      <alignment horizontal="center" vertical="top" wrapText="1"/>
    </xf>
    <xf numFmtId="0" fontId="12" fillId="0" borderId="5" xfId="2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top"/>
    </xf>
    <xf numFmtId="0" fontId="9" fillId="0" borderId="17" xfId="2" applyFont="1" applyBorder="1" applyAlignment="1">
      <alignment horizontal="center" vertical="center"/>
    </xf>
    <xf numFmtId="0" fontId="9" fillId="0" borderId="17" xfId="2" applyFont="1" applyFill="1" applyBorder="1" applyAlignment="1">
      <alignment vertical="center"/>
    </xf>
    <xf numFmtId="0" fontId="9" fillId="0" borderId="17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2" fillId="0" borderId="17" xfId="2" applyFont="1" applyBorder="1" applyAlignment="1">
      <alignment horizontal="center" vertical="center" wrapText="1"/>
    </xf>
    <xf numFmtId="0" fontId="9" fillId="0" borderId="0" xfId="2" applyFont="1" applyFill="1"/>
    <xf numFmtId="0" fontId="9" fillId="0" borderId="0" xfId="2" applyFont="1" applyFill="1" applyAlignment="1"/>
    <xf numFmtId="0" fontId="9" fillId="0" borderId="0" xfId="2" applyFont="1" applyBorder="1" applyAlignment="1">
      <alignment vertical="center"/>
    </xf>
    <xf numFmtId="0" fontId="12" fillId="0" borderId="0" xfId="2" applyFont="1" applyFill="1" applyBorder="1" applyAlignment="1"/>
    <xf numFmtId="0" fontId="14" fillId="0" borderId="0" xfId="0" applyFont="1" applyBorder="1" applyAlignment="1">
      <alignment vertical="center"/>
    </xf>
    <xf numFmtId="0" fontId="12" fillId="0" borderId="0" xfId="2" applyFont="1" applyFill="1" applyAlignment="1"/>
    <xf numFmtId="0" fontId="9" fillId="0" borderId="0" xfId="2" applyFont="1" applyBorder="1"/>
    <xf numFmtId="0" fontId="17" fillId="0" borderId="0" xfId="3" applyFont="1"/>
    <xf numFmtId="0" fontId="16" fillId="0" borderId="0" xfId="3" applyFont="1" applyBorder="1" applyAlignment="1">
      <alignment horizontal="center"/>
    </xf>
    <xf numFmtId="0" fontId="18" fillId="0" borderId="0" xfId="3" applyFont="1"/>
    <xf numFmtId="164" fontId="17" fillId="0" borderId="0" xfId="4" applyNumberFormat="1" applyFont="1"/>
    <xf numFmtId="164" fontId="16" fillId="0" borderId="0" xfId="4" applyNumberFormat="1" applyFont="1" applyBorder="1" applyAlignment="1"/>
    <xf numFmtId="0" fontId="18" fillId="0" borderId="0" xfId="3" applyFont="1" applyBorder="1"/>
    <xf numFmtId="164" fontId="16" fillId="0" borderId="17" xfId="4" quotePrefix="1" applyNumberFormat="1" applyFont="1" applyBorder="1" applyAlignment="1">
      <alignment horizontal="center"/>
    </xf>
    <xf numFmtId="0" fontId="18" fillId="0" borderId="17" xfId="3" applyFont="1" applyBorder="1"/>
    <xf numFmtId="0" fontId="16" fillId="0" borderId="16" xfId="3" applyFont="1" applyBorder="1" applyAlignment="1">
      <alignment horizontal="center" vertical="center"/>
    </xf>
    <xf numFmtId="164" fontId="19" fillId="0" borderId="17" xfId="1" applyNumberFormat="1" applyFont="1" applyBorder="1"/>
    <xf numFmtId="0" fontId="16" fillId="0" borderId="17" xfId="3" applyFont="1" applyBorder="1" applyAlignment="1">
      <alignment horizontal="center"/>
    </xf>
    <xf numFmtId="0" fontId="20" fillId="0" borderId="17" xfId="3" applyFont="1" applyBorder="1"/>
    <xf numFmtId="0" fontId="21" fillId="0" borderId="21" xfId="3" applyFont="1" applyBorder="1"/>
    <xf numFmtId="164" fontId="19" fillId="0" borderId="17" xfId="1" applyNumberFormat="1" applyFont="1" applyFill="1" applyBorder="1"/>
    <xf numFmtId="40" fontId="21" fillId="0" borderId="22" xfId="5" applyNumberFormat="1" applyFont="1" applyBorder="1" applyProtection="1">
      <protection locked="0"/>
    </xf>
    <xf numFmtId="0" fontId="21" fillId="0" borderId="17" xfId="3" applyFont="1" applyBorder="1"/>
    <xf numFmtId="164" fontId="23" fillId="0" borderId="16" xfId="4" applyNumberFormat="1" applyFont="1" applyBorder="1"/>
    <xf numFmtId="40" fontId="23" fillId="0" borderId="17" xfId="5" applyNumberFormat="1" applyFont="1" applyBorder="1" applyProtection="1">
      <protection locked="0"/>
    </xf>
    <xf numFmtId="164" fontId="21" fillId="0" borderId="17" xfId="4" applyNumberFormat="1" applyFont="1" applyBorder="1"/>
    <xf numFmtId="40" fontId="21" fillId="0" borderId="17" xfId="5" applyNumberFormat="1" applyFont="1" applyBorder="1" applyProtection="1">
      <protection locked="0"/>
    </xf>
    <xf numFmtId="0" fontId="3" fillId="0" borderId="0" xfId="3" applyFont="1" applyBorder="1"/>
    <xf numFmtId="164" fontId="3" fillId="0" borderId="0" xfId="4" applyNumberFormat="1" applyFont="1" applyBorder="1"/>
    <xf numFmtId="164" fontId="24" fillId="0" borderId="0" xfId="1" applyNumberFormat="1" applyFont="1"/>
    <xf numFmtId="164" fontId="11" fillId="0" borderId="0" xfId="4" applyNumberFormat="1" applyFont="1" applyBorder="1"/>
    <xf numFmtId="0" fontId="25" fillId="0" borderId="0" xfId="3" applyFont="1" applyBorder="1" applyAlignment="1">
      <alignment horizontal="center"/>
    </xf>
    <xf numFmtId="164" fontId="25" fillId="0" borderId="0" xfId="4" applyNumberFormat="1" applyFont="1" applyBorder="1" applyAlignment="1"/>
    <xf numFmtId="0" fontId="17" fillId="0" borderId="0" xfId="3" applyFont="1" applyBorder="1"/>
    <xf numFmtId="0" fontId="17" fillId="0" borderId="20" xfId="3" applyFont="1" applyBorder="1" applyAlignment="1">
      <alignment horizontal="center"/>
    </xf>
    <xf numFmtId="0" fontId="17" fillId="0" borderId="16" xfId="3" applyFont="1" applyBorder="1" applyAlignment="1">
      <alignment horizontal="center"/>
    </xf>
    <xf numFmtId="164" fontId="27" fillId="0" borderId="17" xfId="4" quotePrefix="1" applyNumberFormat="1" applyFont="1" applyBorder="1" applyAlignment="1">
      <alignment horizontal="center"/>
    </xf>
    <xf numFmtId="0" fontId="2" fillId="0" borderId="0" xfId="3" applyFont="1"/>
    <xf numFmtId="0" fontId="3" fillId="0" borderId="17" xfId="3" applyFont="1" applyBorder="1"/>
    <xf numFmtId="164" fontId="3" fillId="0" borderId="17" xfId="4" applyNumberFormat="1" applyFont="1" applyBorder="1"/>
    <xf numFmtId="40" fontId="3" fillId="0" borderId="17" xfId="5" applyNumberFormat="1" applyFont="1" applyBorder="1" applyProtection="1">
      <protection locked="0"/>
    </xf>
    <xf numFmtId="0" fontId="23" fillId="0" borderId="0" xfId="3" applyFont="1"/>
    <xf numFmtId="164" fontId="23" fillId="0" borderId="0" xfId="4" applyNumberFormat="1" applyFont="1"/>
    <xf numFmtId="0" fontId="28" fillId="0" borderId="0" xfId="3" applyFont="1"/>
    <xf numFmtId="164" fontId="2" fillId="0" borderId="0" xfId="4" applyNumberFormat="1" applyFont="1"/>
    <xf numFmtId="40" fontId="2" fillId="0" borderId="0" xfId="5" applyNumberFormat="1" applyFont="1" applyBorder="1" applyProtection="1">
      <protection locked="0"/>
    </xf>
    <xf numFmtId="2" fontId="29" fillId="0" borderId="0" xfId="3" applyNumberFormat="1" applyFont="1"/>
    <xf numFmtId="0" fontId="29" fillId="0" borderId="0" xfId="3" applyFont="1"/>
    <xf numFmtId="2" fontId="17" fillId="0" borderId="0" xfId="3" applyNumberFormat="1" applyFont="1"/>
    <xf numFmtId="2" fontId="28" fillId="0" borderId="0" xfId="3" applyNumberFormat="1" applyFont="1"/>
    <xf numFmtId="164" fontId="2" fillId="2" borderId="0" xfId="4" applyNumberFormat="1" applyFont="1" applyFill="1"/>
    <xf numFmtId="0" fontId="3" fillId="0" borderId="23" xfId="3" applyFont="1" applyBorder="1"/>
    <xf numFmtId="164" fontId="3" fillId="0" borderId="24" xfId="4" applyNumberFormat="1" applyFont="1" applyBorder="1"/>
    <xf numFmtId="40" fontId="3" fillId="0" borderId="25" xfId="5" applyNumberFormat="1" applyFont="1" applyBorder="1" applyProtection="1">
      <protection locked="0"/>
    </xf>
    <xf numFmtId="164" fontId="30" fillId="0" borderId="0" xfId="1" applyNumberFormat="1" applyFont="1"/>
    <xf numFmtId="164" fontId="2" fillId="0" borderId="0" xfId="6" applyNumberFormat="1" applyFont="1" applyFill="1" applyAlignment="1">
      <alignment horizontal="center"/>
    </xf>
    <xf numFmtId="164" fontId="24" fillId="0" borderId="0" xfId="1" applyNumberFormat="1" applyFont="1" applyFill="1"/>
    <xf numFmtId="164" fontId="21" fillId="0" borderId="0" xfId="6" applyNumberFormat="1" applyFont="1" applyFill="1" applyAlignment="1"/>
    <xf numFmtId="164" fontId="20" fillId="0" borderId="0" xfId="6" applyNumberFormat="1" applyFont="1" applyFill="1"/>
    <xf numFmtId="0" fontId="31" fillId="0" borderId="0" xfId="7" applyFont="1" applyFill="1" applyAlignment="1">
      <alignment horizontal="center"/>
    </xf>
    <xf numFmtId="164" fontId="2" fillId="0" borderId="0" xfId="6" applyNumberFormat="1" applyFont="1" applyFill="1"/>
    <xf numFmtId="164" fontId="2" fillId="0" borderId="0" xfId="8" applyNumberFormat="1" applyFont="1" applyFill="1" applyAlignment="1">
      <alignment horizontal="center"/>
    </xf>
    <xf numFmtId="0" fontId="13" fillId="0" borderId="0" xfId="7" applyFont="1" applyFill="1"/>
    <xf numFmtId="37" fontId="13" fillId="0" borderId="0" xfId="7" applyNumberFormat="1" applyFont="1" applyFill="1"/>
    <xf numFmtId="164" fontId="3" fillId="0" borderId="0" xfId="4" applyNumberFormat="1" applyFont="1" applyFill="1" applyAlignment="1">
      <alignment horizontal="left"/>
    </xf>
    <xf numFmtId="164" fontId="2" fillId="0" borderId="0" xfId="8" applyNumberFormat="1" applyFont="1" applyFill="1"/>
    <xf numFmtId="164" fontId="3" fillId="0" borderId="9" xfId="8" applyNumberFormat="1" applyFont="1" applyFill="1" applyBorder="1" applyAlignment="1">
      <alignment horizontal="center"/>
    </xf>
    <xf numFmtId="164" fontId="3" fillId="0" borderId="15" xfId="8" applyNumberFormat="1" applyFont="1" applyFill="1" applyBorder="1" applyAlignment="1">
      <alignment horizontal="center"/>
    </xf>
    <xf numFmtId="164" fontId="3" fillId="0" borderId="28" xfId="4" quotePrefix="1" applyNumberFormat="1" applyFont="1" applyFill="1" applyBorder="1" applyAlignment="1">
      <alignment horizontal="center"/>
    </xf>
    <xf numFmtId="164" fontId="3" fillId="0" borderId="29" xfId="4" quotePrefix="1" applyNumberFormat="1" applyFont="1" applyFill="1" applyBorder="1" applyAlignment="1">
      <alignment horizontal="center"/>
    </xf>
    <xf numFmtId="37" fontId="3" fillId="0" borderId="28" xfId="7" applyNumberFormat="1" applyFont="1" applyFill="1" applyBorder="1" applyAlignment="1">
      <alignment horizontal="center"/>
    </xf>
    <xf numFmtId="0" fontId="3" fillId="0" borderId="30" xfId="7" applyFont="1" applyFill="1" applyBorder="1" applyAlignment="1">
      <alignment horizontal="center"/>
    </xf>
    <xf numFmtId="164" fontId="3" fillId="0" borderId="12" xfId="8" applyNumberFormat="1" applyFont="1" applyFill="1" applyBorder="1" applyAlignment="1">
      <alignment horizontal="center"/>
    </xf>
    <xf numFmtId="164" fontId="2" fillId="0" borderId="31" xfId="4" applyNumberFormat="1" applyFont="1" applyFill="1" applyBorder="1"/>
    <xf numFmtId="164" fontId="2" fillId="0" borderId="14" xfId="4" applyNumberFormat="1" applyFont="1" applyFill="1" applyBorder="1"/>
    <xf numFmtId="0" fontId="2" fillId="0" borderId="14" xfId="7" applyFont="1" applyFill="1" applyBorder="1"/>
    <xf numFmtId="0" fontId="2" fillId="0" borderId="19" xfId="7" applyFont="1" applyFill="1" applyBorder="1"/>
    <xf numFmtId="164" fontId="3" fillId="0" borderId="0" xfId="8" applyNumberFormat="1" applyFont="1" applyFill="1" applyBorder="1" applyAlignment="1">
      <alignment horizontal="center"/>
    </xf>
    <xf numFmtId="0" fontId="11" fillId="0" borderId="0" xfId="7" applyFont="1" applyFill="1" applyBorder="1" applyAlignment="1">
      <alignment horizontal="center" vertical="center"/>
    </xf>
    <xf numFmtId="0" fontId="2" fillId="0" borderId="0" xfId="7" applyFont="1" applyFill="1" applyBorder="1"/>
    <xf numFmtId="0" fontId="3" fillId="0" borderId="0" xfId="7" applyFont="1" applyFill="1" applyBorder="1" applyAlignment="1">
      <alignment horizontal="center"/>
    </xf>
    <xf numFmtId="164" fontId="24" fillId="3" borderId="0" xfId="1" applyNumberFormat="1" applyFont="1" applyFill="1"/>
    <xf numFmtId="38" fontId="3" fillId="3" borderId="0" xfId="7" applyNumberFormat="1" applyFont="1" applyFill="1" applyBorder="1"/>
    <xf numFmtId="40" fontId="3" fillId="3" borderId="0" xfId="7" applyNumberFormat="1" applyFont="1" applyFill="1" applyBorder="1"/>
    <xf numFmtId="2" fontId="3" fillId="3" borderId="0" xfId="7" applyNumberFormat="1" applyFont="1" applyFill="1"/>
    <xf numFmtId="164" fontId="32" fillId="0" borderId="0" xfId="6" applyNumberFormat="1" applyFont="1" applyFill="1" applyBorder="1" applyAlignment="1">
      <alignment horizontal="center"/>
    </xf>
    <xf numFmtId="164" fontId="23" fillId="0" borderId="0" xfId="6" applyNumberFormat="1" applyFont="1" applyFill="1" applyBorder="1"/>
    <xf numFmtId="38" fontId="23" fillId="0" borderId="0" xfId="7" applyNumberFormat="1" applyFont="1" applyFill="1" applyBorder="1"/>
    <xf numFmtId="40" fontId="23" fillId="0" borderId="0" xfId="7" applyNumberFormat="1" applyFont="1" applyFill="1" applyBorder="1"/>
    <xf numFmtId="2" fontId="23" fillId="0" borderId="0" xfId="7" applyNumberFormat="1" applyFont="1" applyFill="1"/>
    <xf numFmtId="164" fontId="23" fillId="0" borderId="0" xfId="8" applyNumberFormat="1" applyFont="1" applyFill="1"/>
    <xf numFmtId="164" fontId="3" fillId="0" borderId="0" xfId="6" applyNumberFormat="1" applyFont="1" applyFill="1" applyBorder="1" applyAlignment="1">
      <alignment horizontal="center"/>
    </xf>
    <xf numFmtId="164" fontId="2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164" fontId="29" fillId="0" borderId="0" xfId="4" applyNumberFormat="1" applyFont="1" applyFill="1" applyBorder="1"/>
    <xf numFmtId="38" fontId="2" fillId="0" borderId="0" xfId="7" applyNumberFormat="1" applyFont="1" applyFill="1" applyBorder="1"/>
    <xf numFmtId="40" fontId="2" fillId="0" borderId="0" xfId="7" applyNumberFormat="1" applyFont="1" applyFill="1" applyBorder="1"/>
    <xf numFmtId="2" fontId="2" fillId="0" borderId="0" xfId="7" applyNumberFormat="1" applyFont="1" applyFill="1"/>
    <xf numFmtId="164" fontId="2" fillId="0" borderId="0" xfId="6" applyNumberFormat="1" applyFont="1" applyFill="1" applyBorder="1" applyAlignment="1">
      <alignment vertical="center"/>
    </xf>
    <xf numFmtId="164" fontId="29" fillId="0" borderId="0" xfId="9" applyNumberFormat="1" applyFont="1" applyFill="1" applyBorder="1"/>
    <xf numFmtId="164" fontId="2" fillId="0" borderId="0" xfId="4" applyNumberFormat="1" applyFont="1" applyFill="1" applyBorder="1"/>
    <xf numFmtId="38" fontId="13" fillId="0" borderId="0" xfId="7" applyNumberFormat="1" applyFont="1" applyFill="1" applyBorder="1"/>
    <xf numFmtId="0" fontId="30" fillId="0" borderId="0" xfId="0" applyFont="1" applyAlignment="1">
      <alignment vertical="center"/>
    </xf>
    <xf numFmtId="164" fontId="3" fillId="3" borderId="0" xfId="6" applyNumberFormat="1" applyFont="1" applyFill="1" applyBorder="1"/>
    <xf numFmtId="164" fontId="2" fillId="0" borderId="0" xfId="6" applyNumberFormat="1" applyFont="1" applyFill="1" applyBorder="1" applyAlignment="1">
      <alignment horizontal="center"/>
    </xf>
    <xf numFmtId="164" fontId="11" fillId="0" borderId="0" xfId="6" applyNumberFormat="1" applyFont="1" applyFill="1" applyBorder="1" applyAlignment="1">
      <alignment horizontal="center"/>
    </xf>
    <xf numFmtId="164" fontId="3" fillId="0" borderId="0" xfId="6" applyNumberFormat="1" applyFont="1" applyFill="1" applyBorder="1"/>
    <xf numFmtId="38" fontId="3" fillId="0" borderId="0" xfId="6" applyNumberFormat="1" applyFont="1" applyFill="1" applyBorder="1"/>
    <xf numFmtId="40" fontId="3" fillId="0" borderId="0" xfId="6" applyNumberFormat="1" applyFont="1" applyFill="1" applyBorder="1"/>
    <xf numFmtId="164" fontId="2" fillId="0" borderId="0" xfId="6" applyNumberFormat="1" applyFont="1" applyFill="1" applyBorder="1"/>
    <xf numFmtId="164" fontId="13" fillId="0" borderId="0" xfId="6" applyNumberFormat="1" applyFont="1" applyFill="1"/>
    <xf numFmtId="0" fontId="11" fillId="0" borderId="0" xfId="7" quotePrefix="1" applyFont="1" applyFill="1" applyAlignment="1">
      <alignment horizontal="center"/>
    </xf>
    <xf numFmtId="164" fontId="33" fillId="0" borderId="0" xfId="6" applyNumberFormat="1" applyFont="1" applyFill="1"/>
    <xf numFmtId="164" fontId="13" fillId="0" borderId="0" xfId="8" applyNumberFormat="1" applyFont="1" applyFill="1"/>
    <xf numFmtId="38" fontId="13" fillId="0" borderId="0" xfId="8" applyNumberFormat="1" applyFont="1" applyFill="1"/>
    <xf numFmtId="164" fontId="34" fillId="0" borderId="0" xfId="8" applyNumberFormat="1" applyFont="1" applyFill="1"/>
    <xf numFmtId="164" fontId="11" fillId="0" borderId="0" xfId="8" applyNumberFormat="1" applyFont="1" applyFill="1"/>
    <xf numFmtId="164" fontId="3" fillId="0" borderId="0" xfId="8" applyNumberFormat="1" applyFont="1" applyFill="1"/>
    <xf numFmtId="38" fontId="35" fillId="0" borderId="0" xfId="8" applyNumberFormat="1" applyFont="1" applyFill="1"/>
    <xf numFmtId="164" fontId="33" fillId="0" borderId="0" xfId="8" applyNumberFormat="1" applyFont="1" applyFill="1"/>
    <xf numFmtId="164" fontId="35" fillId="0" borderId="0" xfId="8" applyNumberFormat="1" applyFont="1" applyFill="1" applyAlignment="1">
      <alignment horizontal="center"/>
    </xf>
    <xf numFmtId="164" fontId="3" fillId="0" borderId="28" xfId="8" applyNumberFormat="1" applyFont="1" applyFill="1" applyBorder="1" applyAlignment="1">
      <alignment horizontal="center"/>
    </xf>
    <xf numFmtId="164" fontId="3" fillId="0" borderId="30" xfId="8" applyNumberFormat="1" applyFont="1" applyFill="1" applyBorder="1" applyAlignment="1">
      <alignment horizontal="center"/>
    </xf>
    <xf numFmtId="164" fontId="3" fillId="0" borderId="0" xfId="8" applyNumberFormat="1" applyFont="1" applyFill="1" applyAlignment="1">
      <alignment horizontal="center"/>
    </xf>
    <xf numFmtId="164" fontId="3" fillId="0" borderId="31" xfId="8" quotePrefix="1" applyNumberFormat="1" applyFont="1" applyFill="1" applyBorder="1" applyAlignment="1">
      <alignment horizontal="center"/>
    </xf>
    <xf numFmtId="38" fontId="3" fillId="0" borderId="34" xfId="8" applyNumberFormat="1" applyFont="1" applyFill="1" applyBorder="1" applyAlignment="1">
      <alignment horizontal="center"/>
    </xf>
    <xf numFmtId="164" fontId="3" fillId="0" borderId="0" xfId="6" applyNumberFormat="1" applyFont="1" applyFill="1" applyAlignment="1">
      <alignment horizontal="center"/>
    </xf>
    <xf numFmtId="164" fontId="3" fillId="0" borderId="0" xfId="6" applyNumberFormat="1" applyFont="1" applyFill="1"/>
    <xf numFmtId="165" fontId="3" fillId="0" borderId="0" xfId="8" applyNumberFormat="1" applyFont="1" applyFill="1" applyAlignment="1">
      <alignment vertical="center"/>
    </xf>
    <xf numFmtId="38" fontId="3" fillId="0" borderId="0" xfId="6" applyNumberFormat="1" applyFont="1" applyFill="1" applyAlignment="1"/>
    <xf numFmtId="40" fontId="3" fillId="0" borderId="0" xfId="6" applyNumberFormat="1" applyFont="1" applyFill="1" applyAlignment="1"/>
    <xf numFmtId="38" fontId="13" fillId="0" borderId="0" xfId="6" applyNumberFormat="1" applyFont="1" applyFill="1"/>
    <xf numFmtId="164" fontId="35" fillId="0" borderId="0" xfId="6" applyNumberFormat="1" applyFont="1" applyFill="1"/>
    <xf numFmtId="164" fontId="13" fillId="0" borderId="0" xfId="4" applyNumberFormat="1" applyFont="1" applyFill="1"/>
    <xf numFmtId="43" fontId="3" fillId="0" borderId="0" xfId="6" applyNumberFormat="1" applyFont="1" applyFill="1" applyAlignment="1"/>
    <xf numFmtId="164" fontId="3" fillId="0" borderId="0" xfId="6" applyNumberFormat="1" applyFont="1" applyFill="1" applyAlignment="1"/>
    <xf numFmtId="0" fontId="36" fillId="0" borderId="0" xfId="0" applyFont="1" applyAlignment="1">
      <alignment vertical="center"/>
    </xf>
    <xf numFmtId="164" fontId="37" fillId="0" borderId="0" xfId="1" applyNumberFormat="1" applyFont="1"/>
    <xf numFmtId="38" fontId="13" fillId="0" borderId="0" xfId="4" applyNumberFormat="1" applyFont="1" applyFill="1"/>
    <xf numFmtId="164" fontId="13" fillId="0" borderId="0" xfId="6" applyNumberFormat="1" applyFont="1" applyFill="1" applyAlignment="1">
      <alignment horizontal="center"/>
    </xf>
    <xf numFmtId="0" fontId="36" fillId="0" borderId="0" xfId="0" applyFont="1"/>
    <xf numFmtId="0" fontId="36" fillId="0" borderId="0" xfId="0" applyFont="1" applyFill="1"/>
    <xf numFmtId="164" fontId="37" fillId="0" borderId="0" xfId="1" applyNumberFormat="1" applyFont="1" applyFill="1"/>
    <xf numFmtId="38" fontId="33" fillId="0" borderId="0" xfId="6" applyNumberFormat="1" applyFont="1" applyFill="1"/>
    <xf numFmtId="0" fontId="13" fillId="0" borderId="0" xfId="10" applyFont="1" applyFill="1"/>
    <xf numFmtId="164" fontId="34" fillId="0" borderId="0" xfId="6" applyNumberFormat="1" applyFont="1" applyFill="1"/>
    <xf numFmtId="38" fontId="3" fillId="0" borderId="0" xfId="6" applyNumberFormat="1" applyFont="1" applyFill="1"/>
    <xf numFmtId="164" fontId="23" fillId="0" borderId="0" xfId="6" applyNumberFormat="1" applyFont="1" applyFill="1"/>
    <xf numFmtId="38" fontId="23" fillId="0" borderId="0" xfId="6" applyNumberFormat="1" applyFont="1" applyFill="1"/>
    <xf numFmtId="164" fontId="38" fillId="0" borderId="0" xfId="6" applyNumberFormat="1" applyFont="1" applyFill="1"/>
    <xf numFmtId="164" fontId="39" fillId="0" borderId="0" xfId="6" applyNumberFormat="1" applyFont="1" applyFill="1"/>
    <xf numFmtId="0" fontId="3" fillId="0" borderId="0" xfId="11" quotePrefix="1" applyFont="1" applyFill="1"/>
    <xf numFmtId="164" fontId="34" fillId="0" borderId="0" xfId="6" applyNumberFormat="1" applyFont="1" applyFill="1" applyAlignment="1"/>
    <xf numFmtId="38" fontId="35" fillId="0" borderId="0" xfId="6" applyNumberFormat="1" applyFont="1" applyFill="1" applyAlignment="1"/>
    <xf numFmtId="164" fontId="12" fillId="0" borderId="0" xfId="6" applyNumberFormat="1" applyFont="1" applyFill="1"/>
    <xf numFmtId="0" fontId="9" fillId="0" borderId="0" xfId="11" applyFont="1" applyFill="1"/>
    <xf numFmtId="164" fontId="9" fillId="0" borderId="0" xfId="4" applyNumberFormat="1" applyFont="1" applyFill="1" applyAlignment="1">
      <alignment horizontal="right"/>
    </xf>
    <xf numFmtId="38" fontId="13" fillId="0" borderId="0" xfId="11" applyNumberFormat="1" applyFont="1" applyFill="1"/>
    <xf numFmtId="0" fontId="3" fillId="0" borderId="0" xfId="11" applyFont="1" applyFill="1" applyAlignment="1"/>
    <xf numFmtId="0" fontId="3" fillId="0" borderId="0" xfId="11" applyFont="1" applyFill="1"/>
    <xf numFmtId="164" fontId="13" fillId="0" borderId="0" xfId="6" applyNumberFormat="1" applyFont="1" applyFill="1" applyBorder="1"/>
    <xf numFmtId="164" fontId="35" fillId="0" borderId="0" xfId="6" applyNumberFormat="1" applyFont="1" applyFill="1" applyBorder="1" applyAlignment="1"/>
    <xf numFmtId="164" fontId="3" fillId="0" borderId="0" xfId="6" applyNumberFormat="1" applyFont="1" applyFill="1" applyBorder="1" applyAlignment="1"/>
    <xf numFmtId="164" fontId="35" fillId="0" borderId="0" xfId="6" applyNumberFormat="1" applyFont="1" applyFill="1" applyBorder="1"/>
    <xf numFmtId="0" fontId="13" fillId="0" borderId="0" xfId="11" applyFont="1" applyFill="1"/>
    <xf numFmtId="38" fontId="13" fillId="0" borderId="0" xfId="1" applyNumberFormat="1" applyFont="1" applyFill="1"/>
    <xf numFmtId="0" fontId="3" fillId="0" borderId="0" xfId="11" applyFont="1" applyFill="1" applyAlignment="1">
      <alignment horizontal="center"/>
    </xf>
    <xf numFmtId="38" fontId="3" fillId="0" borderId="0" xfId="11" applyNumberFormat="1" applyFont="1" applyFill="1" applyAlignment="1">
      <alignment horizontal="center"/>
    </xf>
    <xf numFmtId="0" fontId="3" fillId="0" borderId="0" xfId="10" applyFont="1" applyFill="1"/>
    <xf numFmtId="38" fontId="35" fillId="0" borderId="0" xfId="6" applyNumberFormat="1" applyFont="1" applyFill="1"/>
    <xf numFmtId="3" fontId="13" fillId="0" borderId="0" xfId="11" applyNumberFormat="1" applyFont="1" applyFill="1"/>
    <xf numFmtId="164" fontId="3" fillId="0" borderId="0" xfId="6" applyNumberFormat="1" applyFont="1" applyFill="1" applyAlignment="1">
      <alignment horizontal="left" vertical="center" wrapText="1"/>
    </xf>
    <xf numFmtId="164" fontId="13" fillId="0" borderId="0" xfId="6" applyNumberFormat="1" applyFont="1" applyFill="1" applyBorder="1" applyAlignment="1">
      <alignment horizontal="left" vertical="top" wrapText="1"/>
    </xf>
    <xf numFmtId="38" fontId="12" fillId="0" borderId="0" xfId="6" applyNumberFormat="1" applyFont="1" applyFill="1"/>
    <xf numFmtId="38" fontId="23" fillId="0" borderId="0" xfId="4" applyNumberFormat="1" applyFont="1" applyFill="1"/>
    <xf numFmtId="38" fontId="2" fillId="0" borderId="0" xfId="6" applyNumberFormat="1" applyFont="1" applyFill="1"/>
    <xf numFmtId="167" fontId="3" fillId="0" borderId="0" xfId="12" applyNumberFormat="1" applyFont="1" applyFill="1"/>
    <xf numFmtId="0" fontId="32" fillId="0" borderId="0" xfId="11" applyFont="1" applyFill="1" applyAlignment="1"/>
    <xf numFmtId="38" fontId="9" fillId="0" borderId="0" xfId="6" applyNumberFormat="1" applyFont="1" applyFill="1"/>
    <xf numFmtId="164" fontId="3" fillId="0" borderId="0" xfId="6" applyNumberFormat="1" applyFont="1" applyFill="1" applyAlignment="1">
      <alignment horizontal="left" vertical="top"/>
    </xf>
    <xf numFmtId="3" fontId="24" fillId="0" borderId="0" xfId="0" applyNumberFormat="1" applyFont="1"/>
    <xf numFmtId="3" fontId="37" fillId="0" borderId="0" xfId="0" applyNumberFormat="1" applyFont="1"/>
    <xf numFmtId="164" fontId="13" fillId="0" borderId="32" xfId="6" applyNumberFormat="1" applyFont="1" applyFill="1" applyBorder="1"/>
    <xf numFmtId="164" fontId="13" fillId="0" borderId="11" xfId="6" applyNumberFormat="1" applyFont="1" applyFill="1" applyBorder="1"/>
    <xf numFmtId="164" fontId="2" fillId="0" borderId="11" xfId="6" applyNumberFormat="1" applyFont="1" applyFill="1" applyBorder="1"/>
    <xf numFmtId="164" fontId="2" fillId="0" borderId="18" xfId="6" applyNumberFormat="1" applyFont="1" applyFill="1" applyBorder="1"/>
    <xf numFmtId="0" fontId="37" fillId="0" borderId="0" xfId="0" applyFont="1"/>
    <xf numFmtId="164" fontId="13" fillId="0" borderId="35" xfId="6" applyNumberFormat="1" applyFont="1" applyFill="1" applyBorder="1"/>
    <xf numFmtId="164" fontId="37" fillId="0" borderId="0" xfId="1" applyNumberFormat="1" applyFont="1" applyBorder="1"/>
    <xf numFmtId="164" fontId="37" fillId="0" borderId="33" xfId="1" applyNumberFormat="1" applyFont="1" applyBorder="1"/>
    <xf numFmtId="164" fontId="35" fillId="0" borderId="35" xfId="6" applyNumberFormat="1" applyFont="1" applyFill="1" applyBorder="1" applyAlignment="1"/>
    <xf numFmtId="164" fontId="23" fillId="0" borderId="0" xfId="6" applyNumberFormat="1" applyFont="1" applyFill="1" applyBorder="1" applyAlignment="1"/>
    <xf numFmtId="164" fontId="2" fillId="0" borderId="0" xfId="6" applyNumberFormat="1" applyFont="1" applyFill="1" applyBorder="1" applyAlignment="1"/>
    <xf numFmtId="164" fontId="23" fillId="0" borderId="33" xfId="6" applyNumberFormat="1" applyFont="1" applyFill="1" applyBorder="1" applyAlignment="1"/>
    <xf numFmtId="164" fontId="13" fillId="0" borderId="31" xfId="6" applyNumberFormat="1" applyFont="1" applyFill="1" applyBorder="1"/>
    <xf numFmtId="164" fontId="13" fillId="0" borderId="14" xfId="6" applyNumberFormat="1" applyFont="1" applyFill="1" applyBorder="1"/>
    <xf numFmtId="164" fontId="2" fillId="0" borderId="14" xfId="6" applyNumberFormat="1" applyFont="1" applyFill="1" applyBorder="1"/>
    <xf numFmtId="164" fontId="13" fillId="0" borderId="19" xfId="6" applyNumberFormat="1" applyFont="1" applyFill="1" applyBorder="1"/>
    <xf numFmtId="164" fontId="2" fillId="0" borderId="0" xfId="4" applyNumberFormat="1" applyFont="1" applyFill="1"/>
    <xf numFmtId="0" fontId="40" fillId="0" borderId="0" xfId="0" applyFont="1" applyFill="1" applyAlignment="1">
      <alignment horizontal="left" vertical="top"/>
    </xf>
    <xf numFmtId="164" fontId="41" fillId="0" borderId="0" xfId="1" applyNumberFormat="1" applyFont="1"/>
    <xf numFmtId="164" fontId="35" fillId="0" borderId="0" xfId="6" applyNumberFormat="1" applyFont="1" applyFill="1" applyAlignment="1">
      <alignment horizontal="left"/>
    </xf>
    <xf numFmtId="0" fontId="40" fillId="0" borderId="0" xfId="0" applyFont="1"/>
    <xf numFmtId="3" fontId="3" fillId="0" borderId="0" xfId="11" applyNumberFormat="1" applyFont="1" applyFill="1"/>
    <xf numFmtId="164" fontId="3" fillId="0" borderId="11" xfId="6" applyNumberFormat="1" applyFont="1" applyFill="1" applyBorder="1"/>
    <xf numFmtId="164" fontId="3" fillId="0" borderId="18" xfId="6" applyNumberFormat="1" applyFont="1" applyFill="1" applyBorder="1"/>
    <xf numFmtId="164" fontId="13" fillId="0" borderId="36" xfId="6" applyNumberFormat="1" applyFont="1" applyFill="1" applyBorder="1"/>
    <xf numFmtId="164" fontId="13" fillId="0" borderId="17" xfId="4" applyNumberFormat="1" applyFont="1" applyFill="1" applyBorder="1"/>
    <xf numFmtId="164" fontId="2" fillId="0" borderId="17" xfId="6" applyNumberFormat="1" applyFont="1" applyFill="1" applyBorder="1"/>
    <xf numFmtId="164" fontId="13" fillId="0" borderId="37" xfId="6" applyNumberFormat="1" applyFont="1" applyFill="1" applyBorder="1"/>
    <xf numFmtId="164" fontId="2" fillId="0" borderId="17" xfId="4" applyNumberFormat="1" applyFont="1" applyFill="1" applyBorder="1"/>
    <xf numFmtId="164" fontId="13" fillId="0" borderId="37" xfId="4" applyNumberFormat="1" applyFont="1" applyFill="1" applyBorder="1"/>
    <xf numFmtId="164" fontId="23" fillId="0" borderId="17" xfId="6" applyNumberFormat="1" applyFont="1" applyFill="1" applyBorder="1"/>
    <xf numFmtId="164" fontId="23" fillId="0" borderId="37" xfId="6" applyNumberFormat="1" applyFont="1" applyFill="1" applyBorder="1"/>
    <xf numFmtId="164" fontId="3" fillId="0" borderId="14" xfId="6" applyNumberFormat="1" applyFont="1" applyFill="1" applyBorder="1"/>
    <xf numFmtId="164" fontId="3" fillId="0" borderId="19" xfId="6" applyNumberFormat="1" applyFont="1" applyFill="1" applyBorder="1"/>
    <xf numFmtId="0" fontId="2" fillId="0" borderId="0" xfId="3" applyFont="1" applyFill="1"/>
    <xf numFmtId="164" fontId="3" fillId="0" borderId="17" xfId="4" applyNumberFormat="1" applyFont="1" applyFill="1" applyBorder="1"/>
    <xf numFmtId="164" fontId="23" fillId="0" borderId="14" xfId="6" applyNumberFormat="1" applyFont="1" applyFill="1" applyBorder="1"/>
    <xf numFmtId="164" fontId="23" fillId="0" borderId="19" xfId="6" applyNumberFormat="1" applyFont="1" applyFill="1" applyBorder="1"/>
    <xf numFmtId="0" fontId="2" fillId="0" borderId="0" xfId="11" applyFont="1" applyFill="1"/>
    <xf numFmtId="164" fontId="9" fillId="0" borderId="26" xfId="6" applyNumberFormat="1" applyFont="1" applyFill="1" applyBorder="1"/>
    <xf numFmtId="164" fontId="13" fillId="0" borderId="38" xfId="4" applyNumberFormat="1" applyFont="1" applyFill="1" applyBorder="1"/>
    <xf numFmtId="164" fontId="2" fillId="0" borderId="38" xfId="6" applyNumberFormat="1" applyFont="1" applyFill="1" applyBorder="1"/>
    <xf numFmtId="164" fontId="9" fillId="0" borderId="36" xfId="6" applyNumberFormat="1" applyFont="1" applyFill="1" applyBorder="1"/>
    <xf numFmtId="164" fontId="2" fillId="0" borderId="22" xfId="4" applyNumberFormat="1" applyFont="1" applyFill="1" applyBorder="1"/>
    <xf numFmtId="164" fontId="13" fillId="0" borderId="28" xfId="6" applyNumberFormat="1" applyFont="1" applyFill="1" applyBorder="1"/>
    <xf numFmtId="164" fontId="23" fillId="0" borderId="41" xfId="6" applyNumberFormat="1" applyFont="1" applyFill="1" applyBorder="1"/>
    <xf numFmtId="164" fontId="23" fillId="0" borderId="30" xfId="6" applyNumberFormat="1" applyFont="1" applyFill="1" applyBorder="1"/>
    <xf numFmtId="0" fontId="2" fillId="0" borderId="0" xfId="3" applyFont="1" applyFill="1" applyBorder="1"/>
    <xf numFmtId="164" fontId="33" fillId="0" borderId="26" xfId="4" applyNumberFormat="1" applyFont="1" applyFill="1" applyBorder="1"/>
    <xf numFmtId="164" fontId="2" fillId="0" borderId="38" xfId="4" applyNumberFormat="1" applyFont="1" applyFill="1" applyBorder="1"/>
    <xf numFmtId="164" fontId="13" fillId="0" borderId="27" xfId="4" applyNumberFormat="1" applyFont="1" applyFill="1" applyBorder="1"/>
    <xf numFmtId="164" fontId="13" fillId="0" borderId="36" xfId="4" applyNumberFormat="1" applyFont="1" applyFill="1" applyBorder="1"/>
    <xf numFmtId="3" fontId="13" fillId="0" borderId="17" xfId="10" applyNumberFormat="1" applyFont="1" applyFill="1" applyBorder="1"/>
    <xf numFmtId="43" fontId="2" fillId="0" borderId="17" xfId="8" applyNumberFormat="1" applyFont="1" applyFill="1" applyBorder="1" applyAlignment="1"/>
    <xf numFmtId="164" fontId="13" fillId="0" borderId="37" xfId="1" applyNumberFormat="1" applyFont="1" applyFill="1" applyBorder="1" applyAlignment="1"/>
    <xf numFmtId="164" fontId="13" fillId="0" borderId="37" xfId="1" applyNumberFormat="1" applyFont="1" applyFill="1" applyBorder="1"/>
    <xf numFmtId="164" fontId="23" fillId="0" borderId="28" xfId="4" applyNumberFormat="1" applyFont="1" applyFill="1" applyBorder="1"/>
    <xf numFmtId="164" fontId="23" fillId="0" borderId="41" xfId="4" applyNumberFormat="1" applyFont="1" applyFill="1" applyBorder="1"/>
    <xf numFmtId="164" fontId="2" fillId="0" borderId="41" xfId="4" applyNumberFormat="1" applyFont="1" applyFill="1" applyBorder="1"/>
    <xf numFmtId="164" fontId="23" fillId="0" borderId="30" xfId="4" applyNumberFormat="1" applyFont="1" applyFill="1" applyBorder="1"/>
    <xf numFmtId="164" fontId="23" fillId="0" borderId="0" xfId="4" applyNumberFormat="1" applyFont="1" applyFill="1" applyBorder="1"/>
    <xf numFmtId="164" fontId="13" fillId="0" borderId="0" xfId="4" applyNumberFormat="1" applyFont="1" applyFill="1" applyBorder="1"/>
    <xf numFmtId="3" fontId="2" fillId="0" borderId="0" xfId="10" applyNumberFormat="1" applyFont="1" applyFill="1"/>
    <xf numFmtId="164" fontId="42" fillId="0" borderId="26" xfId="4" applyNumberFormat="1" applyFont="1" applyFill="1" applyBorder="1"/>
    <xf numFmtId="164" fontId="13" fillId="0" borderId="21" xfId="4" applyNumberFormat="1" applyFont="1" applyFill="1" applyBorder="1"/>
    <xf numFmtId="168" fontId="3" fillId="0" borderId="17" xfId="8" applyNumberFormat="1" applyFont="1" applyFill="1" applyBorder="1" applyAlignment="1">
      <alignment vertical="center"/>
    </xf>
    <xf numFmtId="0" fontId="37" fillId="0" borderId="36" xfId="0" applyFont="1" applyFill="1" applyBorder="1"/>
    <xf numFmtId="164" fontId="37" fillId="0" borderId="0" xfId="4" applyNumberFormat="1" applyFont="1" applyFill="1" applyBorder="1"/>
    <xf numFmtId="164" fontId="33" fillId="0" borderId="36" xfId="4" applyNumberFormat="1" applyFont="1" applyFill="1" applyBorder="1"/>
    <xf numFmtId="164" fontId="42" fillId="0" borderId="28" xfId="4" applyNumberFormat="1" applyFont="1" applyFill="1" applyBorder="1"/>
    <xf numFmtId="0" fontId="23" fillId="0" borderId="0" xfId="11" applyFont="1" applyFill="1" applyBorder="1"/>
    <xf numFmtId="0" fontId="2" fillId="0" borderId="0" xfId="10" applyFont="1" applyFill="1"/>
    <xf numFmtId="164" fontId="13" fillId="0" borderId="26" xfId="6" applyNumberFormat="1" applyFont="1" applyFill="1" applyBorder="1"/>
    <xf numFmtId="164" fontId="13" fillId="0" borderId="38" xfId="6" applyNumberFormat="1" applyFont="1" applyFill="1" applyBorder="1"/>
    <xf numFmtId="164" fontId="13" fillId="0" borderId="27" xfId="6" applyNumberFormat="1" applyFont="1" applyFill="1" applyBorder="1"/>
    <xf numFmtId="164" fontId="13" fillId="0" borderId="17" xfId="6" applyNumberFormat="1" applyFont="1" applyFill="1" applyBorder="1"/>
    <xf numFmtId="164" fontId="3" fillId="0" borderId="17" xfId="6" applyNumberFormat="1" applyFont="1" applyFill="1" applyBorder="1"/>
    <xf numFmtId="164" fontId="13" fillId="0" borderId="42" xfId="6" applyNumberFormat="1" applyFont="1" applyFill="1" applyBorder="1"/>
    <xf numFmtId="164" fontId="23" fillId="0" borderId="43" xfId="6" applyNumberFormat="1" applyFont="1" applyFill="1" applyBorder="1"/>
    <xf numFmtId="164" fontId="3" fillId="0" borderId="43" xfId="6" applyNumberFormat="1" applyFont="1" applyFill="1" applyBorder="1"/>
    <xf numFmtId="164" fontId="23" fillId="0" borderId="44" xfId="6" applyNumberFormat="1" applyFont="1" applyFill="1" applyBorder="1"/>
    <xf numFmtId="0" fontId="30" fillId="0" borderId="0" xfId="0" applyFont="1" applyFill="1"/>
    <xf numFmtId="164" fontId="30" fillId="0" borderId="0" xfId="1" applyNumberFormat="1" applyFont="1" applyFill="1"/>
    <xf numFmtId="0" fontId="13" fillId="0" borderId="26" xfId="13" applyFont="1" applyFill="1" applyBorder="1"/>
    <xf numFmtId="164" fontId="13" fillId="0" borderId="45" xfId="11" applyNumberFormat="1" applyFont="1" applyFill="1" applyBorder="1"/>
    <xf numFmtId="164" fontId="13" fillId="0" borderId="27" xfId="11" applyNumberFormat="1" applyFont="1" applyFill="1" applyBorder="1"/>
    <xf numFmtId="0" fontId="13" fillId="0" borderId="36" xfId="13" applyFont="1" applyFill="1" applyBorder="1"/>
    <xf numFmtId="164" fontId="13" fillId="0" borderId="22" xfId="11" applyNumberFormat="1" applyFont="1" applyFill="1" applyBorder="1"/>
    <xf numFmtId="164" fontId="13" fillId="0" borderId="37" xfId="11" applyNumberFormat="1" applyFont="1" applyFill="1" applyBorder="1"/>
    <xf numFmtId="164" fontId="13" fillId="0" borderId="22" xfId="6" applyNumberFormat="1" applyFont="1" applyFill="1" applyBorder="1"/>
    <xf numFmtId="164" fontId="23" fillId="0" borderId="41" xfId="11" applyNumberFormat="1" applyFont="1" applyFill="1" applyBorder="1"/>
    <xf numFmtId="164" fontId="3" fillId="0" borderId="41" xfId="6" applyNumberFormat="1" applyFont="1" applyFill="1" applyBorder="1"/>
    <xf numFmtId="164" fontId="23" fillId="0" borderId="30" xfId="11" applyNumberFormat="1" applyFont="1" applyFill="1" applyBorder="1"/>
    <xf numFmtId="38" fontId="2" fillId="0" borderId="0" xfId="4" applyNumberFormat="1" applyFont="1" applyFill="1"/>
    <xf numFmtId="165" fontId="3" fillId="0" borderId="17" xfId="8" applyNumberFormat="1" applyFont="1" applyFill="1" applyBorder="1" applyAlignment="1">
      <alignment vertical="center"/>
    </xf>
    <xf numFmtId="164" fontId="2" fillId="0" borderId="17" xfId="1" applyNumberFormat="1" applyFont="1" applyFill="1" applyBorder="1"/>
    <xf numFmtId="164" fontId="35" fillId="0" borderId="0" xfId="6" applyNumberFormat="1" applyFont="1" applyFill="1" applyBorder="1" applyAlignment="1">
      <alignment vertical="center"/>
    </xf>
    <xf numFmtId="165" fontId="3" fillId="0" borderId="0" xfId="8" applyNumberFormat="1" applyFont="1" applyFill="1" applyBorder="1" applyAlignment="1">
      <alignment vertical="center"/>
    </xf>
    <xf numFmtId="164" fontId="2" fillId="0" borderId="0" xfId="1" applyNumberFormat="1" applyFont="1" applyFill="1" applyBorder="1"/>
    <xf numFmtId="164" fontId="3" fillId="0" borderId="0" xfId="6" applyNumberFormat="1" applyFont="1" applyFill="1" applyAlignment="1">
      <alignment horizontal="center" vertical="top"/>
    </xf>
    <xf numFmtId="0" fontId="40" fillId="0" borderId="0" xfId="0" applyFont="1" applyFill="1" applyAlignment="1">
      <alignment horizontal="left" vertical="top" wrapText="1"/>
    </xf>
    <xf numFmtId="0" fontId="35" fillId="0" borderId="0" xfId="11" applyFont="1" applyFill="1"/>
    <xf numFmtId="164" fontId="35" fillId="0" borderId="31" xfId="6" applyNumberFormat="1" applyFont="1" applyFill="1" applyBorder="1"/>
    <xf numFmtId="164" fontId="3" fillId="0" borderId="0" xfId="6" applyNumberFormat="1" applyFont="1" applyFill="1" applyAlignment="1">
      <alignment horizontal="left"/>
    </xf>
    <xf numFmtId="164" fontId="23" fillId="0" borderId="0" xfId="4" applyNumberFormat="1" applyFont="1" applyFill="1"/>
    <xf numFmtId="164" fontId="3" fillId="0" borderId="0" xfId="4" applyNumberFormat="1" applyFont="1" applyFill="1"/>
    <xf numFmtId="164" fontId="13" fillId="0" borderId="0" xfId="4" applyNumberFormat="1" applyFont="1" applyFill="1" applyAlignment="1">
      <alignment horizontal="right"/>
    </xf>
    <xf numFmtId="0" fontId="43" fillId="0" borderId="0" xfId="9" applyFont="1" applyFill="1"/>
    <xf numFmtId="164" fontId="43" fillId="0" borderId="0" xfId="4" applyNumberFormat="1" applyFont="1" applyFill="1"/>
    <xf numFmtId="164" fontId="44" fillId="3" borderId="0" xfId="6" applyNumberFormat="1" applyFont="1" applyFill="1" applyAlignment="1"/>
    <xf numFmtId="164" fontId="44" fillId="3" borderId="0" xfId="1" applyNumberFormat="1" applyFont="1" applyFill="1"/>
    <xf numFmtId="165" fontId="44" fillId="3" borderId="0" xfId="8" applyNumberFormat="1" applyFont="1" applyFill="1" applyAlignment="1">
      <alignment vertical="center"/>
    </xf>
    <xf numFmtId="38" fontId="44" fillId="3" borderId="0" xfId="1" applyNumberFormat="1" applyFont="1" applyFill="1" applyAlignment="1"/>
    <xf numFmtId="165" fontId="44" fillId="3" borderId="0" xfId="6" applyNumberFormat="1" applyFont="1" applyFill="1" applyAlignment="1"/>
    <xf numFmtId="164" fontId="45" fillId="0" borderId="0" xfId="6" applyNumberFormat="1" applyFont="1" applyFill="1" applyAlignment="1">
      <alignment horizontal="center"/>
    </xf>
    <xf numFmtId="164" fontId="45" fillId="0" borderId="0" xfId="6" applyNumberFormat="1" applyFont="1" applyFill="1"/>
    <xf numFmtId="164" fontId="44" fillId="0" borderId="0" xfId="1" applyNumberFormat="1" applyFont="1" applyFill="1"/>
    <xf numFmtId="165" fontId="3" fillId="0" borderId="0" xfId="6" applyNumberFormat="1" applyFont="1" applyFill="1"/>
    <xf numFmtId="165" fontId="44" fillId="0" borderId="0" xfId="6" applyNumberFormat="1" applyFont="1" applyFill="1"/>
    <xf numFmtId="164" fontId="45" fillId="0" borderId="0" xfId="1" applyNumberFormat="1" applyFont="1" applyFill="1"/>
    <xf numFmtId="165" fontId="45" fillId="0" borderId="0" xfId="6" applyNumberFormat="1" applyFont="1" applyFill="1"/>
    <xf numFmtId="165" fontId="3" fillId="0" borderId="0" xfId="8" applyNumberFormat="1" applyFont="1" applyFill="1" applyAlignment="1"/>
    <xf numFmtId="165" fontId="44" fillId="0" borderId="0" xfId="8" applyNumberFormat="1" applyFont="1" applyFill="1" applyAlignment="1"/>
    <xf numFmtId="164" fontId="44" fillId="0" borderId="0" xfId="1" applyNumberFormat="1" applyFont="1" applyFill="1" applyAlignment="1"/>
    <xf numFmtId="165" fontId="44" fillId="0" borderId="0" xfId="6" applyNumberFormat="1" applyFont="1" applyFill="1" applyAlignment="1"/>
    <xf numFmtId="164" fontId="44" fillId="0" borderId="0" xfId="6" applyNumberFormat="1" applyFont="1" applyFill="1"/>
    <xf numFmtId="165" fontId="3" fillId="3" borderId="0" xfId="6" applyNumberFormat="1" applyFont="1" applyFill="1" applyAlignment="1"/>
    <xf numFmtId="164" fontId="46" fillId="3" borderId="0" xfId="1" applyNumberFormat="1" applyFont="1" applyFill="1" applyAlignment="1">
      <alignment vertical="center"/>
    </xf>
    <xf numFmtId="0" fontId="2" fillId="0" borderId="0" xfId="7" applyFont="1"/>
    <xf numFmtId="0" fontId="13" fillId="0" borderId="0" xfId="7" applyFont="1"/>
    <xf numFmtId="164" fontId="3" fillId="0" borderId="0" xfId="4" applyNumberFormat="1" applyFont="1" applyAlignment="1">
      <alignment horizontal="left"/>
    </xf>
    <xf numFmtId="164" fontId="3" fillId="3" borderId="45" xfId="4" quotePrefix="1" applyNumberFormat="1" applyFont="1" applyFill="1" applyBorder="1" applyAlignment="1">
      <alignment horizontal="center"/>
    </xf>
    <xf numFmtId="164" fontId="3" fillId="3" borderId="50" xfId="4" quotePrefix="1" applyNumberFormat="1" applyFont="1" applyFill="1" applyBorder="1" applyAlignment="1">
      <alignment horizontal="center"/>
    </xf>
    <xf numFmtId="0" fontId="3" fillId="0" borderId="0" xfId="7" applyFont="1" applyBorder="1" applyAlignment="1">
      <alignment horizontal="center"/>
    </xf>
    <xf numFmtId="3" fontId="24" fillId="3" borderId="0" xfId="0" applyNumberFormat="1" applyFont="1" applyFill="1" applyAlignment="1">
      <alignment vertical="center"/>
    </xf>
    <xf numFmtId="38" fontId="3" fillId="3" borderId="0" xfId="7" applyNumberFormat="1" applyFont="1" applyFill="1" applyAlignment="1">
      <alignment vertical="center"/>
    </xf>
    <xf numFmtId="40" fontId="3" fillId="3" borderId="0" xfId="7" applyNumberFormat="1" applyFont="1" applyFill="1" applyAlignment="1">
      <alignment vertical="center"/>
    </xf>
    <xf numFmtId="2" fontId="3" fillId="3" borderId="0" xfId="7" applyNumberFormat="1" applyFont="1" applyFill="1" applyAlignment="1">
      <alignment vertical="center"/>
    </xf>
    <xf numFmtId="0" fontId="3" fillId="0" borderId="0" xfId="7" applyFont="1"/>
    <xf numFmtId="0" fontId="23" fillId="0" borderId="0" xfId="7" applyFont="1"/>
    <xf numFmtId="38" fontId="23" fillId="0" borderId="0" xfId="7" applyNumberFormat="1" applyFont="1" applyFill="1" applyAlignment="1">
      <alignment vertical="center"/>
    </xf>
    <xf numFmtId="38" fontId="23" fillId="0" borderId="0" xfId="7" applyNumberFormat="1" applyFont="1" applyAlignment="1"/>
    <xf numFmtId="40" fontId="23" fillId="0" borderId="0" xfId="7" applyNumberFormat="1" applyFont="1" applyAlignment="1"/>
    <xf numFmtId="2" fontId="23" fillId="0" borderId="0" xfId="7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38" fontId="2" fillId="0" borderId="0" xfId="7" applyNumberFormat="1" applyFont="1"/>
    <xf numFmtId="40" fontId="2" fillId="0" borderId="0" xfId="7" applyNumberFormat="1" applyFont="1"/>
    <xf numFmtId="2" fontId="2" fillId="0" borderId="0" xfId="7" applyNumberFormat="1" applyFont="1" applyFill="1" applyAlignment="1">
      <alignment vertical="center"/>
    </xf>
    <xf numFmtId="0" fontId="47" fillId="0" borderId="0" xfId="0" applyFont="1" applyAlignment="1">
      <alignment vertical="center"/>
    </xf>
    <xf numFmtId="164" fontId="48" fillId="0" borderId="0" xfId="1" applyNumberFormat="1" applyFont="1"/>
    <xf numFmtId="37" fontId="23" fillId="0" borderId="0" xfId="7" applyNumberFormat="1" applyFont="1"/>
    <xf numFmtId="39" fontId="23" fillId="0" borderId="0" xfId="7" applyNumberFormat="1" applyFont="1"/>
    <xf numFmtId="2" fontId="23" fillId="0" borderId="0" xfId="7" applyNumberFormat="1" applyFont="1"/>
    <xf numFmtId="0" fontId="3" fillId="3" borderId="0" xfId="7" applyFont="1" applyFill="1"/>
    <xf numFmtId="3" fontId="3" fillId="3" borderId="0" xfId="7" applyNumberFormat="1" applyFont="1" applyFill="1"/>
    <xf numFmtId="38" fontId="3" fillId="3" borderId="0" xfId="7" applyNumberFormat="1" applyFont="1" applyFill="1"/>
    <xf numFmtId="40" fontId="3" fillId="3" borderId="0" xfId="7" applyNumberFormat="1" applyFont="1" applyFill="1"/>
    <xf numFmtId="0" fontId="23" fillId="0" borderId="0" xfId="14" applyFont="1"/>
    <xf numFmtId="3" fontId="3" fillId="3" borderId="0" xfId="7" applyNumberFormat="1" applyFont="1" applyFill="1" applyAlignment="1">
      <alignment horizontal="center" vertical="center"/>
    </xf>
    <xf numFmtId="37" fontId="3" fillId="3" borderId="0" xfId="7" applyNumberFormat="1" applyFont="1" applyFill="1" applyAlignment="1">
      <alignment horizontal="center" vertical="center"/>
    </xf>
    <xf numFmtId="39" fontId="3" fillId="3" borderId="0" xfId="7" applyNumberFormat="1" applyFont="1" applyFill="1" applyAlignment="1">
      <alignment horizontal="center" vertical="center"/>
    </xf>
    <xf numFmtId="0" fontId="32" fillId="0" borderId="0" xfId="7" applyFont="1"/>
    <xf numFmtId="3" fontId="32" fillId="0" borderId="0" xfId="7" applyNumberFormat="1" applyFont="1"/>
    <xf numFmtId="0" fontId="32" fillId="0" borderId="0" xfId="7" applyFont="1" applyAlignment="1">
      <alignment horizontal="center" vertical="center" wrapText="1"/>
    </xf>
    <xf numFmtId="0" fontId="23" fillId="0" borderId="0" xfId="7" applyFont="1" applyAlignment="1">
      <alignment horizontal="center" vertical="center" wrapText="1"/>
    </xf>
    <xf numFmtId="38" fontId="3" fillId="3" borderId="0" xfId="7" applyNumberFormat="1" applyFont="1" applyFill="1" applyAlignment="1">
      <alignment horizontal="center" vertical="center"/>
    </xf>
    <xf numFmtId="40" fontId="3" fillId="3" borderId="0" xfId="7" applyNumberFormat="1" applyFont="1" applyFill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3" fillId="0" borderId="0" xfId="7" quotePrefix="1" applyFont="1" applyFill="1" applyAlignment="1"/>
    <xf numFmtId="164" fontId="3" fillId="0" borderId="0" xfId="4" applyNumberFormat="1" applyFont="1"/>
    <xf numFmtId="0" fontId="49" fillId="0" borderId="0" xfId="7" applyFont="1"/>
    <xf numFmtId="164" fontId="35" fillId="0" borderId="0" xfId="8" applyNumberFormat="1" applyFont="1" applyAlignment="1">
      <alignment horizontal="center"/>
    </xf>
    <xf numFmtId="164" fontId="13" fillId="0" borderId="0" xfId="8" applyNumberFormat="1" applyFont="1"/>
    <xf numFmtId="164" fontId="13" fillId="0" borderId="0" xfId="8" applyNumberFormat="1" applyFont="1" applyFill="1" applyAlignment="1">
      <alignment horizontal="center"/>
    </xf>
    <xf numFmtId="38" fontId="13" fillId="0" borderId="0" xfId="1" applyNumberFormat="1" applyFont="1"/>
    <xf numFmtId="168" fontId="13" fillId="0" borderId="0" xfId="8" applyNumberFormat="1" applyFont="1"/>
    <xf numFmtId="38" fontId="3" fillId="0" borderId="0" xfId="1" applyNumberFormat="1" applyFont="1"/>
    <xf numFmtId="38" fontId="35" fillId="0" borderId="0" xfId="1" applyNumberFormat="1" applyFont="1"/>
    <xf numFmtId="164" fontId="35" fillId="0" borderId="9" xfId="8" applyNumberFormat="1" applyFont="1" applyFill="1" applyBorder="1" applyAlignment="1">
      <alignment horizontal="center"/>
    </xf>
    <xf numFmtId="164" fontId="35" fillId="0" borderId="12" xfId="8" applyNumberFormat="1" applyFont="1" applyFill="1" applyBorder="1" applyAlignment="1">
      <alignment horizontal="center"/>
    </xf>
    <xf numFmtId="164" fontId="35" fillId="0" borderId="31" xfId="8" applyNumberFormat="1" applyFont="1" applyBorder="1" applyAlignment="1">
      <alignment horizontal="center"/>
    </xf>
    <xf numFmtId="164" fontId="35" fillId="0" borderId="19" xfId="8" applyNumberFormat="1" applyFont="1" applyBorder="1" applyAlignment="1">
      <alignment horizontal="center"/>
    </xf>
    <xf numFmtId="164" fontId="35" fillId="0" borderId="0" xfId="8" applyNumberFormat="1" applyFont="1" applyFill="1" applyBorder="1" applyAlignment="1">
      <alignment horizontal="center"/>
    </xf>
    <xf numFmtId="164" fontId="35" fillId="0" borderId="0" xfId="8" applyNumberFormat="1" applyFont="1" applyBorder="1" applyAlignment="1">
      <alignment horizontal="center"/>
    </xf>
    <xf numFmtId="168" fontId="35" fillId="0" borderId="0" xfId="8" applyNumberFormat="1" applyFont="1" applyBorder="1" applyAlignment="1">
      <alignment horizontal="center"/>
    </xf>
    <xf numFmtId="164" fontId="35" fillId="0" borderId="7" xfId="8" applyNumberFormat="1" applyFont="1" applyBorder="1"/>
    <xf numFmtId="3" fontId="3" fillId="0" borderId="0" xfId="7" applyNumberFormat="1" applyFont="1"/>
    <xf numFmtId="38" fontId="35" fillId="0" borderId="28" xfId="1" applyNumberFormat="1" applyFont="1" applyBorder="1" applyAlignment="1">
      <alignment horizontal="center"/>
    </xf>
    <xf numFmtId="38" fontId="35" fillId="0" borderId="30" xfId="1" applyNumberFormat="1" applyFont="1" applyBorder="1" applyAlignment="1">
      <alignment horizontal="center"/>
    </xf>
    <xf numFmtId="164" fontId="23" fillId="0" borderId="0" xfId="8" applyNumberFormat="1" applyFont="1"/>
    <xf numFmtId="38" fontId="35" fillId="0" borderId="0" xfId="1" applyNumberFormat="1" applyFont="1" applyBorder="1" applyAlignment="1">
      <alignment horizontal="center"/>
    </xf>
    <xf numFmtId="164" fontId="3" fillId="0" borderId="0" xfId="8" applyNumberFormat="1" applyFont="1" applyAlignment="1"/>
    <xf numFmtId="43" fontId="3" fillId="0" borderId="0" xfId="8" applyNumberFormat="1" applyFont="1" applyFill="1" applyAlignment="1">
      <alignment vertical="center"/>
    </xf>
    <xf numFmtId="38" fontId="3" fillId="0" borderId="0" xfId="8" applyNumberFormat="1" applyFont="1" applyFill="1" applyAlignment="1"/>
    <xf numFmtId="40" fontId="3" fillId="0" borderId="0" xfId="8" applyNumberFormat="1" applyFont="1" applyFill="1" applyAlignment="1"/>
    <xf numFmtId="168" fontId="3" fillId="0" borderId="0" xfId="8" applyNumberFormat="1" applyFont="1" applyAlignment="1"/>
    <xf numFmtId="38" fontId="3" fillId="0" borderId="0" xfId="1" applyNumberFormat="1" applyFont="1" applyAlignment="1"/>
    <xf numFmtId="164" fontId="35" fillId="0" borderId="0" xfId="8" applyNumberFormat="1" applyFont="1"/>
    <xf numFmtId="168" fontId="36" fillId="0" borderId="0" xfId="0" applyNumberFormat="1" applyFont="1"/>
    <xf numFmtId="38" fontId="37" fillId="0" borderId="0" xfId="1" applyNumberFormat="1" applyFont="1"/>
    <xf numFmtId="164" fontId="13" fillId="0" borderId="0" xfId="8" applyNumberFormat="1" applyFont="1" applyAlignment="1"/>
    <xf numFmtId="164" fontId="3" fillId="0" borderId="0" xfId="8" applyNumberFormat="1" applyFont="1"/>
    <xf numFmtId="168" fontId="13" fillId="0" borderId="0" xfId="15" applyNumberFormat="1" applyFont="1"/>
    <xf numFmtId="38" fontId="23" fillId="0" borderId="0" xfId="1" applyNumberFormat="1" applyFont="1"/>
    <xf numFmtId="0" fontId="3" fillId="0" borderId="0" xfId="7" quotePrefix="1" applyFont="1" applyAlignment="1">
      <alignment horizontal="center"/>
    </xf>
    <xf numFmtId="168" fontId="3" fillId="0" borderId="0" xfId="8" applyNumberFormat="1" applyFont="1"/>
    <xf numFmtId="164" fontId="2" fillId="0" borderId="0" xfId="8" applyNumberFormat="1" applyFont="1"/>
    <xf numFmtId="38" fontId="12" fillId="0" borderId="0" xfId="1" applyNumberFormat="1" applyFont="1"/>
    <xf numFmtId="164" fontId="13" fillId="0" borderId="0" xfId="4" applyNumberFormat="1" applyFont="1"/>
    <xf numFmtId="164" fontId="13" fillId="0" borderId="0" xfId="16" applyNumberFormat="1" applyFont="1"/>
    <xf numFmtId="169" fontId="13" fillId="0" borderId="0" xfId="7" applyNumberFormat="1" applyFont="1"/>
    <xf numFmtId="164" fontId="13" fillId="0" borderId="0" xfId="8" applyNumberFormat="1" applyFont="1" applyAlignment="1">
      <alignment horizontal="center"/>
    </xf>
    <xf numFmtId="164" fontId="13" fillId="0" borderId="0" xfId="8" applyNumberFormat="1" applyFont="1" applyAlignment="1">
      <alignment horizontal="left"/>
    </xf>
    <xf numFmtId="164" fontId="33" fillId="0" borderId="0" xfId="8" applyNumberFormat="1" applyFont="1"/>
    <xf numFmtId="168" fontId="35" fillId="0" borderId="0" xfId="8" applyNumberFormat="1" applyFont="1"/>
    <xf numFmtId="168" fontId="2" fillId="0" borderId="0" xfId="8" applyNumberFormat="1" applyFont="1"/>
    <xf numFmtId="38" fontId="2" fillId="0" borderId="0" xfId="1" applyNumberFormat="1" applyFont="1"/>
    <xf numFmtId="164" fontId="35" fillId="0" borderId="0" xfId="8" applyNumberFormat="1" applyFont="1" applyBorder="1"/>
    <xf numFmtId="38" fontId="3" fillId="0" borderId="0" xfId="8" applyNumberFormat="1" applyFont="1" applyAlignment="1"/>
    <xf numFmtId="40" fontId="3" fillId="0" borderId="0" xfId="8" applyNumberFormat="1" applyFont="1" applyAlignment="1"/>
    <xf numFmtId="168" fontId="13" fillId="0" borderId="0" xfId="10" applyNumberFormat="1" applyFont="1"/>
    <xf numFmtId="0" fontId="3" fillId="0" borderId="0" xfId="7" applyFont="1" applyAlignment="1">
      <alignment horizontal="right"/>
    </xf>
    <xf numFmtId="38" fontId="3" fillId="0" borderId="0" xfId="1" applyNumberFormat="1" applyFont="1" applyBorder="1" applyAlignment="1">
      <alignment horizontal="center"/>
    </xf>
    <xf numFmtId="164" fontId="3" fillId="0" borderId="0" xfId="7" applyNumberFormat="1" applyFont="1"/>
    <xf numFmtId="164" fontId="35" fillId="0" borderId="0" xfId="8" applyNumberFormat="1" applyFont="1" applyAlignment="1"/>
    <xf numFmtId="43" fontId="35" fillId="0" borderId="0" xfId="8" applyNumberFormat="1" applyFont="1" applyAlignment="1"/>
    <xf numFmtId="0" fontId="3" fillId="0" borderId="0" xfId="10" applyFont="1"/>
    <xf numFmtId="164" fontId="35" fillId="0" borderId="0" xfId="4" applyNumberFormat="1" applyFont="1" applyBorder="1"/>
    <xf numFmtId="0" fontId="13" fillId="0" borderId="0" xfId="10" applyFont="1"/>
    <xf numFmtId="164" fontId="3" fillId="3" borderId="0" xfId="6" applyNumberFormat="1" applyFont="1" applyFill="1"/>
    <xf numFmtId="164" fontId="3" fillId="3" borderId="0" xfId="6" applyNumberFormat="1" applyFont="1" applyFill="1" applyAlignment="1">
      <alignment horizontal="center" vertical="center" wrapText="1"/>
    </xf>
    <xf numFmtId="43" fontId="3" fillId="3" borderId="0" xfId="8" applyNumberFormat="1" applyFont="1" applyFill="1" applyAlignment="1">
      <alignment vertical="center"/>
    </xf>
    <xf numFmtId="38" fontId="3" fillId="3" borderId="0" xfId="8" applyNumberFormat="1" applyFont="1" applyFill="1" applyAlignment="1"/>
    <xf numFmtId="40" fontId="3" fillId="3" borderId="0" xfId="8" applyNumberFormat="1" applyFont="1" applyFill="1" applyAlignment="1"/>
    <xf numFmtId="164" fontId="3" fillId="0" borderId="0" xfId="6" applyNumberFormat="1" applyFont="1"/>
    <xf numFmtId="164" fontId="3" fillId="0" borderId="0" xfId="6" applyNumberFormat="1" applyFont="1" applyAlignment="1">
      <alignment wrapText="1"/>
    </xf>
    <xf numFmtId="164" fontId="13" fillId="0" borderId="0" xfId="8" applyNumberFormat="1" applyFont="1" applyAlignment="1">
      <alignment wrapText="1"/>
    </xf>
    <xf numFmtId="164" fontId="3" fillId="3" borderId="0" xfId="6" applyNumberFormat="1" applyFont="1" applyFill="1" applyAlignment="1">
      <alignment horizontal="center" vertical="center"/>
    </xf>
    <xf numFmtId="164" fontId="3" fillId="3" borderId="0" xfId="6" applyNumberFormat="1" applyFont="1" applyFill="1" applyAlignment="1">
      <alignment vertical="center"/>
    </xf>
    <xf numFmtId="164" fontId="24" fillId="3" borderId="0" xfId="1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164" fontId="24" fillId="0" borderId="0" xfId="1" applyNumberFormat="1" applyFont="1" applyFill="1" applyAlignment="1">
      <alignment vertical="center"/>
    </xf>
    <xf numFmtId="0" fontId="40" fillId="0" borderId="0" xfId="0" applyFont="1" applyAlignment="1">
      <alignment vertical="center"/>
    </xf>
    <xf numFmtId="0" fontId="2" fillId="0" borderId="0" xfId="7" applyFont="1" applyFill="1"/>
    <xf numFmtId="38" fontId="2" fillId="0" borderId="0" xfId="1" applyNumberFormat="1" applyFont="1" applyFill="1"/>
    <xf numFmtId="168" fontId="2" fillId="0" borderId="0" xfId="8" applyNumberFormat="1" applyFont="1" applyFill="1"/>
    <xf numFmtId="38" fontId="3" fillId="0" borderId="0" xfId="1" applyNumberFormat="1" applyFont="1" applyFill="1" applyBorder="1" applyAlignment="1">
      <alignment horizontal="center"/>
    </xf>
    <xf numFmtId="164" fontId="35" fillId="0" borderId="0" xfId="7" applyNumberFormat="1" applyFont="1"/>
    <xf numFmtId="0" fontId="3" fillId="0" borderId="0" xfId="7" quotePrefix="1" applyFont="1" applyFill="1" applyAlignment="1">
      <alignment horizontal="center"/>
    </xf>
    <xf numFmtId="164" fontId="12" fillId="0" borderId="0" xfId="8" applyNumberFormat="1" applyFont="1"/>
    <xf numFmtId="0" fontId="14" fillId="0" borderId="0" xfId="0" applyFont="1"/>
    <xf numFmtId="164" fontId="3" fillId="0" borderId="0" xfId="6" applyNumberFormat="1" applyFont="1" applyFill="1" applyBorder="1" applyAlignment="1">
      <alignment vertical="center"/>
    </xf>
    <xf numFmtId="164" fontId="13" fillId="0" borderId="0" xfId="8" applyNumberFormat="1" applyFont="1" applyFill="1" applyBorder="1"/>
    <xf numFmtId="164" fontId="3" fillId="0" borderId="0" xfId="6" applyNumberFormat="1" applyFont="1" applyFill="1" applyAlignment="1">
      <alignment horizontal="center" vertical="center" wrapText="1"/>
    </xf>
    <xf numFmtId="164" fontId="3" fillId="0" borderId="0" xfId="6" applyNumberFormat="1" applyFont="1" applyAlignment="1">
      <alignment vertical="center"/>
    </xf>
    <xf numFmtId="43" fontId="3" fillId="0" borderId="0" xfId="8" applyNumberFormat="1" applyFont="1" applyAlignment="1"/>
    <xf numFmtId="164" fontId="3" fillId="0" borderId="0" xfId="6" applyNumberFormat="1" applyFont="1" applyAlignment="1"/>
    <xf numFmtId="43" fontId="3" fillId="0" borderId="0" xfId="6" applyNumberFormat="1" applyFont="1" applyAlignment="1"/>
    <xf numFmtId="164" fontId="3" fillId="0" borderId="0" xfId="6" applyNumberFormat="1" applyFont="1" applyFill="1" applyAlignment="1">
      <alignment horizontal="center" vertical="center"/>
    </xf>
    <xf numFmtId="43" fontId="3" fillId="0" borderId="0" xfId="8" applyNumberFormat="1" applyFont="1" applyFill="1" applyAlignment="1">
      <alignment horizontal="center" vertical="center"/>
    </xf>
    <xf numFmtId="164" fontId="3" fillId="0" borderId="0" xfId="8" applyNumberFormat="1" applyFont="1" applyFill="1" applyAlignment="1">
      <alignment horizontal="center" vertical="center"/>
    </xf>
    <xf numFmtId="164" fontId="23" fillId="0" borderId="0" xfId="6" applyNumberFormat="1" applyFont="1"/>
    <xf numFmtId="43" fontId="23" fillId="0" borderId="0" xfId="8" applyNumberFormat="1" applyFont="1" applyFill="1" applyAlignment="1">
      <alignment vertical="center"/>
    </xf>
    <xf numFmtId="38" fontId="23" fillId="0" borderId="0" xfId="8" applyNumberFormat="1" applyFont="1" applyAlignment="1"/>
    <xf numFmtId="40" fontId="23" fillId="0" borderId="0" xfId="8" applyNumberFormat="1" applyFont="1" applyAlignment="1"/>
    <xf numFmtId="0" fontId="0" fillId="0" borderId="0" xfId="0" applyFill="1"/>
    <xf numFmtId="164" fontId="12" fillId="0" borderId="9" xfId="18" applyNumberFormat="1" applyFont="1" applyFill="1" applyBorder="1" applyAlignment="1">
      <alignment horizontal="center"/>
    </xf>
    <xf numFmtId="164" fontId="32" fillId="0" borderId="12" xfId="18" applyNumberFormat="1" applyFont="1" applyFill="1" applyBorder="1" applyAlignment="1">
      <alignment horizontal="center" vertical="center" wrapText="1"/>
    </xf>
    <xf numFmtId="164" fontId="32" fillId="0" borderId="12" xfId="18" applyNumberFormat="1" applyFont="1" applyFill="1" applyBorder="1" applyAlignment="1">
      <alignment horizontal="centerContinuous" wrapText="1"/>
    </xf>
    <xf numFmtId="0" fontId="44" fillId="0" borderId="34" xfId="10" applyFont="1" applyFill="1" applyBorder="1" applyAlignment="1">
      <alignment horizontal="center" vertical="center"/>
    </xf>
    <xf numFmtId="38" fontId="44" fillId="0" borderId="34" xfId="4" applyNumberFormat="1" applyFont="1" applyFill="1" applyBorder="1" applyAlignment="1">
      <alignment horizontal="center" vertical="center"/>
    </xf>
    <xf numFmtId="165" fontId="44" fillId="0" borderId="34" xfId="17" applyNumberFormat="1" applyFont="1" applyFill="1" applyBorder="1" applyAlignment="1">
      <alignment horizontal="center" vertical="center"/>
    </xf>
    <xf numFmtId="0" fontId="50" fillId="0" borderId="0" xfId="0" applyFont="1" applyFill="1"/>
    <xf numFmtId="164" fontId="51" fillId="0" borderId="0" xfId="1" applyNumberFormat="1" applyFont="1" applyFill="1"/>
    <xf numFmtId="38" fontId="52" fillId="0" borderId="0" xfId="19" applyNumberFormat="1" applyFont="1" applyFill="1" applyBorder="1"/>
    <xf numFmtId="165" fontId="52" fillId="0" borderId="0" xfId="17" applyNumberFormat="1" applyFont="1" applyFill="1"/>
    <xf numFmtId="164" fontId="53" fillId="0" borderId="0" xfId="1" applyNumberFormat="1" applyFont="1" applyFill="1"/>
    <xf numFmtId="38" fontId="23" fillId="0" borderId="0" xfId="19" applyNumberFormat="1" applyFont="1" applyFill="1" applyBorder="1"/>
    <xf numFmtId="165" fontId="23" fillId="0" borderId="0" xfId="17" applyNumberFormat="1" applyFont="1" applyFill="1"/>
    <xf numFmtId="0" fontId="54" fillId="0" borderId="0" xfId="0" applyFont="1" applyFill="1" applyAlignment="1">
      <alignment horizontal="center"/>
    </xf>
    <xf numFmtId="1" fontId="55" fillId="0" borderId="0" xfId="10" applyNumberFormat="1" applyFont="1" applyFill="1" applyBorder="1"/>
    <xf numFmtId="164" fontId="56" fillId="0" borderId="0" xfId="1" applyNumberFormat="1" applyFont="1" applyFill="1"/>
    <xf numFmtId="38" fontId="57" fillId="0" borderId="0" xfId="19" applyNumberFormat="1" applyFont="1" applyFill="1" applyBorder="1"/>
    <xf numFmtId="165" fontId="57" fillId="0" borderId="0" xfId="17" applyNumberFormat="1" applyFont="1" applyFill="1"/>
    <xf numFmtId="0" fontId="53" fillId="0" borderId="0" xfId="0" applyFont="1" applyFill="1"/>
    <xf numFmtId="0" fontId="24" fillId="0" borderId="0" xfId="0" applyFont="1" applyFill="1" applyAlignment="1">
      <alignment horizontal="right"/>
    </xf>
    <xf numFmtId="0" fontId="40" fillId="0" borderId="0" xfId="0" applyFont="1" applyFill="1"/>
    <xf numFmtId="38" fontId="3" fillId="0" borderId="0" xfId="19" applyNumberFormat="1" applyFont="1" applyFill="1" applyBorder="1"/>
    <xf numFmtId="165" fontId="3" fillId="0" borderId="0" xfId="17" applyNumberFormat="1" applyFont="1" applyFill="1"/>
    <xf numFmtId="0" fontId="14" fillId="0" borderId="0" xfId="0" applyFont="1" applyFill="1"/>
    <xf numFmtId="38" fontId="2" fillId="0" borderId="0" xfId="19" applyNumberFormat="1" applyFont="1" applyFill="1" applyBorder="1"/>
    <xf numFmtId="165" fontId="2" fillId="0" borderId="0" xfId="17" applyNumberFormat="1" applyFont="1" applyFill="1"/>
    <xf numFmtId="0" fontId="3" fillId="0" borderId="0" xfId="7" quotePrefix="1" applyFont="1" applyFill="1" applyAlignment="1">
      <alignment horizontal="left"/>
    </xf>
    <xf numFmtId="164" fontId="14" fillId="0" borderId="0" xfId="1" applyNumberFormat="1" applyFont="1" applyFill="1"/>
    <xf numFmtId="38" fontId="55" fillId="0" borderId="0" xfId="19" applyNumberFormat="1" applyFont="1" applyFill="1" applyBorder="1"/>
    <xf numFmtId="165" fontId="55" fillId="0" borderId="0" xfId="17" applyNumberFormat="1" applyFont="1" applyFill="1"/>
    <xf numFmtId="0" fontId="14" fillId="0" borderId="0" xfId="0" applyFont="1" applyFill="1" applyAlignment="1">
      <alignment vertical="center"/>
    </xf>
    <xf numFmtId="0" fontId="58" fillId="0" borderId="0" xfId="0" applyFont="1" applyFill="1"/>
    <xf numFmtId="0" fontId="53" fillId="0" borderId="0" xfId="0" applyFont="1"/>
    <xf numFmtId="0" fontId="55" fillId="0" borderId="0" xfId="10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12" fillId="0" borderId="11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0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0" fontId="12" fillId="0" borderId="0" xfId="2" applyFont="1" applyAlignment="1">
      <alignment horizontal="center" vertical="top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6" fillId="0" borderId="0" xfId="3" applyFont="1" applyBorder="1" applyAlignment="1">
      <alignment horizontal="center"/>
    </xf>
    <xf numFmtId="0" fontId="18" fillId="0" borderId="20" xfId="3" applyFont="1" applyBorder="1" applyAlignment="1">
      <alignment horizontal="center"/>
    </xf>
    <xf numFmtId="0" fontId="18" fillId="0" borderId="16" xfId="3" applyFont="1" applyBorder="1" applyAlignment="1">
      <alignment horizontal="center"/>
    </xf>
    <xf numFmtId="0" fontId="16" fillId="0" borderId="20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164" fontId="16" fillId="0" borderId="17" xfId="4" quotePrefix="1" applyNumberFormat="1" applyFont="1" applyBorder="1" applyAlignment="1">
      <alignment horizontal="center"/>
    </xf>
    <xf numFmtId="164" fontId="16" fillId="0" borderId="17" xfId="4" applyNumberFormat="1" applyFont="1" applyBorder="1" applyAlignment="1">
      <alignment horizontal="center"/>
    </xf>
    <xf numFmtId="0" fontId="26" fillId="0" borderId="20" xfId="3" applyFont="1" applyBorder="1" applyAlignment="1">
      <alignment horizontal="center" vertical="center"/>
    </xf>
    <xf numFmtId="0" fontId="26" fillId="0" borderId="16" xfId="3" applyFont="1" applyBorder="1" applyAlignment="1">
      <alignment horizontal="center" vertical="center"/>
    </xf>
    <xf numFmtId="164" fontId="27" fillId="0" borderId="17" xfId="4" quotePrefix="1" applyNumberFormat="1" applyFont="1" applyBorder="1" applyAlignment="1">
      <alignment horizontal="center"/>
    </xf>
    <xf numFmtId="164" fontId="27" fillId="0" borderId="17" xfId="4" applyNumberFormat="1" applyFont="1" applyBorder="1" applyAlignment="1">
      <alignment horizontal="center"/>
    </xf>
    <xf numFmtId="0" fontId="25" fillId="0" borderId="20" xfId="3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center"/>
    </xf>
    <xf numFmtId="164" fontId="11" fillId="3" borderId="0" xfId="6" applyNumberFormat="1" applyFont="1" applyFill="1" applyBorder="1" applyAlignment="1">
      <alignment horizontal="center"/>
    </xf>
    <xf numFmtId="0" fontId="31" fillId="0" borderId="0" xfId="7" applyFont="1" applyFill="1" applyAlignment="1">
      <alignment horizontal="center"/>
    </xf>
    <xf numFmtId="0" fontId="11" fillId="0" borderId="9" xfId="7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0" fontId="11" fillId="0" borderId="12" xfId="7" applyFont="1" applyFill="1" applyBorder="1" applyAlignment="1">
      <alignment horizontal="center" vertical="center"/>
    </xf>
    <xf numFmtId="164" fontId="3" fillId="0" borderId="26" xfId="4" quotePrefix="1" applyNumberFormat="1" applyFont="1" applyFill="1" applyBorder="1" applyAlignment="1">
      <alignment horizontal="center"/>
    </xf>
    <xf numFmtId="164" fontId="3" fillId="0" borderId="27" xfId="4" quotePrefix="1" applyNumberFormat="1" applyFont="1" applyFill="1" applyBorder="1" applyAlignment="1">
      <alignment horizontal="center"/>
    </xf>
    <xf numFmtId="0" fontId="3" fillId="0" borderId="26" xfId="7" applyFont="1" applyFill="1" applyBorder="1" applyAlignment="1">
      <alignment horizontal="center"/>
    </xf>
    <xf numFmtId="0" fontId="3" fillId="0" borderId="27" xfId="7" applyFont="1" applyFill="1" applyBorder="1" applyAlignment="1">
      <alignment horizontal="center"/>
    </xf>
    <xf numFmtId="0" fontId="3" fillId="0" borderId="31" xfId="7" applyFont="1" applyFill="1" applyBorder="1" applyAlignment="1">
      <alignment horizontal="center"/>
    </xf>
    <xf numFmtId="0" fontId="3" fillId="0" borderId="19" xfId="7" applyFont="1" applyFill="1" applyBorder="1" applyAlignment="1">
      <alignment horizontal="center"/>
    </xf>
    <xf numFmtId="164" fontId="44" fillId="3" borderId="0" xfId="6" applyNumberFormat="1" applyFont="1" applyFill="1" applyAlignment="1">
      <alignment horizontal="center"/>
    </xf>
    <xf numFmtId="164" fontId="13" fillId="0" borderId="39" xfId="6" applyNumberFormat="1" applyFont="1" applyFill="1" applyBorder="1" applyAlignment="1">
      <alignment horizontal="left" vertical="center" wrapText="1"/>
    </xf>
    <xf numFmtId="164" fontId="13" fillId="0" borderId="40" xfId="6" applyNumberFormat="1" applyFont="1" applyFill="1" applyBorder="1" applyAlignment="1">
      <alignment horizontal="left" vertical="center" wrapText="1"/>
    </xf>
    <xf numFmtId="164" fontId="13" fillId="0" borderId="20" xfId="4" applyNumberFormat="1" applyFont="1" applyFill="1" applyBorder="1" applyAlignment="1">
      <alignment horizontal="center" vertical="center"/>
    </xf>
    <xf numFmtId="164" fontId="13" fillId="0" borderId="16" xfId="4" applyNumberFormat="1" applyFont="1" applyFill="1" applyBorder="1" applyAlignment="1">
      <alignment horizontal="center" vertical="center"/>
    </xf>
    <xf numFmtId="164" fontId="2" fillId="0" borderId="20" xfId="6" applyNumberFormat="1" applyFont="1" applyFill="1" applyBorder="1" applyAlignment="1">
      <alignment horizontal="center" vertical="center"/>
    </xf>
    <xf numFmtId="164" fontId="2" fillId="0" borderId="16" xfId="6" applyNumberFormat="1" applyFont="1" applyFill="1" applyBorder="1" applyAlignment="1">
      <alignment horizontal="center" vertical="center"/>
    </xf>
    <xf numFmtId="164" fontId="13" fillId="0" borderId="20" xfId="6" applyNumberFormat="1" applyFont="1" applyFill="1" applyBorder="1" applyAlignment="1">
      <alignment horizontal="center" vertical="center"/>
    </xf>
    <xf numFmtId="164" fontId="13" fillId="0" borderId="16" xfId="6" applyNumberFormat="1" applyFont="1" applyFill="1" applyBorder="1" applyAlignment="1">
      <alignment horizontal="center" vertical="center"/>
    </xf>
    <xf numFmtId="164" fontId="35" fillId="0" borderId="32" xfId="6" applyNumberFormat="1" applyFont="1" applyFill="1" applyBorder="1" applyAlignment="1">
      <alignment horizontal="center"/>
    </xf>
    <xf numFmtId="164" fontId="35" fillId="0" borderId="11" xfId="6" applyNumberFormat="1" applyFont="1" applyFill="1" applyBorder="1" applyAlignment="1">
      <alignment horizontal="center"/>
    </xf>
    <xf numFmtId="164" fontId="35" fillId="0" borderId="18" xfId="6" applyNumberFormat="1" applyFont="1" applyFill="1" applyBorder="1" applyAlignment="1">
      <alignment horizontal="center"/>
    </xf>
    <xf numFmtId="164" fontId="35" fillId="0" borderId="32" xfId="6" applyNumberFormat="1" applyFont="1" applyFill="1" applyBorder="1" applyAlignment="1">
      <alignment horizontal="center" vertical="center"/>
    </xf>
    <xf numFmtId="164" fontId="35" fillId="0" borderId="11" xfId="6" applyNumberFormat="1" applyFont="1" applyFill="1" applyBorder="1" applyAlignment="1">
      <alignment horizontal="center" vertical="center"/>
    </xf>
    <xf numFmtId="164" fontId="35" fillId="0" borderId="18" xfId="6" applyNumberFormat="1" applyFont="1" applyFill="1" applyBorder="1" applyAlignment="1">
      <alignment horizontal="center" vertical="center"/>
    </xf>
    <xf numFmtId="164" fontId="35" fillId="0" borderId="31" xfId="6" applyNumberFormat="1" applyFont="1" applyFill="1" applyBorder="1" applyAlignment="1">
      <alignment horizontal="center" vertical="center"/>
    </xf>
    <xf numFmtId="164" fontId="35" fillId="0" borderId="14" xfId="6" applyNumberFormat="1" applyFont="1" applyFill="1" applyBorder="1" applyAlignment="1">
      <alignment horizontal="center" vertical="center"/>
    </xf>
    <xf numFmtId="164" fontId="35" fillId="0" borderId="19" xfId="6" applyNumberFormat="1" applyFont="1" applyFill="1" applyBorder="1" applyAlignment="1">
      <alignment horizontal="center" vertical="center"/>
    </xf>
    <xf numFmtId="164" fontId="35" fillId="0" borderId="35" xfId="6" applyNumberFormat="1" applyFont="1" applyFill="1" applyBorder="1" applyAlignment="1">
      <alignment horizontal="center" vertical="center"/>
    </xf>
    <xf numFmtId="164" fontId="35" fillId="0" borderId="0" xfId="6" applyNumberFormat="1" applyFont="1" applyFill="1" applyBorder="1" applyAlignment="1">
      <alignment horizontal="center" vertical="center"/>
    </xf>
    <xf numFmtId="164" fontId="35" fillId="0" borderId="33" xfId="6" applyNumberFormat="1" applyFont="1" applyFill="1" applyBorder="1" applyAlignment="1">
      <alignment horizontal="center" vertical="center"/>
    </xf>
    <xf numFmtId="164" fontId="35" fillId="0" borderId="23" xfId="6" applyNumberFormat="1" applyFont="1" applyFill="1" applyBorder="1" applyAlignment="1">
      <alignment horizontal="center"/>
    </xf>
    <xf numFmtId="164" fontId="35" fillId="0" borderId="24" xfId="6" applyNumberFormat="1" applyFont="1" applyFill="1" applyBorder="1" applyAlignment="1">
      <alignment horizontal="center"/>
    </xf>
    <xf numFmtId="164" fontId="35" fillId="0" borderId="25" xfId="6" applyNumberFormat="1" applyFont="1" applyFill="1" applyBorder="1" applyAlignment="1">
      <alignment horizontal="center"/>
    </xf>
    <xf numFmtId="164" fontId="11" fillId="0" borderId="0" xfId="6" applyNumberFormat="1" applyFont="1" applyFill="1" applyAlignment="1">
      <alignment horizontal="center"/>
    </xf>
    <xf numFmtId="164" fontId="3" fillId="0" borderId="32" xfId="8" applyNumberFormat="1" applyFont="1" applyFill="1" applyBorder="1" applyAlignment="1">
      <alignment horizontal="center" vertical="center"/>
    </xf>
    <xf numFmtId="164" fontId="3" fillId="0" borderId="31" xfId="8" applyNumberFormat="1" applyFont="1" applyFill="1" applyBorder="1" applyAlignment="1">
      <alignment horizontal="center" vertical="center"/>
    </xf>
    <xf numFmtId="164" fontId="3" fillId="0" borderId="26" xfId="8" quotePrefix="1" applyNumberFormat="1" applyFont="1" applyFill="1" applyBorder="1" applyAlignment="1">
      <alignment horizontal="center"/>
    </xf>
    <xf numFmtId="164" fontId="3" fillId="0" borderId="27" xfId="8" quotePrefix="1" applyNumberFormat="1" applyFont="1" applyFill="1" applyBorder="1" applyAlignment="1">
      <alignment horizontal="center"/>
    </xf>
    <xf numFmtId="164" fontId="3" fillId="0" borderId="26" xfId="8" applyNumberFormat="1" applyFont="1" applyFill="1" applyBorder="1" applyAlignment="1">
      <alignment horizontal="center"/>
    </xf>
    <xf numFmtId="164" fontId="3" fillId="0" borderId="27" xfId="8" applyNumberFormat="1" applyFont="1" applyFill="1" applyBorder="1" applyAlignment="1">
      <alignment horizontal="center"/>
    </xf>
    <xf numFmtId="164" fontId="3" fillId="0" borderId="11" xfId="8" applyNumberFormat="1" applyFont="1" applyFill="1" applyBorder="1" applyAlignment="1">
      <alignment horizontal="center"/>
    </xf>
    <xf numFmtId="164" fontId="3" fillId="0" borderId="18" xfId="8" applyNumberFormat="1" applyFont="1" applyFill="1" applyBorder="1" applyAlignment="1">
      <alignment horizontal="center"/>
    </xf>
    <xf numFmtId="164" fontId="3" fillId="0" borderId="32" xfId="8" applyNumberFormat="1" applyFont="1" applyFill="1" applyBorder="1" applyAlignment="1">
      <alignment horizontal="center"/>
    </xf>
    <xf numFmtId="164" fontId="3" fillId="0" borderId="14" xfId="8" applyNumberFormat="1" applyFont="1" applyFill="1" applyBorder="1" applyAlignment="1">
      <alignment horizontal="center"/>
    </xf>
    <xf numFmtId="164" fontId="3" fillId="0" borderId="0" xfId="8" applyNumberFormat="1" applyFont="1" applyFill="1" applyBorder="1" applyAlignment="1">
      <alignment horizontal="center"/>
    </xf>
    <xf numFmtId="164" fontId="3" fillId="0" borderId="33" xfId="8" applyNumberFormat="1" applyFont="1" applyFill="1" applyBorder="1" applyAlignment="1">
      <alignment horizontal="center"/>
    </xf>
    <xf numFmtId="164" fontId="3" fillId="0" borderId="31" xfId="8" applyNumberFormat="1" applyFont="1" applyFill="1" applyBorder="1" applyAlignment="1">
      <alignment horizontal="center"/>
    </xf>
    <xf numFmtId="164" fontId="3" fillId="0" borderId="23" xfId="8" quotePrefix="1" applyNumberFormat="1" applyFont="1" applyFill="1" applyBorder="1" applyAlignment="1">
      <alignment horizontal="center"/>
    </xf>
    <xf numFmtId="164" fontId="3" fillId="0" borderId="24" xfId="8" applyNumberFormat="1" applyFont="1" applyFill="1" applyBorder="1" applyAlignment="1">
      <alignment horizontal="center"/>
    </xf>
    <xf numFmtId="164" fontId="3" fillId="0" borderId="25" xfId="8" applyNumberFormat="1" applyFont="1" applyFill="1" applyBorder="1" applyAlignment="1">
      <alignment horizontal="center"/>
    </xf>
    <xf numFmtId="38" fontId="11" fillId="0" borderId="0" xfId="17" applyNumberFormat="1" applyFont="1" applyFill="1" applyAlignment="1">
      <alignment horizontal="center"/>
    </xf>
    <xf numFmtId="167" fontId="11" fillId="0" borderId="0" xfId="17" applyNumberFormat="1" applyFont="1" applyFill="1" applyBorder="1" applyAlignment="1">
      <alignment horizontal="center"/>
    </xf>
    <xf numFmtId="38" fontId="3" fillId="0" borderId="14" xfId="17" applyNumberFormat="1" applyFont="1" applyFill="1" applyBorder="1" applyAlignment="1">
      <alignment horizontal="center"/>
    </xf>
    <xf numFmtId="1" fontId="44" fillId="0" borderId="32" xfId="10" applyNumberFormat="1" applyFont="1" applyFill="1" applyBorder="1" applyAlignment="1">
      <alignment horizontal="center" vertical="center"/>
    </xf>
    <xf numFmtId="1" fontId="44" fillId="0" borderId="31" xfId="10" applyNumberFormat="1" applyFont="1" applyFill="1" applyBorder="1" applyAlignment="1">
      <alignment horizontal="center" vertical="center"/>
    </xf>
    <xf numFmtId="0" fontId="44" fillId="0" borderId="23" xfId="10" applyFont="1" applyFill="1" applyBorder="1" applyAlignment="1">
      <alignment horizontal="center"/>
    </xf>
    <xf numFmtId="0" fontId="44" fillId="0" borderId="25" xfId="10" applyFont="1" applyFill="1" applyBorder="1" applyAlignment="1">
      <alignment horizontal="center"/>
    </xf>
    <xf numFmtId="38" fontId="44" fillId="0" borderId="23" xfId="4" applyNumberFormat="1" applyFont="1" applyFill="1" applyBorder="1" applyAlignment="1">
      <alignment horizontal="center"/>
    </xf>
    <xf numFmtId="38" fontId="44" fillId="0" borderId="25" xfId="4" applyNumberFormat="1" applyFont="1" applyFill="1" applyBorder="1" applyAlignment="1">
      <alignment horizontal="center"/>
    </xf>
    <xf numFmtId="0" fontId="3" fillId="3" borderId="0" xfId="7" applyFont="1" applyFill="1" applyAlignment="1">
      <alignment horizontal="center" vertical="center"/>
    </xf>
    <xf numFmtId="0" fontId="11" fillId="0" borderId="0" xfId="7" applyFont="1" applyAlignment="1">
      <alignment horizontal="center"/>
    </xf>
    <xf numFmtId="0" fontId="3" fillId="3" borderId="32" xfId="7" applyFont="1" applyFill="1" applyBorder="1" applyAlignment="1">
      <alignment horizontal="center" vertical="center"/>
    </xf>
    <xf numFmtId="0" fontId="3" fillId="3" borderId="18" xfId="7" applyFont="1" applyFill="1" applyBorder="1" applyAlignment="1">
      <alignment horizontal="center" vertical="center"/>
    </xf>
    <xf numFmtId="0" fontId="3" fillId="3" borderId="35" xfId="7" applyFont="1" applyFill="1" applyBorder="1" applyAlignment="1">
      <alignment horizontal="center" vertical="center"/>
    </xf>
    <xf numFmtId="0" fontId="3" fillId="3" borderId="0" xfId="7" applyFont="1" applyFill="1" applyBorder="1" applyAlignment="1">
      <alignment horizontal="center" vertical="center"/>
    </xf>
    <xf numFmtId="0" fontId="3" fillId="3" borderId="31" xfId="7" applyFont="1" applyFill="1" applyBorder="1" applyAlignment="1">
      <alignment horizontal="center" vertical="center"/>
    </xf>
    <xf numFmtId="0" fontId="3" fillId="3" borderId="14" xfId="7" applyFont="1" applyFill="1" applyBorder="1" applyAlignment="1">
      <alignment horizontal="center" vertical="center"/>
    </xf>
    <xf numFmtId="164" fontId="3" fillId="3" borderId="46" xfId="4" quotePrefix="1" applyNumberFormat="1" applyFont="1" applyFill="1" applyBorder="1" applyAlignment="1">
      <alignment horizontal="center"/>
    </xf>
    <xf numFmtId="164" fontId="3" fillId="3" borderId="47" xfId="4" quotePrefix="1" applyNumberFormat="1" applyFont="1" applyFill="1" applyBorder="1" applyAlignment="1">
      <alignment horizontal="center"/>
    </xf>
    <xf numFmtId="0" fontId="3" fillId="3" borderId="10" xfId="7" applyFont="1" applyFill="1" applyBorder="1" applyAlignment="1">
      <alignment horizontal="center"/>
    </xf>
    <xf numFmtId="0" fontId="3" fillId="3" borderId="48" xfId="7" applyFont="1" applyFill="1" applyBorder="1" applyAlignment="1">
      <alignment horizontal="center"/>
    </xf>
    <xf numFmtId="164" fontId="3" fillId="3" borderId="26" xfId="4" quotePrefix="1" applyNumberFormat="1" applyFont="1" applyFill="1" applyBorder="1" applyAlignment="1">
      <alignment horizontal="center" vertical="center"/>
    </xf>
    <xf numFmtId="164" fontId="3" fillId="3" borderId="28" xfId="4" quotePrefix="1" applyNumberFormat="1" applyFont="1" applyFill="1" applyBorder="1" applyAlignment="1">
      <alignment horizontal="center" vertical="center"/>
    </xf>
    <xf numFmtId="37" fontId="3" fillId="3" borderId="49" xfId="7" applyNumberFormat="1" applyFont="1" applyFill="1" applyBorder="1" applyAlignment="1">
      <alignment horizontal="center" vertical="center"/>
    </xf>
    <xf numFmtId="37" fontId="3" fillId="3" borderId="29" xfId="7" applyNumberFormat="1" applyFont="1" applyFill="1" applyBorder="1" applyAlignment="1">
      <alignment horizontal="center" vertical="center"/>
    </xf>
    <xf numFmtId="0" fontId="3" fillId="3" borderId="50" xfId="7" applyFont="1" applyFill="1" applyBorder="1" applyAlignment="1">
      <alignment horizontal="center" vertical="center"/>
    </xf>
    <xf numFmtId="0" fontId="3" fillId="3" borderId="51" xfId="7" applyFont="1" applyFill="1" applyBorder="1" applyAlignment="1">
      <alignment horizontal="center" vertical="center"/>
    </xf>
    <xf numFmtId="0" fontId="3" fillId="3" borderId="14" xfId="7" applyFont="1" applyFill="1" applyBorder="1" applyAlignment="1">
      <alignment horizontal="center"/>
    </xf>
    <xf numFmtId="0" fontId="3" fillId="3" borderId="19" xfId="7" applyFont="1" applyFill="1" applyBorder="1" applyAlignment="1">
      <alignment horizontal="center"/>
    </xf>
    <xf numFmtId="164" fontId="11" fillId="0" borderId="0" xfId="8" applyNumberFormat="1" applyFont="1" applyAlignment="1">
      <alignment horizontal="center"/>
    </xf>
    <xf numFmtId="164" fontId="35" fillId="0" borderId="9" xfId="8" applyNumberFormat="1" applyFont="1" applyBorder="1" applyAlignment="1">
      <alignment horizontal="center" vertical="center"/>
    </xf>
    <xf numFmtId="164" fontId="35" fillId="0" borderId="12" xfId="8" applyNumberFormat="1" applyFont="1" applyBorder="1" applyAlignment="1">
      <alignment horizontal="center" vertical="center"/>
    </xf>
    <xf numFmtId="164" fontId="35" fillId="0" borderId="32" xfId="8" quotePrefix="1" applyNumberFormat="1" applyFont="1" applyBorder="1" applyAlignment="1">
      <alignment horizontal="center"/>
    </xf>
    <xf numFmtId="164" fontId="35" fillId="0" borderId="18" xfId="8" quotePrefix="1" applyNumberFormat="1" applyFont="1" applyBorder="1" applyAlignment="1">
      <alignment horizontal="center"/>
    </xf>
    <xf numFmtId="164" fontId="35" fillId="0" borderId="32" xfId="8" applyNumberFormat="1" applyFont="1" applyBorder="1" applyAlignment="1">
      <alignment horizontal="center"/>
    </xf>
    <xf numFmtId="164" fontId="35" fillId="0" borderId="18" xfId="8" applyNumberFormat="1" applyFont="1" applyBorder="1" applyAlignment="1">
      <alignment horizontal="center"/>
    </xf>
    <xf numFmtId="164" fontId="35" fillId="0" borderId="11" xfId="8" applyNumberFormat="1" applyFont="1" applyBorder="1" applyAlignment="1">
      <alignment horizontal="center"/>
    </xf>
    <xf numFmtId="168" fontId="35" fillId="0" borderId="32" xfId="8" applyNumberFormat="1" applyFont="1" applyBorder="1" applyAlignment="1">
      <alignment horizontal="center"/>
    </xf>
    <xf numFmtId="168" fontId="35" fillId="0" borderId="11" xfId="8" applyNumberFormat="1" applyFont="1" applyBorder="1" applyAlignment="1">
      <alignment horizontal="center"/>
    </xf>
    <xf numFmtId="168" fontId="35" fillId="0" borderId="18" xfId="8" applyNumberFormat="1" applyFont="1" applyBorder="1" applyAlignment="1">
      <alignment horizontal="center"/>
    </xf>
    <xf numFmtId="164" fontId="35" fillId="0" borderId="31" xfId="8" applyNumberFormat="1" applyFont="1" applyBorder="1" applyAlignment="1">
      <alignment horizontal="center"/>
    </xf>
    <xf numFmtId="164" fontId="35" fillId="0" borderId="0" xfId="8" applyNumberFormat="1" applyFont="1" applyBorder="1" applyAlignment="1">
      <alignment horizontal="center"/>
    </xf>
    <xf numFmtId="164" fontId="35" fillId="0" borderId="33" xfId="8" applyNumberFormat="1" applyFont="1" applyBorder="1" applyAlignment="1">
      <alignment horizontal="center"/>
    </xf>
    <xf numFmtId="168" fontId="35" fillId="0" borderId="31" xfId="8" applyNumberFormat="1" applyFont="1" applyBorder="1" applyAlignment="1">
      <alignment horizontal="center"/>
    </xf>
    <xf numFmtId="168" fontId="35" fillId="0" borderId="0" xfId="8" applyNumberFormat="1" applyFont="1" applyBorder="1" applyAlignment="1">
      <alignment horizontal="center"/>
    </xf>
    <xf numFmtId="168" fontId="35" fillId="0" borderId="33" xfId="8" applyNumberFormat="1" applyFont="1" applyBorder="1" applyAlignment="1">
      <alignment horizontal="center"/>
    </xf>
    <xf numFmtId="164" fontId="3" fillId="3" borderId="0" xfId="6" applyNumberFormat="1" applyFont="1" applyFill="1" applyAlignment="1">
      <alignment horizontal="center"/>
    </xf>
    <xf numFmtId="164" fontId="12" fillId="3" borderId="0" xfId="6" applyNumberFormat="1" applyFont="1" applyFill="1" applyAlignment="1">
      <alignment horizontal="center"/>
    </xf>
    <xf numFmtId="164" fontId="3" fillId="3" borderId="0" xfId="6" applyNumberFormat="1" applyFont="1" applyFill="1" applyAlignment="1">
      <alignment horizontal="center" vertical="center"/>
    </xf>
    <xf numFmtId="38" fontId="3" fillId="0" borderId="26" xfId="1" quotePrefix="1" applyNumberFormat="1" applyFont="1" applyBorder="1" applyAlignment="1">
      <alignment horizontal="center"/>
    </xf>
    <xf numFmtId="38" fontId="3" fillId="0" borderId="38" xfId="1" applyNumberFormat="1" applyFont="1" applyBorder="1" applyAlignment="1">
      <alignment horizontal="center"/>
    </xf>
    <xf numFmtId="38" fontId="3" fillId="0" borderId="27" xfId="1" applyNumberFormat="1" applyFont="1" applyBorder="1" applyAlignment="1">
      <alignment horizontal="center"/>
    </xf>
  </cellXfs>
  <cellStyles count="20">
    <cellStyle name="Comma" xfId="1" builtinId="3"/>
    <cellStyle name="Comma 2 2" xfId="4"/>
    <cellStyle name="Comma 2 4" xfId="19"/>
    <cellStyle name="Comma_Book2 3 3 2 2 2" xfId="12"/>
    <cellStyle name="Comma_CHAIRMAN-1" xfId="6"/>
    <cellStyle name="Comma_CHAIRMAN-1-2" xfId="8"/>
    <cellStyle name="Comma_COUNT. BY COMM. TABU ( JUL-JAN.2005-06 )" xfId="16"/>
    <cellStyle name="Comma_Direction of Balance Jul-Jun.2004-05" xfId="18"/>
    <cellStyle name="Comma_Direction of Trade (JULY-JUNE 2K3-2k4)" xfId="17"/>
    <cellStyle name="Comma_PR-AUGUST-2000" xfId="5"/>
    <cellStyle name="Normal" xfId="0" builtinId="0"/>
    <cellStyle name="Normal 2 2" xfId="10"/>
    <cellStyle name="Normal_Book2" xfId="13"/>
    <cellStyle name="Normal_COMPLETE STAT.SET JUL-OCT. 2008-09" xfId="2"/>
    <cellStyle name="Normal_SUMMARY $ SDR JULY (2011-12)" xfId="3"/>
    <cellStyle name="Normal_VARI. COMM. BY COUNT. ( JUL-NOV. 2008-09 )" xfId="9"/>
    <cellStyle name="Normal_VARI. COUNT BY COMM. ( JUL-NOV. 2008-09 )" xfId="15"/>
    <cellStyle name="Normal_VARI. COUNT. BY COMM. ( J-DEC. 2008-09 )" xfId="14"/>
    <cellStyle name="Normal_VARI.COMM. BY COUNT. ( JUL-SEPT.2008-09 )" xfId="11"/>
    <cellStyle name="Normal_VARI.COUNT. BY COMM. ( JULY-SEPT.2008-09 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9525</xdr:rowOff>
    </xdr:from>
    <xdr:to>
      <xdr:col>11</xdr:col>
      <xdr:colOff>361950</xdr:colOff>
      <xdr:row>31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6225" y="1238250"/>
          <a:ext cx="7800975" cy="4200525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n-US" sz="40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000" b="1" i="1" strike="noStrike">
              <a:solidFill>
                <a:srgbClr val="000000"/>
              </a:solidFill>
              <a:latin typeface="Arial"/>
              <a:cs typeface="Arial"/>
            </a:rPr>
            <a:t>JULY</a:t>
          </a: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-OCTOBER </a:t>
          </a: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(2019-20)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 FINAL 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tabSelected="1" topLeftCell="B7" workbookViewId="0">
      <selection activeCell="K17" sqref="K17"/>
    </sheetView>
  </sheetViews>
  <sheetFormatPr defaultColWidth="15.140625" defaultRowHeight="12.75" x14ac:dyDescent="0.2"/>
  <cols>
    <col min="1" max="1" width="3.5703125" style="1" hidden="1" customWidth="1"/>
    <col min="2" max="2" width="4.140625" style="1" customWidth="1"/>
    <col min="3" max="3" width="9.28515625" style="1" customWidth="1"/>
    <col min="4" max="4" width="12.28515625" style="1" customWidth="1"/>
    <col min="5" max="5" width="11.7109375" style="1" customWidth="1"/>
    <col min="6" max="6" width="15.140625" style="1"/>
    <col min="7" max="7" width="10.5703125" style="1" customWidth="1"/>
    <col min="8" max="8" width="10.140625" style="1" customWidth="1"/>
    <col min="9" max="9" width="12.140625" style="1" customWidth="1"/>
    <col min="10" max="16384" width="15.140625" style="1"/>
  </cols>
  <sheetData>
    <row r="3" spans="2:15" ht="14.25" customHeight="1" x14ac:dyDescent="0.2">
      <c r="B3" s="525">
        <v>786</v>
      </c>
      <c r="C3" s="526"/>
      <c r="D3" s="526"/>
      <c r="E3" s="526"/>
      <c r="F3" s="526"/>
      <c r="G3" s="526"/>
      <c r="H3" s="526"/>
      <c r="I3" s="526"/>
      <c r="J3" s="526"/>
      <c r="K3" s="526"/>
      <c r="L3" s="527"/>
    </row>
    <row r="4" spans="2:15" ht="44.25" x14ac:dyDescent="0.55000000000000004">
      <c r="B4" s="528" t="s">
        <v>0</v>
      </c>
      <c r="C4" s="529"/>
      <c r="D4" s="529"/>
      <c r="E4" s="529"/>
      <c r="F4" s="529"/>
      <c r="G4" s="529"/>
      <c r="H4" s="529"/>
      <c r="I4" s="529"/>
      <c r="J4" s="529"/>
      <c r="K4" s="529"/>
      <c r="L4" s="530"/>
    </row>
    <row r="5" spans="2:15" ht="12.75" customHeight="1" x14ac:dyDescent="0.2">
      <c r="B5" s="531" t="s">
        <v>1</v>
      </c>
      <c r="C5" s="532"/>
      <c r="D5" s="532"/>
      <c r="E5" s="532"/>
      <c r="F5" s="532"/>
      <c r="G5" s="532"/>
      <c r="H5" s="532"/>
      <c r="I5" s="532"/>
      <c r="J5" s="532"/>
      <c r="K5" s="532"/>
      <c r="L5" s="533"/>
    </row>
    <row r="6" spans="2:15" ht="12.75" customHeight="1" x14ac:dyDescent="0.2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3"/>
    </row>
    <row r="7" spans="2:15" x14ac:dyDescent="0.2">
      <c r="B7" s="2"/>
      <c r="C7" s="3"/>
      <c r="D7" s="3"/>
      <c r="E7" s="3"/>
      <c r="F7" s="3"/>
      <c r="G7" s="3"/>
      <c r="H7" s="3"/>
      <c r="I7" s="3"/>
      <c r="J7" s="3"/>
      <c r="K7" s="3"/>
      <c r="L7" s="4"/>
    </row>
    <row r="8" spans="2:15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4"/>
    </row>
    <row r="9" spans="2:15" x14ac:dyDescent="0.2">
      <c r="B9" s="2"/>
      <c r="C9" s="3"/>
      <c r="D9" s="3"/>
      <c r="E9" s="3"/>
      <c r="F9" s="3"/>
      <c r="G9" s="3"/>
      <c r="H9" s="3"/>
      <c r="I9" s="3"/>
      <c r="J9" s="5"/>
      <c r="K9" s="5"/>
      <c r="L9" s="6"/>
      <c r="M9" s="7"/>
      <c r="N9" s="7"/>
      <c r="O9" s="7"/>
    </row>
    <row r="10" spans="2:15" x14ac:dyDescent="0.2">
      <c r="B10" s="2"/>
      <c r="C10" s="3"/>
      <c r="D10" s="3"/>
      <c r="E10" s="3"/>
      <c r="F10" s="3"/>
      <c r="G10" s="3"/>
      <c r="H10" s="3"/>
      <c r="I10" s="3"/>
      <c r="J10" s="5"/>
      <c r="K10" s="5"/>
      <c r="L10" s="6"/>
      <c r="M10" s="7"/>
      <c r="N10" s="7"/>
      <c r="O10" s="7"/>
    </row>
    <row r="11" spans="2:15" x14ac:dyDescent="0.2">
      <c r="B11" s="2"/>
      <c r="C11" s="3"/>
      <c r="D11" s="3"/>
      <c r="E11" s="3"/>
      <c r="F11" s="3"/>
      <c r="G11" s="3"/>
      <c r="H11" s="3"/>
      <c r="I11" s="3"/>
      <c r="J11" s="3"/>
      <c r="K11" s="3"/>
      <c r="L11" s="4"/>
    </row>
    <row r="12" spans="2:15" x14ac:dyDescent="0.2">
      <c r="B12" s="2"/>
      <c r="C12" s="3"/>
      <c r="D12" s="3"/>
      <c r="E12" s="3"/>
      <c r="F12" s="3"/>
      <c r="G12" s="3"/>
      <c r="H12" s="3"/>
      <c r="I12" s="3"/>
      <c r="J12" s="3"/>
      <c r="K12" s="3"/>
      <c r="L12" s="4"/>
    </row>
    <row r="13" spans="2:15" x14ac:dyDescent="0.2">
      <c r="B13" s="2"/>
      <c r="C13" s="3"/>
      <c r="D13" s="3"/>
      <c r="E13" s="3"/>
      <c r="F13" s="3"/>
      <c r="G13" s="3"/>
      <c r="H13" s="3"/>
      <c r="I13" s="3"/>
      <c r="J13" s="3"/>
      <c r="K13" s="8"/>
      <c r="L13" s="4"/>
    </row>
    <row r="14" spans="2:15" x14ac:dyDescent="0.2">
      <c r="B14" s="2"/>
      <c r="C14" s="3"/>
      <c r="D14" s="3"/>
      <c r="E14" s="3"/>
      <c r="F14" s="3"/>
      <c r="G14" s="3"/>
      <c r="H14" s="3"/>
      <c r="I14" s="3"/>
      <c r="J14" s="3"/>
      <c r="K14" s="3"/>
      <c r="L14" s="4"/>
    </row>
    <row r="15" spans="2:15" x14ac:dyDescent="0.2">
      <c r="B15" s="2"/>
      <c r="C15" s="3"/>
      <c r="D15" s="3"/>
      <c r="E15" s="3"/>
      <c r="F15" s="3"/>
      <c r="G15" s="3"/>
      <c r="H15" s="3"/>
      <c r="I15" s="3"/>
      <c r="J15" s="3"/>
      <c r="K15" s="8"/>
      <c r="L15" s="4"/>
    </row>
    <row r="16" spans="2:15" x14ac:dyDescent="0.2">
      <c r="B16" s="2"/>
      <c r="C16" s="3"/>
      <c r="D16" s="3"/>
      <c r="E16" s="3"/>
      <c r="F16" s="3"/>
      <c r="G16" s="3"/>
      <c r="H16" s="3"/>
      <c r="I16" s="3"/>
      <c r="J16" s="3"/>
      <c r="K16" s="3"/>
      <c r="L16" s="4"/>
    </row>
    <row r="17" spans="2:12" x14ac:dyDescent="0.2">
      <c r="B17" s="2"/>
      <c r="C17" s="3"/>
      <c r="D17" s="3"/>
      <c r="E17" s="3"/>
      <c r="F17" s="3"/>
      <c r="G17" s="3"/>
      <c r="H17" s="3"/>
      <c r="I17" s="3"/>
      <c r="J17" s="3"/>
      <c r="K17" s="9"/>
      <c r="L17" s="4"/>
    </row>
    <row r="18" spans="2:12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4"/>
    </row>
    <row r="19" spans="2:12" x14ac:dyDescent="0.2">
      <c r="B19" s="2"/>
      <c r="C19" s="3"/>
      <c r="D19" s="3"/>
      <c r="E19" s="3"/>
      <c r="F19" s="3"/>
      <c r="G19" s="3"/>
      <c r="H19" s="3"/>
      <c r="I19" s="3"/>
      <c r="J19" s="3"/>
      <c r="K19" s="8"/>
      <c r="L19" s="4"/>
    </row>
    <row r="20" spans="2:12" x14ac:dyDescent="0.2">
      <c r="B20" s="2"/>
      <c r="C20" s="3"/>
      <c r="D20" s="3"/>
      <c r="E20" s="3"/>
      <c r="F20" s="3"/>
      <c r="G20" s="3"/>
      <c r="H20" s="3"/>
      <c r="I20" s="3"/>
      <c r="J20" s="3"/>
      <c r="K20" s="3"/>
      <c r="L20" s="4"/>
    </row>
    <row r="21" spans="2:12" x14ac:dyDescent="0.2">
      <c r="B21" s="2"/>
      <c r="C21" s="3"/>
      <c r="D21" s="3"/>
      <c r="E21" s="3"/>
      <c r="F21" s="3"/>
      <c r="G21" s="3"/>
      <c r="H21" s="3"/>
      <c r="I21" s="3"/>
      <c r="J21" s="3"/>
      <c r="K21" s="3"/>
      <c r="L21" s="4"/>
    </row>
    <row r="22" spans="2:12" x14ac:dyDescent="0.2">
      <c r="B22" s="2"/>
      <c r="C22" s="3"/>
      <c r="D22" s="3"/>
      <c r="E22" s="3"/>
      <c r="F22" s="3"/>
      <c r="G22" s="3"/>
      <c r="H22" s="3"/>
      <c r="I22" s="3"/>
      <c r="J22" s="3"/>
      <c r="K22" s="3"/>
      <c r="L22" s="4"/>
    </row>
    <row r="23" spans="2:12" x14ac:dyDescent="0.2">
      <c r="B23" s="2"/>
      <c r="C23" s="3"/>
      <c r="D23" s="3"/>
      <c r="E23" s="3"/>
      <c r="F23" s="3"/>
      <c r="G23" s="3"/>
      <c r="H23" s="3"/>
      <c r="I23" s="3"/>
      <c r="J23" s="3"/>
      <c r="K23" s="3"/>
      <c r="L23" s="4"/>
    </row>
    <row r="24" spans="2:12" x14ac:dyDescent="0.2">
      <c r="B24" s="2"/>
      <c r="C24" s="3"/>
      <c r="D24" s="3"/>
      <c r="E24" s="3"/>
      <c r="F24" s="3"/>
      <c r="G24" s="3"/>
      <c r="H24" s="3"/>
      <c r="I24" s="3"/>
      <c r="J24" s="3"/>
      <c r="K24" s="3"/>
      <c r="L24" s="4"/>
    </row>
    <row r="25" spans="2:12" x14ac:dyDescent="0.2">
      <c r="B25" s="2"/>
      <c r="C25" s="3"/>
      <c r="D25" s="3"/>
      <c r="E25" s="3"/>
      <c r="F25" s="3"/>
      <c r="G25" s="3"/>
      <c r="H25" s="3"/>
      <c r="I25" s="3"/>
      <c r="J25" s="3"/>
      <c r="K25" s="3"/>
      <c r="L25" s="4"/>
    </row>
    <row r="26" spans="2:12" x14ac:dyDescent="0.2">
      <c r="B26" s="2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spans="2:12" x14ac:dyDescent="0.2">
      <c r="B27" s="2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spans="2:12" x14ac:dyDescent="0.2">
      <c r="B28" s="2"/>
      <c r="C28" s="3"/>
      <c r="D28" s="3"/>
      <c r="E28" s="3"/>
      <c r="F28" s="3"/>
      <c r="G28" s="3"/>
      <c r="H28" s="3"/>
      <c r="I28" s="3"/>
      <c r="J28" s="3"/>
      <c r="K28" s="3"/>
      <c r="L28" s="4"/>
    </row>
    <row r="29" spans="2:12" x14ac:dyDescent="0.2">
      <c r="B29" s="2"/>
      <c r="C29" s="3"/>
      <c r="D29" s="3"/>
      <c r="E29" s="3"/>
      <c r="F29" s="3"/>
      <c r="G29" s="3"/>
      <c r="H29" s="3"/>
      <c r="I29" s="3"/>
      <c r="J29" s="3"/>
      <c r="K29" s="3"/>
      <c r="L29" s="4"/>
    </row>
    <row r="30" spans="2:12" x14ac:dyDescent="0.2">
      <c r="B30" s="2"/>
      <c r="C30" s="3"/>
      <c r="D30" s="3"/>
      <c r="E30" s="3"/>
      <c r="F30" s="3"/>
      <c r="G30" s="3"/>
      <c r="H30" s="3"/>
      <c r="I30" s="3"/>
      <c r="J30" s="3"/>
      <c r="K30" s="3"/>
      <c r="L30" s="4"/>
    </row>
    <row r="31" spans="2:12" x14ac:dyDescent="0.2">
      <c r="B31" s="2"/>
      <c r="C31" s="3"/>
      <c r="D31" s="3"/>
      <c r="E31" s="3"/>
      <c r="F31" s="3"/>
      <c r="G31" s="3"/>
      <c r="H31" s="3"/>
      <c r="I31" s="3"/>
      <c r="J31" s="3"/>
      <c r="K31" s="3"/>
      <c r="L31" s="4"/>
    </row>
    <row r="32" spans="2:12" ht="27.75" x14ac:dyDescent="0.4">
      <c r="B32" s="534" t="s">
        <v>2</v>
      </c>
      <c r="C32" s="535"/>
      <c r="D32" s="535"/>
      <c r="E32" s="535"/>
      <c r="F32" s="535"/>
      <c r="G32" s="535"/>
      <c r="H32" s="535"/>
      <c r="I32" s="535"/>
      <c r="J32" s="535"/>
      <c r="K32" s="535"/>
      <c r="L32" s="536"/>
    </row>
    <row r="33" spans="2:12" ht="27.75" customHeight="1" x14ac:dyDescent="0.3">
      <c r="B33" s="537" t="s">
        <v>3</v>
      </c>
      <c r="C33" s="538"/>
      <c r="D33" s="538"/>
      <c r="E33" s="538"/>
      <c r="F33" s="538"/>
      <c r="G33" s="538"/>
      <c r="H33" s="538"/>
      <c r="I33" s="538"/>
      <c r="J33" s="538"/>
      <c r="K33" s="538"/>
      <c r="L33" s="539"/>
    </row>
    <row r="34" spans="2:12" x14ac:dyDescent="0.2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2:12" x14ac:dyDescent="0.2">
      <c r="B35" s="3"/>
      <c r="C35" s="3"/>
      <c r="D35" s="3"/>
      <c r="E35" s="3"/>
      <c r="F35" s="3"/>
      <c r="G35" s="3"/>
      <c r="H35" s="3"/>
      <c r="I35" s="3"/>
    </row>
    <row r="36" spans="2:12" x14ac:dyDescent="0.2">
      <c r="B36" s="3"/>
      <c r="C36" s="3"/>
      <c r="D36" s="3"/>
      <c r="E36" s="3"/>
      <c r="F36" s="3"/>
      <c r="G36" s="3"/>
      <c r="H36" s="3"/>
      <c r="I36" s="3"/>
    </row>
  </sheetData>
  <mergeCells count="5">
    <mergeCell ref="B3:L3"/>
    <mergeCell ref="B4:L4"/>
    <mergeCell ref="B5:L6"/>
    <mergeCell ref="B32:L32"/>
    <mergeCell ref="B33:L33"/>
  </mergeCells>
  <printOptions horizontalCentered="1"/>
  <pageMargins left="0.37" right="0.23" top="0.49" bottom="0.43" header="0.5" footer="0.4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D16" zoomScale="90" zoomScaleNormal="90" workbookViewId="0">
      <selection activeCell="N43" sqref="N43"/>
    </sheetView>
  </sheetViews>
  <sheetFormatPr defaultColWidth="9.140625" defaultRowHeight="12" x14ac:dyDescent="0.2"/>
  <cols>
    <col min="1" max="1" width="5.5703125" style="13" bestFit="1" customWidth="1"/>
    <col min="2" max="2" width="21.5703125" style="13" bestFit="1" customWidth="1"/>
    <col min="3" max="3" width="8.140625" style="13" bestFit="1" customWidth="1"/>
    <col min="4" max="4" width="6.85546875" style="13" bestFit="1" customWidth="1"/>
    <col min="5" max="5" width="20.85546875" style="13" customWidth="1"/>
    <col min="6" max="6" width="7.140625" style="13" bestFit="1" customWidth="1"/>
    <col min="7" max="7" width="7.42578125" style="13" bestFit="1" customWidth="1"/>
    <col min="8" max="8" width="16.7109375" style="13" customWidth="1"/>
    <col min="9" max="9" width="7.140625" style="13" bestFit="1" customWidth="1"/>
    <col min="10" max="10" width="6" style="13" bestFit="1" customWidth="1"/>
    <col min="11" max="11" width="20.85546875" style="13" customWidth="1"/>
    <col min="12" max="12" width="7.140625" style="13" bestFit="1" customWidth="1"/>
    <col min="13" max="13" width="6" style="13" bestFit="1" customWidth="1"/>
    <col min="14" max="14" width="17.28515625" style="13" customWidth="1"/>
    <col min="15" max="15" width="7.140625" style="13" bestFit="1" customWidth="1"/>
    <col min="16" max="16384" width="9.140625" style="13"/>
  </cols>
  <sheetData>
    <row r="1" spans="1:15" ht="12.75" x14ac:dyDescent="0.2">
      <c r="H1" s="14">
        <v>786</v>
      </c>
    </row>
    <row r="2" spans="1:15" ht="20.25" x14ac:dyDescent="0.3">
      <c r="A2" s="544" t="s">
        <v>107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</row>
    <row r="4" spans="1:15" ht="15.75" x14ac:dyDescent="0.25">
      <c r="A4" s="545" t="s">
        <v>4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</row>
    <row r="5" spans="1:15" ht="15.75" x14ac:dyDescent="0.25">
      <c r="A5" s="545" t="s">
        <v>5</v>
      </c>
      <c r="B5" s="545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</row>
    <row r="7" spans="1:15" ht="15.75" customHeight="1" x14ac:dyDescent="0.25">
      <c r="A7" s="545" t="s">
        <v>6</v>
      </c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</row>
    <row r="8" spans="1:15" ht="13.5" customHeight="1" x14ac:dyDescent="0.2">
      <c r="A8" s="546" t="s">
        <v>7</v>
      </c>
      <c r="B8" s="546"/>
      <c r="C8" s="546"/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546"/>
    </row>
    <row r="9" spans="1:15" ht="13.5" customHeight="1" thickBot="1" x14ac:dyDescent="0.25">
      <c r="E9" s="15"/>
      <c r="F9" s="15"/>
      <c r="G9" s="15"/>
      <c r="H9" s="15"/>
      <c r="I9" s="15"/>
      <c r="J9" s="15"/>
      <c r="K9" s="15"/>
    </row>
    <row r="10" spans="1:15" s="16" customFormat="1" ht="10.5" customHeight="1" x14ac:dyDescent="0.2">
      <c r="A10" s="542" t="s">
        <v>8</v>
      </c>
      <c r="B10" s="542" t="s">
        <v>9</v>
      </c>
      <c r="C10" s="547" t="s">
        <v>10</v>
      </c>
      <c r="D10" s="540" t="s">
        <v>8</v>
      </c>
      <c r="E10" s="542" t="s">
        <v>9</v>
      </c>
      <c r="F10" s="547" t="s">
        <v>11</v>
      </c>
      <c r="G10" s="540" t="s">
        <v>8</v>
      </c>
      <c r="H10" s="542" t="s">
        <v>9</v>
      </c>
      <c r="I10" s="547" t="s">
        <v>11</v>
      </c>
      <c r="J10" s="540" t="s">
        <v>8</v>
      </c>
      <c r="K10" s="542" t="s">
        <v>9</v>
      </c>
      <c r="L10" s="547" t="s">
        <v>11</v>
      </c>
      <c r="M10" s="540" t="s">
        <v>8</v>
      </c>
      <c r="N10" s="542" t="s">
        <v>9</v>
      </c>
      <c r="O10" s="549" t="s">
        <v>11</v>
      </c>
    </row>
    <row r="11" spans="1:15" s="16" customFormat="1" ht="18" customHeight="1" thickBot="1" x14ac:dyDescent="0.25">
      <c r="A11" s="543"/>
      <c r="B11" s="543"/>
      <c r="C11" s="548"/>
      <c r="D11" s="541"/>
      <c r="E11" s="543"/>
      <c r="F11" s="548"/>
      <c r="G11" s="541"/>
      <c r="H11" s="543"/>
      <c r="I11" s="548"/>
      <c r="J11" s="541"/>
      <c r="K11" s="543"/>
      <c r="L11" s="548"/>
      <c r="M11" s="541"/>
      <c r="N11" s="543"/>
      <c r="O11" s="550"/>
    </row>
    <row r="12" spans="1:15" ht="23.25" customHeight="1" x14ac:dyDescent="0.2">
      <c r="A12" s="17" t="s">
        <v>12</v>
      </c>
      <c r="B12" s="17" t="s">
        <v>13</v>
      </c>
      <c r="C12" s="18" t="s">
        <v>14</v>
      </c>
      <c r="D12" s="19">
        <v>8</v>
      </c>
      <c r="E12" s="20" t="s">
        <v>15</v>
      </c>
      <c r="F12" s="19">
        <v>9</v>
      </c>
      <c r="G12" s="21">
        <v>17</v>
      </c>
      <c r="H12" s="20" t="s">
        <v>16</v>
      </c>
      <c r="I12" s="19">
        <v>18</v>
      </c>
      <c r="J12" s="19">
        <v>26</v>
      </c>
      <c r="K12" s="20" t="s">
        <v>17</v>
      </c>
      <c r="L12" s="19">
        <v>27</v>
      </c>
      <c r="M12" s="21">
        <v>35</v>
      </c>
      <c r="N12" s="22" t="s">
        <v>18</v>
      </c>
      <c r="O12" s="19">
        <v>36</v>
      </c>
    </row>
    <row r="13" spans="1:15" ht="24" x14ac:dyDescent="0.2">
      <c r="A13" s="17" t="s">
        <v>19</v>
      </c>
      <c r="B13" s="23" t="s">
        <v>20</v>
      </c>
      <c r="C13" s="24">
        <v>1</v>
      </c>
      <c r="D13" s="25">
        <v>9</v>
      </c>
      <c r="E13" s="22" t="s">
        <v>21</v>
      </c>
      <c r="F13" s="19">
        <v>10</v>
      </c>
      <c r="G13" s="19">
        <v>18</v>
      </c>
      <c r="H13" s="20" t="s">
        <v>22</v>
      </c>
      <c r="I13" s="19">
        <v>19</v>
      </c>
      <c r="J13" s="21">
        <v>27</v>
      </c>
      <c r="K13" s="20" t="s">
        <v>23</v>
      </c>
      <c r="L13" s="19">
        <v>28</v>
      </c>
      <c r="M13" s="19">
        <v>36</v>
      </c>
      <c r="N13" s="20" t="s">
        <v>24</v>
      </c>
      <c r="O13" s="19">
        <v>37</v>
      </c>
    </row>
    <row r="14" spans="1:15" ht="22.5" customHeight="1" x14ac:dyDescent="0.2">
      <c r="A14" s="24">
        <v>1</v>
      </c>
      <c r="B14" s="20" t="s">
        <v>25</v>
      </c>
      <c r="C14" s="24">
        <v>2</v>
      </c>
      <c r="D14" s="19">
        <v>10</v>
      </c>
      <c r="E14" s="22" t="s">
        <v>26</v>
      </c>
      <c r="F14" s="19">
        <v>11</v>
      </c>
      <c r="G14" s="21">
        <v>19</v>
      </c>
      <c r="H14" s="20" t="s">
        <v>27</v>
      </c>
      <c r="I14" s="19">
        <v>20</v>
      </c>
      <c r="J14" s="19">
        <v>28</v>
      </c>
      <c r="K14" s="22" t="s">
        <v>28</v>
      </c>
      <c r="L14" s="19">
        <v>29</v>
      </c>
      <c r="M14" s="21">
        <v>37</v>
      </c>
      <c r="N14" s="20" t="s">
        <v>29</v>
      </c>
      <c r="O14" s="19">
        <v>38</v>
      </c>
    </row>
    <row r="15" spans="1:15" ht="18" customHeight="1" x14ac:dyDescent="0.2">
      <c r="A15" s="24">
        <v>2</v>
      </c>
      <c r="B15" s="20" t="s">
        <v>30</v>
      </c>
      <c r="C15" s="24">
        <v>3</v>
      </c>
      <c r="D15" s="25">
        <v>11</v>
      </c>
      <c r="E15" s="22" t="s">
        <v>31</v>
      </c>
      <c r="F15" s="19">
        <v>12</v>
      </c>
      <c r="G15" s="19">
        <v>20</v>
      </c>
      <c r="H15" s="20" t="s">
        <v>32</v>
      </c>
      <c r="I15" s="19">
        <v>21</v>
      </c>
      <c r="J15" s="21">
        <v>29</v>
      </c>
      <c r="K15" s="20" t="s">
        <v>33</v>
      </c>
      <c r="L15" s="19">
        <v>30</v>
      </c>
      <c r="M15" s="24">
        <v>38</v>
      </c>
      <c r="N15" s="20" t="s">
        <v>34</v>
      </c>
      <c r="O15" s="19">
        <v>39</v>
      </c>
    </row>
    <row r="16" spans="1:15" ht="27.75" customHeight="1" x14ac:dyDescent="0.2">
      <c r="A16" s="24">
        <v>3</v>
      </c>
      <c r="B16" s="20" t="s">
        <v>35</v>
      </c>
      <c r="C16" s="24">
        <v>4</v>
      </c>
      <c r="D16" s="19">
        <v>12</v>
      </c>
      <c r="E16" s="20" t="s">
        <v>36</v>
      </c>
      <c r="F16" s="19">
        <v>13</v>
      </c>
      <c r="G16" s="21">
        <v>21</v>
      </c>
      <c r="H16" s="20" t="s">
        <v>37</v>
      </c>
      <c r="I16" s="19">
        <v>22</v>
      </c>
      <c r="J16" s="19">
        <v>30</v>
      </c>
      <c r="K16" s="20" t="s">
        <v>38</v>
      </c>
      <c r="L16" s="19">
        <v>31</v>
      </c>
      <c r="M16" s="24">
        <v>39</v>
      </c>
      <c r="N16" s="26" t="s">
        <v>39</v>
      </c>
      <c r="O16" s="27">
        <v>40</v>
      </c>
    </row>
    <row r="17" spans="1:15" ht="24" x14ac:dyDescent="0.2">
      <c r="A17" s="24">
        <v>4</v>
      </c>
      <c r="B17" s="20" t="s">
        <v>40</v>
      </c>
      <c r="C17" s="24">
        <v>5</v>
      </c>
      <c r="D17" s="25">
        <v>13</v>
      </c>
      <c r="E17" s="22" t="s">
        <v>41</v>
      </c>
      <c r="F17" s="19">
        <v>14</v>
      </c>
      <c r="G17" s="19">
        <v>22</v>
      </c>
      <c r="H17" s="20" t="s">
        <v>42</v>
      </c>
      <c r="I17" s="19">
        <v>23</v>
      </c>
      <c r="J17" s="21">
        <v>31</v>
      </c>
      <c r="K17" s="20" t="s">
        <v>43</v>
      </c>
      <c r="L17" s="19">
        <v>32</v>
      </c>
      <c r="M17" s="28"/>
      <c r="N17" s="28"/>
      <c r="O17" s="28"/>
    </row>
    <row r="18" spans="1:15" ht="25.5" customHeight="1" x14ac:dyDescent="0.2">
      <c r="A18" s="24">
        <v>5</v>
      </c>
      <c r="B18" s="20" t="s">
        <v>44</v>
      </c>
      <c r="C18" s="24">
        <v>6</v>
      </c>
      <c r="D18" s="19">
        <v>14</v>
      </c>
      <c r="E18" s="29" t="s">
        <v>45</v>
      </c>
      <c r="F18" s="19">
        <v>15</v>
      </c>
      <c r="G18" s="21">
        <v>23</v>
      </c>
      <c r="H18" s="30" t="s">
        <v>46</v>
      </c>
      <c r="I18" s="21">
        <v>24</v>
      </c>
      <c r="J18" s="19">
        <v>32</v>
      </c>
      <c r="K18" s="30" t="s">
        <v>47</v>
      </c>
      <c r="L18" s="19">
        <v>33</v>
      </c>
      <c r="M18" s="28"/>
      <c r="N18" s="28"/>
      <c r="O18" s="28"/>
    </row>
    <row r="19" spans="1:15" ht="25.5" customHeight="1" x14ac:dyDescent="0.2">
      <c r="A19" s="24">
        <v>6</v>
      </c>
      <c r="B19" s="20" t="s">
        <v>48</v>
      </c>
      <c r="C19" s="24">
        <v>7</v>
      </c>
      <c r="D19" s="21">
        <v>15</v>
      </c>
      <c r="E19" s="30" t="s">
        <v>49</v>
      </c>
      <c r="F19" s="21">
        <v>16</v>
      </c>
      <c r="G19" s="19">
        <v>24</v>
      </c>
      <c r="H19" s="20" t="s">
        <v>50</v>
      </c>
      <c r="I19" s="19">
        <v>25</v>
      </c>
      <c r="J19" s="21">
        <v>33</v>
      </c>
      <c r="K19" s="20" t="s">
        <v>51</v>
      </c>
      <c r="L19" s="19">
        <v>34</v>
      </c>
      <c r="M19" s="28"/>
      <c r="N19" s="28"/>
      <c r="O19" s="28"/>
    </row>
    <row r="20" spans="1:15" ht="25.5" customHeight="1" x14ac:dyDescent="0.2">
      <c r="A20" s="25">
        <v>7</v>
      </c>
      <c r="B20" s="30" t="s">
        <v>52</v>
      </c>
      <c r="C20" s="21">
        <v>8</v>
      </c>
      <c r="D20" s="19">
        <v>16</v>
      </c>
      <c r="E20" s="20" t="s">
        <v>53</v>
      </c>
      <c r="F20" s="19">
        <v>17</v>
      </c>
      <c r="G20" s="21">
        <v>25</v>
      </c>
      <c r="H20" s="20" t="s">
        <v>54</v>
      </c>
      <c r="I20" s="19">
        <v>26</v>
      </c>
      <c r="J20" s="19">
        <v>34</v>
      </c>
      <c r="K20" s="20" t="s">
        <v>55</v>
      </c>
      <c r="L20" s="19">
        <v>35</v>
      </c>
      <c r="M20" s="28"/>
      <c r="N20" s="28"/>
      <c r="O20" s="28"/>
    </row>
    <row r="21" spans="1:15" x14ac:dyDescent="0.2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5" ht="15.75" x14ac:dyDescent="0.2">
      <c r="A22" s="551" t="s">
        <v>56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</row>
    <row r="23" spans="1:15" x14ac:dyDescent="0.2">
      <c r="A23" s="552" t="s">
        <v>57</v>
      </c>
      <c r="B23" s="552"/>
      <c r="C23" s="552"/>
      <c r="D23" s="552"/>
      <c r="E23" s="552"/>
      <c r="F23" s="552"/>
      <c r="G23" s="552"/>
      <c r="H23" s="552"/>
      <c r="I23" s="552"/>
      <c r="J23" s="552"/>
      <c r="K23" s="552"/>
      <c r="L23" s="552"/>
      <c r="M23" s="552"/>
      <c r="N23" s="552"/>
      <c r="O23" s="552"/>
    </row>
    <row r="24" spans="1:15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ht="33" customHeight="1" x14ac:dyDescent="0.2">
      <c r="A25" s="22"/>
      <c r="B25" s="22" t="s">
        <v>58</v>
      </c>
      <c r="C25" s="32" t="s">
        <v>59</v>
      </c>
      <c r="D25" s="22"/>
      <c r="E25" s="20" t="s">
        <v>60</v>
      </c>
      <c r="F25" s="19">
        <v>46</v>
      </c>
      <c r="G25" s="22"/>
      <c r="H25" s="20" t="s">
        <v>61</v>
      </c>
      <c r="I25" s="19">
        <v>46</v>
      </c>
      <c r="J25" s="22"/>
      <c r="K25" s="22"/>
      <c r="L25" s="22"/>
      <c r="M25" s="22"/>
      <c r="N25" s="22"/>
      <c r="O25" s="22"/>
    </row>
    <row r="26" spans="1:15" ht="12.75" thickBot="1" x14ac:dyDescent="0.25">
      <c r="A26" s="31"/>
      <c r="B26" s="31"/>
      <c r="C26" s="33"/>
      <c r="D26" s="31"/>
      <c r="E26" s="31"/>
      <c r="F26" s="34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">
      <c r="A27" s="542" t="s">
        <v>8</v>
      </c>
      <c r="B27" s="542" t="s">
        <v>62</v>
      </c>
      <c r="C27" s="547" t="s">
        <v>10</v>
      </c>
      <c r="D27" s="540" t="s">
        <v>8</v>
      </c>
      <c r="E27" s="542" t="s">
        <v>62</v>
      </c>
      <c r="F27" s="547" t="s">
        <v>10</v>
      </c>
      <c r="G27" s="540" t="s">
        <v>63</v>
      </c>
      <c r="H27" s="542" t="s">
        <v>62</v>
      </c>
      <c r="I27" s="547" t="s">
        <v>10</v>
      </c>
      <c r="J27" s="540" t="s">
        <v>63</v>
      </c>
      <c r="K27" s="542" t="s">
        <v>62</v>
      </c>
      <c r="L27" s="547" t="s">
        <v>10</v>
      </c>
      <c r="M27" s="540" t="s">
        <v>63</v>
      </c>
      <c r="N27" s="542" t="s">
        <v>64</v>
      </c>
      <c r="O27" s="553" t="s">
        <v>10</v>
      </c>
    </row>
    <row r="28" spans="1:15" ht="12.75" thickBot="1" x14ac:dyDescent="0.25">
      <c r="A28" s="543"/>
      <c r="B28" s="543"/>
      <c r="C28" s="548"/>
      <c r="D28" s="541"/>
      <c r="E28" s="543"/>
      <c r="F28" s="548"/>
      <c r="G28" s="541"/>
      <c r="H28" s="543"/>
      <c r="I28" s="548"/>
      <c r="J28" s="541"/>
      <c r="K28" s="543"/>
      <c r="L28" s="548"/>
      <c r="M28" s="541"/>
      <c r="N28" s="543"/>
      <c r="O28" s="554"/>
    </row>
    <row r="29" spans="1:15" x14ac:dyDescent="0.2">
      <c r="A29" s="35"/>
      <c r="B29" s="35"/>
      <c r="C29" s="36"/>
      <c r="D29" s="35"/>
      <c r="E29" s="35"/>
      <c r="F29" s="36"/>
      <c r="G29" s="35"/>
      <c r="H29" s="35"/>
      <c r="I29" s="36"/>
      <c r="J29" s="35"/>
      <c r="L29" s="36"/>
      <c r="M29" s="35"/>
      <c r="N29" s="35"/>
      <c r="O29" s="37"/>
    </row>
    <row r="30" spans="1:15" ht="15" customHeight="1" x14ac:dyDescent="0.2">
      <c r="A30" s="38">
        <v>1</v>
      </c>
      <c r="B30" s="39" t="s">
        <v>65</v>
      </c>
      <c r="C30" s="38">
        <v>47</v>
      </c>
      <c r="D30" s="38">
        <v>10</v>
      </c>
      <c r="E30" s="39" t="s">
        <v>66</v>
      </c>
      <c r="F30" s="38">
        <v>56</v>
      </c>
      <c r="G30" s="38">
        <v>19</v>
      </c>
      <c r="H30" s="40" t="s">
        <v>67</v>
      </c>
      <c r="I30" s="38">
        <v>65</v>
      </c>
      <c r="J30" s="38">
        <v>27</v>
      </c>
      <c r="K30" s="40" t="s">
        <v>73</v>
      </c>
      <c r="L30" s="38">
        <v>74</v>
      </c>
      <c r="M30" s="38">
        <v>36</v>
      </c>
      <c r="N30" s="28" t="s">
        <v>102</v>
      </c>
      <c r="O30" s="38">
        <v>83</v>
      </c>
    </row>
    <row r="31" spans="1:15" ht="15" customHeight="1" x14ac:dyDescent="0.2">
      <c r="A31" s="38">
        <v>2</v>
      </c>
      <c r="B31" s="39" t="s">
        <v>75</v>
      </c>
      <c r="C31" s="38">
        <v>48</v>
      </c>
      <c r="D31" s="38">
        <v>11</v>
      </c>
      <c r="E31" s="40" t="s">
        <v>71</v>
      </c>
      <c r="F31" s="38">
        <v>57</v>
      </c>
      <c r="G31" s="38">
        <v>20</v>
      </c>
      <c r="H31" s="40" t="s">
        <v>104</v>
      </c>
      <c r="I31" s="38">
        <v>66</v>
      </c>
      <c r="J31" s="38">
        <v>28</v>
      </c>
      <c r="K31" s="40" t="s">
        <v>97</v>
      </c>
      <c r="L31" s="38">
        <v>75</v>
      </c>
      <c r="M31" s="38">
        <v>37</v>
      </c>
      <c r="N31" s="40" t="s">
        <v>98</v>
      </c>
      <c r="O31" s="38">
        <v>84</v>
      </c>
    </row>
    <row r="32" spans="1:15" ht="15" customHeight="1" x14ac:dyDescent="0.2">
      <c r="A32" s="38">
        <v>3</v>
      </c>
      <c r="B32" s="39" t="s">
        <v>70</v>
      </c>
      <c r="C32" s="38">
        <v>49</v>
      </c>
      <c r="D32" s="38">
        <v>12</v>
      </c>
      <c r="E32" s="40" t="s">
        <v>76</v>
      </c>
      <c r="F32" s="38">
        <v>58</v>
      </c>
      <c r="G32" s="41"/>
      <c r="H32" s="26" t="s">
        <v>77</v>
      </c>
      <c r="I32" s="27">
        <v>67</v>
      </c>
      <c r="J32" s="38">
        <v>29</v>
      </c>
      <c r="K32" s="40" t="s">
        <v>78</v>
      </c>
      <c r="L32" s="38">
        <v>76</v>
      </c>
      <c r="M32" s="38">
        <v>38</v>
      </c>
      <c r="N32" s="40" t="s">
        <v>69</v>
      </c>
      <c r="O32" s="38">
        <v>85</v>
      </c>
    </row>
    <row r="33" spans="1:15" ht="15" customHeight="1" x14ac:dyDescent="0.2">
      <c r="A33" s="38">
        <v>4</v>
      </c>
      <c r="B33" s="39" t="s">
        <v>80</v>
      </c>
      <c r="C33" s="38">
        <v>50</v>
      </c>
      <c r="D33" s="38">
        <v>13</v>
      </c>
      <c r="E33" s="40" t="s">
        <v>81</v>
      </c>
      <c r="F33" s="38">
        <v>59</v>
      </c>
      <c r="G33" s="38">
        <v>21</v>
      </c>
      <c r="H33" s="40" t="s">
        <v>101</v>
      </c>
      <c r="I33" s="38">
        <v>68</v>
      </c>
      <c r="J33" s="38">
        <v>30</v>
      </c>
      <c r="K33" s="28" t="s">
        <v>269</v>
      </c>
      <c r="L33" s="38">
        <v>77</v>
      </c>
      <c r="M33" s="38">
        <v>39</v>
      </c>
      <c r="N33" s="28" t="s">
        <v>89</v>
      </c>
      <c r="O33" s="38">
        <v>86</v>
      </c>
    </row>
    <row r="34" spans="1:15" ht="15" customHeight="1" x14ac:dyDescent="0.2">
      <c r="A34" s="38">
        <v>5</v>
      </c>
      <c r="B34" s="39" t="s">
        <v>90</v>
      </c>
      <c r="C34" s="38">
        <v>51</v>
      </c>
      <c r="D34" s="38">
        <v>14</v>
      </c>
      <c r="E34" s="40" t="s">
        <v>86</v>
      </c>
      <c r="F34" s="38">
        <v>60</v>
      </c>
      <c r="G34" s="38">
        <v>22</v>
      </c>
      <c r="H34" s="13" t="s">
        <v>685</v>
      </c>
      <c r="I34" s="38">
        <v>69</v>
      </c>
      <c r="J34" s="38">
        <v>31</v>
      </c>
      <c r="K34" s="40" t="s">
        <v>93</v>
      </c>
      <c r="L34" s="38">
        <v>78</v>
      </c>
      <c r="M34" s="38">
        <v>40</v>
      </c>
      <c r="N34" s="13" t="s">
        <v>266</v>
      </c>
      <c r="O34" s="38">
        <v>87</v>
      </c>
    </row>
    <row r="35" spans="1:15" ht="24" x14ac:dyDescent="0.2">
      <c r="A35" s="38">
        <v>6</v>
      </c>
      <c r="B35" s="39" t="s">
        <v>85</v>
      </c>
      <c r="C35" s="38">
        <v>52</v>
      </c>
      <c r="D35" s="38">
        <v>15</v>
      </c>
      <c r="E35" s="40" t="s">
        <v>96</v>
      </c>
      <c r="F35" s="38">
        <v>61</v>
      </c>
      <c r="G35" s="38">
        <v>23</v>
      </c>
      <c r="H35" s="40" t="s">
        <v>92</v>
      </c>
      <c r="I35" s="38">
        <v>70</v>
      </c>
      <c r="J35" s="38">
        <v>32</v>
      </c>
      <c r="K35" s="40" t="s">
        <v>74</v>
      </c>
      <c r="L35" s="38">
        <v>79</v>
      </c>
      <c r="M35" s="38">
        <v>41</v>
      </c>
      <c r="N35" s="42" t="s">
        <v>94</v>
      </c>
      <c r="O35" s="27">
        <v>88</v>
      </c>
    </row>
    <row r="36" spans="1:15" ht="15" customHeight="1" x14ac:dyDescent="0.2">
      <c r="A36" s="38">
        <v>7</v>
      </c>
      <c r="B36" s="39" t="s">
        <v>95</v>
      </c>
      <c r="C36" s="38">
        <v>53</v>
      </c>
      <c r="D36" s="38">
        <v>16</v>
      </c>
      <c r="E36" s="40" t="s">
        <v>91</v>
      </c>
      <c r="F36" s="38">
        <v>62</v>
      </c>
      <c r="G36" s="38">
        <v>24</v>
      </c>
      <c r="H36" s="40" t="s">
        <v>82</v>
      </c>
      <c r="I36" s="38">
        <v>71</v>
      </c>
      <c r="J36" s="38">
        <v>33</v>
      </c>
      <c r="K36" s="40" t="s">
        <v>83</v>
      </c>
      <c r="L36" s="38">
        <v>80</v>
      </c>
      <c r="M36" s="38"/>
      <c r="N36" s="40"/>
      <c r="O36" s="40"/>
    </row>
    <row r="37" spans="1:15" ht="15" customHeight="1" x14ac:dyDescent="0.2">
      <c r="A37" s="38">
        <v>8</v>
      </c>
      <c r="B37" s="39" t="s">
        <v>99</v>
      </c>
      <c r="C37" s="38">
        <v>54</v>
      </c>
      <c r="D37" s="38">
        <v>17</v>
      </c>
      <c r="E37" s="40" t="s">
        <v>100</v>
      </c>
      <c r="F37" s="38">
        <v>63</v>
      </c>
      <c r="G37" s="38">
        <v>25</v>
      </c>
      <c r="H37" s="40" t="s">
        <v>87</v>
      </c>
      <c r="I37" s="38">
        <v>72</v>
      </c>
      <c r="J37" s="38">
        <v>34</v>
      </c>
      <c r="K37" s="28" t="s">
        <v>106</v>
      </c>
      <c r="L37" s="38">
        <v>81</v>
      </c>
      <c r="M37" s="38"/>
      <c r="N37" s="40"/>
      <c r="O37" s="40"/>
    </row>
    <row r="38" spans="1:15" ht="15" customHeight="1" x14ac:dyDescent="0.2">
      <c r="A38" s="38">
        <v>9</v>
      </c>
      <c r="B38" s="39" t="s">
        <v>103</v>
      </c>
      <c r="C38" s="38">
        <v>55</v>
      </c>
      <c r="D38" s="38">
        <v>18</v>
      </c>
      <c r="E38" s="40" t="s">
        <v>105</v>
      </c>
      <c r="F38" s="38">
        <v>64</v>
      </c>
      <c r="G38" s="38">
        <v>26</v>
      </c>
      <c r="H38" s="40" t="s">
        <v>68</v>
      </c>
      <c r="I38" s="38">
        <v>73</v>
      </c>
      <c r="J38" s="38">
        <v>35</v>
      </c>
      <c r="K38" s="40" t="s">
        <v>88</v>
      </c>
      <c r="L38" s="38">
        <v>82</v>
      </c>
      <c r="M38" s="38"/>
      <c r="N38" s="40"/>
      <c r="O38" s="40"/>
    </row>
    <row r="40" spans="1:15" x14ac:dyDescent="0.2">
      <c r="L40" s="43"/>
      <c r="M40" s="43"/>
      <c r="N40" s="45"/>
      <c r="O40" s="44"/>
    </row>
    <row r="41" spans="1:15" ht="12.75" x14ac:dyDescent="0.2">
      <c r="K41" s="45"/>
      <c r="L41" s="46"/>
      <c r="M41" s="46"/>
      <c r="N41" s="47"/>
      <c r="O41" s="48"/>
    </row>
    <row r="42" spans="1:15" x14ac:dyDescent="0.2">
      <c r="K42" s="49"/>
      <c r="L42" s="46"/>
      <c r="M42" s="49"/>
      <c r="O42" s="48"/>
    </row>
    <row r="43" spans="1:15" x14ac:dyDescent="0.2">
      <c r="E43" s="45"/>
      <c r="K43" s="45"/>
      <c r="L43" s="49"/>
      <c r="M43" s="49"/>
    </row>
    <row r="44" spans="1:15" x14ac:dyDescent="0.2">
      <c r="E44" s="45"/>
      <c r="L44" s="49"/>
      <c r="M44" s="49"/>
      <c r="N44" s="49"/>
    </row>
    <row r="45" spans="1:15" x14ac:dyDescent="0.2">
      <c r="L45" s="49"/>
      <c r="M45" s="49"/>
      <c r="N45" s="45"/>
    </row>
    <row r="46" spans="1:15" x14ac:dyDescent="0.2">
      <c r="K46" s="49"/>
      <c r="L46" s="49"/>
      <c r="M46" s="49"/>
      <c r="N46" s="45"/>
    </row>
    <row r="47" spans="1:15" x14ac:dyDescent="0.2">
      <c r="K47" s="49"/>
      <c r="L47" s="49"/>
      <c r="M47" s="49"/>
      <c r="N47" s="45"/>
    </row>
  </sheetData>
  <mergeCells count="37">
    <mergeCell ref="M27:M28"/>
    <mergeCell ref="N27:N28"/>
    <mergeCell ref="O27:O28"/>
    <mergeCell ref="G27:G28"/>
    <mergeCell ref="H27:H28"/>
    <mergeCell ref="I27:I28"/>
    <mergeCell ref="J27:J28"/>
    <mergeCell ref="K27:K28"/>
    <mergeCell ref="L27:L28"/>
    <mergeCell ref="A27:A28"/>
    <mergeCell ref="B27:B28"/>
    <mergeCell ref="C27:C28"/>
    <mergeCell ref="D27:D28"/>
    <mergeCell ref="E27:E28"/>
    <mergeCell ref="F27:F28"/>
    <mergeCell ref="L10:L11"/>
    <mergeCell ref="M10:M11"/>
    <mergeCell ref="N10:N11"/>
    <mergeCell ref="O10:O11"/>
    <mergeCell ref="A22:O22"/>
    <mergeCell ref="A23:O23"/>
    <mergeCell ref="F10:F11"/>
    <mergeCell ref="G10:G11"/>
    <mergeCell ref="H10:H11"/>
    <mergeCell ref="I10:I11"/>
    <mergeCell ref="J10:J11"/>
    <mergeCell ref="K10:K11"/>
    <mergeCell ref="A10:A11"/>
    <mergeCell ref="B10:B11"/>
    <mergeCell ref="C10:C11"/>
    <mergeCell ref="D10:D11"/>
    <mergeCell ref="E10:E11"/>
    <mergeCell ref="A2:O2"/>
    <mergeCell ref="A4:O4"/>
    <mergeCell ref="A5:O5"/>
    <mergeCell ref="A7:O7"/>
    <mergeCell ref="A8:O8"/>
  </mergeCells>
  <printOptions horizontalCentered="1"/>
  <pageMargins left="0.2" right="0.2" top="0.17" bottom="0.16" header="0.18" footer="0.2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opLeftCell="A172" workbookViewId="0">
      <selection activeCell="C186" sqref="C186"/>
    </sheetView>
  </sheetViews>
  <sheetFormatPr defaultRowHeight="14.25" x14ac:dyDescent="0.2"/>
  <cols>
    <col min="1" max="1" width="3" style="50" bestFit="1" customWidth="1"/>
    <col min="2" max="2" width="55.7109375" style="50" bestFit="1" customWidth="1"/>
    <col min="3" max="3" width="17.7109375" style="53" customWidth="1"/>
    <col min="4" max="4" width="17.42578125" style="53" customWidth="1"/>
    <col min="5" max="5" width="17.28515625" style="50" bestFit="1" customWidth="1"/>
    <col min="6" max="256" width="9.140625" style="50"/>
    <col min="257" max="257" width="3" style="50" bestFit="1" customWidth="1"/>
    <col min="258" max="258" width="55.7109375" style="50" bestFit="1" customWidth="1"/>
    <col min="259" max="259" width="17.7109375" style="50" customWidth="1"/>
    <col min="260" max="260" width="19.140625" style="50" customWidth="1"/>
    <col min="261" max="261" width="17.28515625" style="50" bestFit="1" customWidth="1"/>
    <col min="262" max="512" width="9.140625" style="50"/>
    <col min="513" max="513" width="3" style="50" bestFit="1" customWidth="1"/>
    <col min="514" max="514" width="55.7109375" style="50" bestFit="1" customWidth="1"/>
    <col min="515" max="515" width="17.7109375" style="50" customWidth="1"/>
    <col min="516" max="516" width="19.140625" style="50" customWidth="1"/>
    <col min="517" max="517" width="17.28515625" style="50" bestFit="1" customWidth="1"/>
    <col min="518" max="768" width="9.140625" style="50"/>
    <col min="769" max="769" width="3" style="50" bestFit="1" customWidth="1"/>
    <col min="770" max="770" width="55.7109375" style="50" bestFit="1" customWidth="1"/>
    <col min="771" max="771" width="17.7109375" style="50" customWidth="1"/>
    <col min="772" max="772" width="19.140625" style="50" customWidth="1"/>
    <col min="773" max="773" width="17.28515625" style="50" bestFit="1" customWidth="1"/>
    <col min="774" max="1024" width="9.140625" style="50"/>
    <col min="1025" max="1025" width="3" style="50" bestFit="1" customWidth="1"/>
    <col min="1026" max="1026" width="55.7109375" style="50" bestFit="1" customWidth="1"/>
    <col min="1027" max="1027" width="17.7109375" style="50" customWidth="1"/>
    <col min="1028" max="1028" width="19.140625" style="50" customWidth="1"/>
    <col min="1029" max="1029" width="17.28515625" style="50" bestFit="1" customWidth="1"/>
    <col min="1030" max="1280" width="9.140625" style="50"/>
    <col min="1281" max="1281" width="3" style="50" bestFit="1" customWidth="1"/>
    <col min="1282" max="1282" width="55.7109375" style="50" bestFit="1" customWidth="1"/>
    <col min="1283" max="1283" width="17.7109375" style="50" customWidth="1"/>
    <col min="1284" max="1284" width="19.140625" style="50" customWidth="1"/>
    <col min="1285" max="1285" width="17.28515625" style="50" bestFit="1" customWidth="1"/>
    <col min="1286" max="1536" width="9.140625" style="50"/>
    <col min="1537" max="1537" width="3" style="50" bestFit="1" customWidth="1"/>
    <col min="1538" max="1538" width="55.7109375" style="50" bestFit="1" customWidth="1"/>
    <col min="1539" max="1539" width="17.7109375" style="50" customWidth="1"/>
    <col min="1540" max="1540" width="19.140625" style="50" customWidth="1"/>
    <col min="1541" max="1541" width="17.28515625" style="50" bestFit="1" customWidth="1"/>
    <col min="1542" max="1792" width="9.140625" style="50"/>
    <col min="1793" max="1793" width="3" style="50" bestFit="1" customWidth="1"/>
    <col min="1794" max="1794" width="55.7109375" style="50" bestFit="1" customWidth="1"/>
    <col min="1795" max="1795" width="17.7109375" style="50" customWidth="1"/>
    <col min="1796" max="1796" width="19.140625" style="50" customWidth="1"/>
    <col min="1797" max="1797" width="17.28515625" style="50" bestFit="1" customWidth="1"/>
    <col min="1798" max="2048" width="9.140625" style="50"/>
    <col min="2049" max="2049" width="3" style="50" bestFit="1" customWidth="1"/>
    <col min="2050" max="2050" width="55.7109375" style="50" bestFit="1" customWidth="1"/>
    <col min="2051" max="2051" width="17.7109375" style="50" customWidth="1"/>
    <col min="2052" max="2052" width="19.140625" style="50" customWidth="1"/>
    <col min="2053" max="2053" width="17.28515625" style="50" bestFit="1" customWidth="1"/>
    <col min="2054" max="2304" width="9.140625" style="50"/>
    <col min="2305" max="2305" width="3" style="50" bestFit="1" customWidth="1"/>
    <col min="2306" max="2306" width="55.7109375" style="50" bestFit="1" customWidth="1"/>
    <col min="2307" max="2307" width="17.7109375" style="50" customWidth="1"/>
    <col min="2308" max="2308" width="19.140625" style="50" customWidth="1"/>
    <col min="2309" max="2309" width="17.28515625" style="50" bestFit="1" customWidth="1"/>
    <col min="2310" max="2560" width="9.140625" style="50"/>
    <col min="2561" max="2561" width="3" style="50" bestFit="1" customWidth="1"/>
    <col min="2562" max="2562" width="55.7109375" style="50" bestFit="1" customWidth="1"/>
    <col min="2563" max="2563" width="17.7109375" style="50" customWidth="1"/>
    <col min="2564" max="2564" width="19.140625" style="50" customWidth="1"/>
    <col min="2565" max="2565" width="17.28515625" style="50" bestFit="1" customWidth="1"/>
    <col min="2566" max="2816" width="9.140625" style="50"/>
    <col min="2817" max="2817" width="3" style="50" bestFit="1" customWidth="1"/>
    <col min="2818" max="2818" width="55.7109375" style="50" bestFit="1" customWidth="1"/>
    <col min="2819" max="2819" width="17.7109375" style="50" customWidth="1"/>
    <col min="2820" max="2820" width="19.140625" style="50" customWidth="1"/>
    <col min="2821" max="2821" width="17.28515625" style="50" bestFit="1" customWidth="1"/>
    <col min="2822" max="3072" width="9.140625" style="50"/>
    <col min="3073" max="3073" width="3" style="50" bestFit="1" customWidth="1"/>
    <col min="3074" max="3074" width="55.7109375" style="50" bestFit="1" customWidth="1"/>
    <col min="3075" max="3075" width="17.7109375" style="50" customWidth="1"/>
    <col min="3076" max="3076" width="19.140625" style="50" customWidth="1"/>
    <col min="3077" max="3077" width="17.28515625" style="50" bestFit="1" customWidth="1"/>
    <col min="3078" max="3328" width="9.140625" style="50"/>
    <col min="3329" max="3329" width="3" style="50" bestFit="1" customWidth="1"/>
    <col min="3330" max="3330" width="55.7109375" style="50" bestFit="1" customWidth="1"/>
    <col min="3331" max="3331" width="17.7109375" style="50" customWidth="1"/>
    <col min="3332" max="3332" width="19.140625" style="50" customWidth="1"/>
    <col min="3333" max="3333" width="17.28515625" style="50" bestFit="1" customWidth="1"/>
    <col min="3334" max="3584" width="9.140625" style="50"/>
    <col min="3585" max="3585" width="3" style="50" bestFit="1" customWidth="1"/>
    <col min="3586" max="3586" width="55.7109375" style="50" bestFit="1" customWidth="1"/>
    <col min="3587" max="3587" width="17.7109375" style="50" customWidth="1"/>
    <col min="3588" max="3588" width="19.140625" style="50" customWidth="1"/>
    <col min="3589" max="3589" width="17.28515625" style="50" bestFit="1" customWidth="1"/>
    <col min="3590" max="3840" width="9.140625" style="50"/>
    <col min="3841" max="3841" width="3" style="50" bestFit="1" customWidth="1"/>
    <col min="3842" max="3842" width="55.7109375" style="50" bestFit="1" customWidth="1"/>
    <col min="3843" max="3843" width="17.7109375" style="50" customWidth="1"/>
    <col min="3844" max="3844" width="19.140625" style="50" customWidth="1"/>
    <col min="3845" max="3845" width="17.28515625" style="50" bestFit="1" customWidth="1"/>
    <col min="3846" max="4096" width="9.140625" style="50"/>
    <col min="4097" max="4097" width="3" style="50" bestFit="1" customWidth="1"/>
    <col min="4098" max="4098" width="55.7109375" style="50" bestFit="1" customWidth="1"/>
    <col min="4099" max="4099" width="17.7109375" style="50" customWidth="1"/>
    <col min="4100" max="4100" width="19.140625" style="50" customWidth="1"/>
    <col min="4101" max="4101" width="17.28515625" style="50" bestFit="1" customWidth="1"/>
    <col min="4102" max="4352" width="9.140625" style="50"/>
    <col min="4353" max="4353" width="3" style="50" bestFit="1" customWidth="1"/>
    <col min="4354" max="4354" width="55.7109375" style="50" bestFit="1" customWidth="1"/>
    <col min="4355" max="4355" width="17.7109375" style="50" customWidth="1"/>
    <col min="4356" max="4356" width="19.140625" style="50" customWidth="1"/>
    <col min="4357" max="4357" width="17.28515625" style="50" bestFit="1" customWidth="1"/>
    <col min="4358" max="4608" width="9.140625" style="50"/>
    <col min="4609" max="4609" width="3" style="50" bestFit="1" customWidth="1"/>
    <col min="4610" max="4610" width="55.7109375" style="50" bestFit="1" customWidth="1"/>
    <col min="4611" max="4611" width="17.7109375" style="50" customWidth="1"/>
    <col min="4612" max="4612" width="19.140625" style="50" customWidth="1"/>
    <col min="4613" max="4613" width="17.28515625" style="50" bestFit="1" customWidth="1"/>
    <col min="4614" max="4864" width="9.140625" style="50"/>
    <col min="4865" max="4865" width="3" style="50" bestFit="1" customWidth="1"/>
    <col min="4866" max="4866" width="55.7109375" style="50" bestFit="1" customWidth="1"/>
    <col min="4867" max="4867" width="17.7109375" style="50" customWidth="1"/>
    <col min="4868" max="4868" width="19.140625" style="50" customWidth="1"/>
    <col min="4869" max="4869" width="17.28515625" style="50" bestFit="1" customWidth="1"/>
    <col min="4870" max="5120" width="9.140625" style="50"/>
    <col min="5121" max="5121" width="3" style="50" bestFit="1" customWidth="1"/>
    <col min="5122" max="5122" width="55.7109375" style="50" bestFit="1" customWidth="1"/>
    <col min="5123" max="5123" width="17.7109375" style="50" customWidth="1"/>
    <col min="5124" max="5124" width="19.140625" style="50" customWidth="1"/>
    <col min="5125" max="5125" width="17.28515625" style="50" bestFit="1" customWidth="1"/>
    <col min="5126" max="5376" width="9.140625" style="50"/>
    <col min="5377" max="5377" width="3" style="50" bestFit="1" customWidth="1"/>
    <col min="5378" max="5378" width="55.7109375" style="50" bestFit="1" customWidth="1"/>
    <col min="5379" max="5379" width="17.7109375" style="50" customWidth="1"/>
    <col min="5380" max="5380" width="19.140625" style="50" customWidth="1"/>
    <col min="5381" max="5381" width="17.28515625" style="50" bestFit="1" customWidth="1"/>
    <col min="5382" max="5632" width="9.140625" style="50"/>
    <col min="5633" max="5633" width="3" style="50" bestFit="1" customWidth="1"/>
    <col min="5634" max="5634" width="55.7109375" style="50" bestFit="1" customWidth="1"/>
    <col min="5635" max="5635" width="17.7109375" style="50" customWidth="1"/>
    <col min="5636" max="5636" width="19.140625" style="50" customWidth="1"/>
    <col min="5637" max="5637" width="17.28515625" style="50" bestFit="1" customWidth="1"/>
    <col min="5638" max="5888" width="9.140625" style="50"/>
    <col min="5889" max="5889" width="3" style="50" bestFit="1" customWidth="1"/>
    <col min="5890" max="5890" width="55.7109375" style="50" bestFit="1" customWidth="1"/>
    <col min="5891" max="5891" width="17.7109375" style="50" customWidth="1"/>
    <col min="5892" max="5892" width="19.140625" style="50" customWidth="1"/>
    <col min="5893" max="5893" width="17.28515625" style="50" bestFit="1" customWidth="1"/>
    <col min="5894" max="6144" width="9.140625" style="50"/>
    <col min="6145" max="6145" width="3" style="50" bestFit="1" customWidth="1"/>
    <col min="6146" max="6146" width="55.7109375" style="50" bestFit="1" customWidth="1"/>
    <col min="6147" max="6147" width="17.7109375" style="50" customWidth="1"/>
    <col min="6148" max="6148" width="19.140625" style="50" customWidth="1"/>
    <col min="6149" max="6149" width="17.28515625" style="50" bestFit="1" customWidth="1"/>
    <col min="6150" max="6400" width="9.140625" style="50"/>
    <col min="6401" max="6401" width="3" style="50" bestFit="1" customWidth="1"/>
    <col min="6402" max="6402" width="55.7109375" style="50" bestFit="1" customWidth="1"/>
    <col min="6403" max="6403" width="17.7109375" style="50" customWidth="1"/>
    <col min="6404" max="6404" width="19.140625" style="50" customWidth="1"/>
    <col min="6405" max="6405" width="17.28515625" style="50" bestFit="1" customWidth="1"/>
    <col min="6406" max="6656" width="9.140625" style="50"/>
    <col min="6657" max="6657" width="3" style="50" bestFit="1" customWidth="1"/>
    <col min="6658" max="6658" width="55.7109375" style="50" bestFit="1" customWidth="1"/>
    <col min="6659" max="6659" width="17.7109375" style="50" customWidth="1"/>
    <col min="6660" max="6660" width="19.140625" style="50" customWidth="1"/>
    <col min="6661" max="6661" width="17.28515625" style="50" bestFit="1" customWidth="1"/>
    <col min="6662" max="6912" width="9.140625" style="50"/>
    <col min="6913" max="6913" width="3" style="50" bestFit="1" customWidth="1"/>
    <col min="6914" max="6914" width="55.7109375" style="50" bestFit="1" customWidth="1"/>
    <col min="6915" max="6915" width="17.7109375" style="50" customWidth="1"/>
    <col min="6916" max="6916" width="19.140625" style="50" customWidth="1"/>
    <col min="6917" max="6917" width="17.28515625" style="50" bestFit="1" customWidth="1"/>
    <col min="6918" max="7168" width="9.140625" style="50"/>
    <col min="7169" max="7169" width="3" style="50" bestFit="1" customWidth="1"/>
    <col min="7170" max="7170" width="55.7109375" style="50" bestFit="1" customWidth="1"/>
    <col min="7171" max="7171" width="17.7109375" style="50" customWidth="1"/>
    <col min="7172" max="7172" width="19.140625" style="50" customWidth="1"/>
    <col min="7173" max="7173" width="17.28515625" style="50" bestFit="1" customWidth="1"/>
    <col min="7174" max="7424" width="9.140625" style="50"/>
    <col min="7425" max="7425" width="3" style="50" bestFit="1" customWidth="1"/>
    <col min="7426" max="7426" width="55.7109375" style="50" bestFit="1" customWidth="1"/>
    <col min="7427" max="7427" width="17.7109375" style="50" customWidth="1"/>
    <col min="7428" max="7428" width="19.140625" style="50" customWidth="1"/>
    <col min="7429" max="7429" width="17.28515625" style="50" bestFit="1" customWidth="1"/>
    <col min="7430" max="7680" width="9.140625" style="50"/>
    <col min="7681" max="7681" width="3" style="50" bestFit="1" customWidth="1"/>
    <col min="7682" max="7682" width="55.7109375" style="50" bestFit="1" customWidth="1"/>
    <col min="7683" max="7683" width="17.7109375" style="50" customWidth="1"/>
    <col min="7684" max="7684" width="19.140625" style="50" customWidth="1"/>
    <col min="7685" max="7685" width="17.28515625" style="50" bestFit="1" customWidth="1"/>
    <col min="7686" max="7936" width="9.140625" style="50"/>
    <col min="7937" max="7937" width="3" style="50" bestFit="1" customWidth="1"/>
    <col min="7938" max="7938" width="55.7109375" style="50" bestFit="1" customWidth="1"/>
    <col min="7939" max="7939" width="17.7109375" style="50" customWidth="1"/>
    <col min="7940" max="7940" width="19.140625" style="50" customWidth="1"/>
    <col min="7941" max="7941" width="17.28515625" style="50" bestFit="1" customWidth="1"/>
    <col min="7942" max="8192" width="9.140625" style="50"/>
    <col min="8193" max="8193" width="3" style="50" bestFit="1" customWidth="1"/>
    <col min="8194" max="8194" width="55.7109375" style="50" bestFit="1" customWidth="1"/>
    <col min="8195" max="8195" width="17.7109375" style="50" customWidth="1"/>
    <col min="8196" max="8196" width="19.140625" style="50" customWidth="1"/>
    <col min="8197" max="8197" width="17.28515625" style="50" bestFit="1" customWidth="1"/>
    <col min="8198" max="8448" width="9.140625" style="50"/>
    <col min="8449" max="8449" width="3" style="50" bestFit="1" customWidth="1"/>
    <col min="8450" max="8450" width="55.7109375" style="50" bestFit="1" customWidth="1"/>
    <col min="8451" max="8451" width="17.7109375" style="50" customWidth="1"/>
    <col min="8452" max="8452" width="19.140625" style="50" customWidth="1"/>
    <col min="8453" max="8453" width="17.28515625" style="50" bestFit="1" customWidth="1"/>
    <col min="8454" max="8704" width="9.140625" style="50"/>
    <col min="8705" max="8705" width="3" style="50" bestFit="1" customWidth="1"/>
    <col min="8706" max="8706" width="55.7109375" style="50" bestFit="1" customWidth="1"/>
    <col min="8707" max="8707" width="17.7109375" style="50" customWidth="1"/>
    <col min="8708" max="8708" width="19.140625" style="50" customWidth="1"/>
    <col min="8709" max="8709" width="17.28515625" style="50" bestFit="1" customWidth="1"/>
    <col min="8710" max="8960" width="9.140625" style="50"/>
    <col min="8961" max="8961" width="3" style="50" bestFit="1" customWidth="1"/>
    <col min="8962" max="8962" width="55.7109375" style="50" bestFit="1" customWidth="1"/>
    <col min="8963" max="8963" width="17.7109375" style="50" customWidth="1"/>
    <col min="8964" max="8964" width="19.140625" style="50" customWidth="1"/>
    <col min="8965" max="8965" width="17.28515625" style="50" bestFit="1" customWidth="1"/>
    <col min="8966" max="9216" width="9.140625" style="50"/>
    <col min="9217" max="9217" width="3" style="50" bestFit="1" customWidth="1"/>
    <col min="9218" max="9218" width="55.7109375" style="50" bestFit="1" customWidth="1"/>
    <col min="9219" max="9219" width="17.7109375" style="50" customWidth="1"/>
    <col min="9220" max="9220" width="19.140625" style="50" customWidth="1"/>
    <col min="9221" max="9221" width="17.28515625" style="50" bestFit="1" customWidth="1"/>
    <col min="9222" max="9472" width="9.140625" style="50"/>
    <col min="9473" max="9473" width="3" style="50" bestFit="1" customWidth="1"/>
    <col min="9474" max="9474" width="55.7109375" style="50" bestFit="1" customWidth="1"/>
    <col min="9475" max="9475" width="17.7109375" style="50" customWidth="1"/>
    <col min="9476" max="9476" width="19.140625" style="50" customWidth="1"/>
    <col min="9477" max="9477" width="17.28515625" style="50" bestFit="1" customWidth="1"/>
    <col min="9478" max="9728" width="9.140625" style="50"/>
    <col min="9729" max="9729" width="3" style="50" bestFit="1" customWidth="1"/>
    <col min="9730" max="9730" width="55.7109375" style="50" bestFit="1" customWidth="1"/>
    <col min="9731" max="9731" width="17.7109375" style="50" customWidth="1"/>
    <col min="9732" max="9732" width="19.140625" style="50" customWidth="1"/>
    <col min="9733" max="9733" width="17.28515625" style="50" bestFit="1" customWidth="1"/>
    <col min="9734" max="9984" width="9.140625" style="50"/>
    <col min="9985" max="9985" width="3" style="50" bestFit="1" customWidth="1"/>
    <col min="9986" max="9986" width="55.7109375" style="50" bestFit="1" customWidth="1"/>
    <col min="9987" max="9987" width="17.7109375" style="50" customWidth="1"/>
    <col min="9988" max="9988" width="19.140625" style="50" customWidth="1"/>
    <col min="9989" max="9989" width="17.28515625" style="50" bestFit="1" customWidth="1"/>
    <col min="9990" max="10240" width="9.140625" style="50"/>
    <col min="10241" max="10241" width="3" style="50" bestFit="1" customWidth="1"/>
    <col min="10242" max="10242" width="55.7109375" style="50" bestFit="1" customWidth="1"/>
    <col min="10243" max="10243" width="17.7109375" style="50" customWidth="1"/>
    <col min="10244" max="10244" width="19.140625" style="50" customWidth="1"/>
    <col min="10245" max="10245" width="17.28515625" style="50" bestFit="1" customWidth="1"/>
    <col min="10246" max="10496" width="9.140625" style="50"/>
    <col min="10497" max="10497" width="3" style="50" bestFit="1" customWidth="1"/>
    <col min="10498" max="10498" width="55.7109375" style="50" bestFit="1" customWidth="1"/>
    <col min="10499" max="10499" width="17.7109375" style="50" customWidth="1"/>
    <col min="10500" max="10500" width="19.140625" style="50" customWidth="1"/>
    <col min="10501" max="10501" width="17.28515625" style="50" bestFit="1" customWidth="1"/>
    <col min="10502" max="10752" width="9.140625" style="50"/>
    <col min="10753" max="10753" width="3" style="50" bestFit="1" customWidth="1"/>
    <col min="10754" max="10754" width="55.7109375" style="50" bestFit="1" customWidth="1"/>
    <col min="10755" max="10755" width="17.7109375" style="50" customWidth="1"/>
    <col min="10756" max="10756" width="19.140625" style="50" customWidth="1"/>
    <col min="10757" max="10757" width="17.28515625" style="50" bestFit="1" customWidth="1"/>
    <col min="10758" max="11008" width="9.140625" style="50"/>
    <col min="11009" max="11009" width="3" style="50" bestFit="1" customWidth="1"/>
    <col min="11010" max="11010" width="55.7109375" style="50" bestFit="1" customWidth="1"/>
    <col min="11011" max="11011" width="17.7109375" style="50" customWidth="1"/>
    <col min="11012" max="11012" width="19.140625" style="50" customWidth="1"/>
    <col min="11013" max="11013" width="17.28515625" style="50" bestFit="1" customWidth="1"/>
    <col min="11014" max="11264" width="9.140625" style="50"/>
    <col min="11265" max="11265" width="3" style="50" bestFit="1" customWidth="1"/>
    <col min="11266" max="11266" width="55.7109375" style="50" bestFit="1" customWidth="1"/>
    <col min="11267" max="11267" width="17.7109375" style="50" customWidth="1"/>
    <col min="11268" max="11268" width="19.140625" style="50" customWidth="1"/>
    <col min="11269" max="11269" width="17.28515625" style="50" bestFit="1" customWidth="1"/>
    <col min="11270" max="11520" width="9.140625" style="50"/>
    <col min="11521" max="11521" width="3" style="50" bestFit="1" customWidth="1"/>
    <col min="11522" max="11522" width="55.7109375" style="50" bestFit="1" customWidth="1"/>
    <col min="11523" max="11523" width="17.7109375" style="50" customWidth="1"/>
    <col min="11524" max="11524" width="19.140625" style="50" customWidth="1"/>
    <col min="11525" max="11525" width="17.28515625" style="50" bestFit="1" customWidth="1"/>
    <col min="11526" max="11776" width="9.140625" style="50"/>
    <col min="11777" max="11777" width="3" style="50" bestFit="1" customWidth="1"/>
    <col min="11778" max="11778" width="55.7109375" style="50" bestFit="1" customWidth="1"/>
    <col min="11779" max="11779" width="17.7109375" style="50" customWidth="1"/>
    <col min="11780" max="11780" width="19.140625" style="50" customWidth="1"/>
    <col min="11781" max="11781" width="17.28515625" style="50" bestFit="1" customWidth="1"/>
    <col min="11782" max="12032" width="9.140625" style="50"/>
    <col min="12033" max="12033" width="3" style="50" bestFit="1" customWidth="1"/>
    <col min="12034" max="12034" width="55.7109375" style="50" bestFit="1" customWidth="1"/>
    <col min="12035" max="12035" width="17.7109375" style="50" customWidth="1"/>
    <col min="12036" max="12036" width="19.140625" style="50" customWidth="1"/>
    <col min="12037" max="12037" width="17.28515625" style="50" bestFit="1" customWidth="1"/>
    <col min="12038" max="12288" width="9.140625" style="50"/>
    <col min="12289" max="12289" width="3" style="50" bestFit="1" customWidth="1"/>
    <col min="12290" max="12290" width="55.7109375" style="50" bestFit="1" customWidth="1"/>
    <col min="12291" max="12291" width="17.7109375" style="50" customWidth="1"/>
    <col min="12292" max="12292" width="19.140625" style="50" customWidth="1"/>
    <col min="12293" max="12293" width="17.28515625" style="50" bestFit="1" customWidth="1"/>
    <col min="12294" max="12544" width="9.140625" style="50"/>
    <col min="12545" max="12545" width="3" style="50" bestFit="1" customWidth="1"/>
    <col min="12546" max="12546" width="55.7109375" style="50" bestFit="1" customWidth="1"/>
    <col min="12547" max="12547" width="17.7109375" style="50" customWidth="1"/>
    <col min="12548" max="12548" width="19.140625" style="50" customWidth="1"/>
    <col min="12549" max="12549" width="17.28515625" style="50" bestFit="1" customWidth="1"/>
    <col min="12550" max="12800" width="9.140625" style="50"/>
    <col min="12801" max="12801" width="3" style="50" bestFit="1" customWidth="1"/>
    <col min="12802" max="12802" width="55.7109375" style="50" bestFit="1" customWidth="1"/>
    <col min="12803" max="12803" width="17.7109375" style="50" customWidth="1"/>
    <col min="12804" max="12804" width="19.140625" style="50" customWidth="1"/>
    <col min="12805" max="12805" width="17.28515625" style="50" bestFit="1" customWidth="1"/>
    <col min="12806" max="13056" width="9.140625" style="50"/>
    <col min="13057" max="13057" width="3" style="50" bestFit="1" customWidth="1"/>
    <col min="13058" max="13058" width="55.7109375" style="50" bestFit="1" customWidth="1"/>
    <col min="13059" max="13059" width="17.7109375" style="50" customWidth="1"/>
    <col min="13060" max="13060" width="19.140625" style="50" customWidth="1"/>
    <col min="13061" max="13061" width="17.28515625" style="50" bestFit="1" customWidth="1"/>
    <col min="13062" max="13312" width="9.140625" style="50"/>
    <col min="13313" max="13313" width="3" style="50" bestFit="1" customWidth="1"/>
    <col min="13314" max="13314" width="55.7109375" style="50" bestFit="1" customWidth="1"/>
    <col min="13315" max="13315" width="17.7109375" style="50" customWidth="1"/>
    <col min="13316" max="13316" width="19.140625" style="50" customWidth="1"/>
    <col min="13317" max="13317" width="17.28515625" style="50" bestFit="1" customWidth="1"/>
    <col min="13318" max="13568" width="9.140625" style="50"/>
    <col min="13569" max="13569" width="3" style="50" bestFit="1" customWidth="1"/>
    <col min="13570" max="13570" width="55.7109375" style="50" bestFit="1" customWidth="1"/>
    <col min="13571" max="13571" width="17.7109375" style="50" customWidth="1"/>
    <col min="13572" max="13572" width="19.140625" style="50" customWidth="1"/>
    <col min="13573" max="13573" width="17.28515625" style="50" bestFit="1" customWidth="1"/>
    <col min="13574" max="13824" width="9.140625" style="50"/>
    <col min="13825" max="13825" width="3" style="50" bestFit="1" customWidth="1"/>
    <col min="13826" max="13826" width="55.7109375" style="50" bestFit="1" customWidth="1"/>
    <col min="13827" max="13827" width="17.7109375" style="50" customWidth="1"/>
    <col min="13828" max="13828" width="19.140625" style="50" customWidth="1"/>
    <col min="13829" max="13829" width="17.28515625" style="50" bestFit="1" customWidth="1"/>
    <col min="13830" max="14080" width="9.140625" style="50"/>
    <col min="14081" max="14081" width="3" style="50" bestFit="1" customWidth="1"/>
    <col min="14082" max="14082" width="55.7109375" style="50" bestFit="1" customWidth="1"/>
    <col min="14083" max="14083" width="17.7109375" style="50" customWidth="1"/>
    <col min="14084" max="14084" width="19.140625" style="50" customWidth="1"/>
    <col min="14085" max="14085" width="17.28515625" style="50" bestFit="1" customWidth="1"/>
    <col min="14086" max="14336" width="9.140625" style="50"/>
    <col min="14337" max="14337" width="3" style="50" bestFit="1" customWidth="1"/>
    <col min="14338" max="14338" width="55.7109375" style="50" bestFit="1" customWidth="1"/>
    <col min="14339" max="14339" width="17.7109375" style="50" customWidth="1"/>
    <col min="14340" max="14340" width="19.140625" style="50" customWidth="1"/>
    <col min="14341" max="14341" width="17.28515625" style="50" bestFit="1" customWidth="1"/>
    <col min="14342" max="14592" width="9.140625" style="50"/>
    <col min="14593" max="14593" width="3" style="50" bestFit="1" customWidth="1"/>
    <col min="14594" max="14594" width="55.7109375" style="50" bestFit="1" customWidth="1"/>
    <col min="14595" max="14595" width="17.7109375" style="50" customWidth="1"/>
    <col min="14596" max="14596" width="19.140625" style="50" customWidth="1"/>
    <col min="14597" max="14597" width="17.28515625" style="50" bestFit="1" customWidth="1"/>
    <col min="14598" max="14848" width="9.140625" style="50"/>
    <col min="14849" max="14849" width="3" style="50" bestFit="1" customWidth="1"/>
    <col min="14850" max="14850" width="55.7109375" style="50" bestFit="1" customWidth="1"/>
    <col min="14851" max="14851" width="17.7109375" style="50" customWidth="1"/>
    <col min="14852" max="14852" width="19.140625" style="50" customWidth="1"/>
    <col min="14853" max="14853" width="17.28515625" style="50" bestFit="1" customWidth="1"/>
    <col min="14854" max="15104" width="9.140625" style="50"/>
    <col min="15105" max="15105" width="3" style="50" bestFit="1" customWidth="1"/>
    <col min="15106" max="15106" width="55.7109375" style="50" bestFit="1" customWidth="1"/>
    <col min="15107" max="15107" width="17.7109375" style="50" customWidth="1"/>
    <col min="15108" max="15108" width="19.140625" style="50" customWidth="1"/>
    <col min="15109" max="15109" width="17.28515625" style="50" bestFit="1" customWidth="1"/>
    <col min="15110" max="15360" width="9.140625" style="50"/>
    <col min="15361" max="15361" width="3" style="50" bestFit="1" customWidth="1"/>
    <col min="15362" max="15362" width="55.7109375" style="50" bestFit="1" customWidth="1"/>
    <col min="15363" max="15363" width="17.7109375" style="50" customWidth="1"/>
    <col min="15364" max="15364" width="19.140625" style="50" customWidth="1"/>
    <col min="15365" max="15365" width="17.28515625" style="50" bestFit="1" customWidth="1"/>
    <col min="15366" max="15616" width="9.140625" style="50"/>
    <col min="15617" max="15617" width="3" style="50" bestFit="1" customWidth="1"/>
    <col min="15618" max="15618" width="55.7109375" style="50" bestFit="1" customWidth="1"/>
    <col min="15619" max="15619" width="17.7109375" style="50" customWidth="1"/>
    <col min="15620" max="15620" width="19.140625" style="50" customWidth="1"/>
    <col min="15621" max="15621" width="17.28515625" style="50" bestFit="1" customWidth="1"/>
    <col min="15622" max="15872" width="9.140625" style="50"/>
    <col min="15873" max="15873" width="3" style="50" bestFit="1" customWidth="1"/>
    <col min="15874" max="15874" width="55.7109375" style="50" bestFit="1" customWidth="1"/>
    <col min="15875" max="15875" width="17.7109375" style="50" customWidth="1"/>
    <col min="15876" max="15876" width="19.140625" style="50" customWidth="1"/>
    <col min="15877" max="15877" width="17.28515625" style="50" bestFit="1" customWidth="1"/>
    <col min="15878" max="16128" width="9.140625" style="50"/>
    <col min="16129" max="16129" width="3" style="50" bestFit="1" customWidth="1"/>
    <col min="16130" max="16130" width="55.7109375" style="50" bestFit="1" customWidth="1"/>
    <col min="16131" max="16131" width="17.7109375" style="50" customWidth="1"/>
    <col min="16132" max="16132" width="19.140625" style="50" customWidth="1"/>
    <col min="16133" max="16133" width="17.28515625" style="50" bestFit="1" customWidth="1"/>
    <col min="16134" max="16384" width="9.140625" style="50"/>
  </cols>
  <sheetData>
    <row r="1" spans="1:5" ht="18" x14ac:dyDescent="0.25">
      <c r="A1" s="555" t="s">
        <v>1</v>
      </c>
      <c r="B1" s="555"/>
      <c r="C1" s="555"/>
      <c r="D1" s="555"/>
      <c r="E1" s="555"/>
    </row>
    <row r="2" spans="1:5" ht="18" x14ac:dyDescent="0.25">
      <c r="A2" s="555" t="s">
        <v>108</v>
      </c>
      <c r="B2" s="555"/>
      <c r="C2" s="555"/>
      <c r="D2" s="555"/>
      <c r="E2" s="555"/>
    </row>
    <row r="3" spans="1:5" ht="18" x14ac:dyDescent="0.25">
      <c r="A3" s="51"/>
      <c r="B3" s="52"/>
      <c r="E3" s="51"/>
    </row>
    <row r="4" spans="1:5" ht="18" x14ac:dyDescent="0.25">
      <c r="A4" s="51"/>
      <c r="B4" s="51"/>
    </row>
    <row r="5" spans="1:5" ht="18" x14ac:dyDescent="0.25">
      <c r="A5" s="51"/>
      <c r="B5" s="51"/>
      <c r="C5" s="51"/>
      <c r="D5" s="54" t="s">
        <v>109</v>
      </c>
      <c r="E5" s="55"/>
    </row>
    <row r="6" spans="1:5" ht="18" x14ac:dyDescent="0.25">
      <c r="A6" s="556"/>
      <c r="B6" s="558" t="s">
        <v>13</v>
      </c>
      <c r="C6" s="560" t="s">
        <v>110</v>
      </c>
      <c r="D6" s="561"/>
      <c r="E6" s="558" t="s">
        <v>111</v>
      </c>
    </row>
    <row r="7" spans="1:5" ht="18" x14ac:dyDescent="0.25">
      <c r="A7" s="557"/>
      <c r="B7" s="559"/>
      <c r="C7" s="56" t="s">
        <v>112</v>
      </c>
      <c r="D7" s="56" t="s">
        <v>113</v>
      </c>
      <c r="E7" s="559"/>
    </row>
    <row r="8" spans="1:5" ht="18" x14ac:dyDescent="0.25">
      <c r="A8" s="57"/>
      <c r="B8" s="58"/>
      <c r="C8" s="59"/>
      <c r="D8" s="59"/>
      <c r="E8" s="60"/>
    </row>
    <row r="9" spans="1:5" ht="18" x14ac:dyDescent="0.25">
      <c r="A9" s="61"/>
      <c r="B9" s="62" t="s">
        <v>114</v>
      </c>
      <c r="C9" s="63">
        <v>7529178</v>
      </c>
      <c r="D9" s="63">
        <v>7270009</v>
      </c>
      <c r="E9" s="64">
        <v>3.564906178245451</v>
      </c>
    </row>
    <row r="10" spans="1:5" ht="18" x14ac:dyDescent="0.25">
      <c r="A10" s="61"/>
      <c r="B10" s="65"/>
      <c r="C10" s="66">
        <v>7529178</v>
      </c>
      <c r="D10" s="66">
        <v>7270009</v>
      </c>
      <c r="E10" s="67">
        <v>3.564906178245451</v>
      </c>
    </row>
    <row r="11" spans="1:5" ht="18" x14ac:dyDescent="0.25">
      <c r="A11" s="65" t="s">
        <v>115</v>
      </c>
      <c r="B11" s="65" t="s">
        <v>116</v>
      </c>
      <c r="C11" s="68">
        <v>1248983</v>
      </c>
      <c r="D11" s="68">
        <v>1097743</v>
      </c>
      <c r="E11" s="69">
        <v>13.777359545904645</v>
      </c>
    </row>
    <row r="12" spans="1:5" ht="18" x14ac:dyDescent="0.25">
      <c r="A12" s="65" t="s">
        <v>117</v>
      </c>
      <c r="B12" s="65" t="s">
        <v>118</v>
      </c>
      <c r="C12" s="68">
        <v>4514259</v>
      </c>
      <c r="D12" s="68">
        <v>4316512</v>
      </c>
      <c r="E12" s="69">
        <v>4.5811757270685263</v>
      </c>
    </row>
    <row r="13" spans="1:5" ht="18" x14ac:dyDescent="0.25">
      <c r="A13" s="65" t="s">
        <v>119</v>
      </c>
      <c r="B13" s="65" t="s">
        <v>120</v>
      </c>
      <c r="C13" s="68">
        <v>112826</v>
      </c>
      <c r="D13" s="68">
        <v>209527</v>
      </c>
      <c r="E13" s="69">
        <v>-46.152047230189901</v>
      </c>
    </row>
    <row r="14" spans="1:5" ht="18" x14ac:dyDescent="0.25">
      <c r="A14" s="65" t="s">
        <v>121</v>
      </c>
      <c r="B14" s="65" t="s">
        <v>122</v>
      </c>
      <c r="C14" s="68">
        <v>779488</v>
      </c>
      <c r="D14" s="68">
        <v>873546</v>
      </c>
      <c r="E14" s="69">
        <v>-10.767378020161502</v>
      </c>
    </row>
    <row r="15" spans="1:5" ht="18" x14ac:dyDescent="0.25">
      <c r="A15" s="65" t="s">
        <v>123</v>
      </c>
      <c r="B15" s="65" t="s">
        <v>124</v>
      </c>
      <c r="C15" s="68">
        <v>873622</v>
      </c>
      <c r="D15" s="68">
        <v>772681</v>
      </c>
      <c r="E15" s="69">
        <v>13.063735228380153</v>
      </c>
    </row>
    <row r="16" spans="1:5" x14ac:dyDescent="0.2">
      <c r="A16" s="70"/>
      <c r="B16" s="70"/>
      <c r="C16" s="71"/>
      <c r="D16" s="71"/>
    </row>
    <row r="17" spans="1:4" x14ac:dyDescent="0.2">
      <c r="A17" s="70"/>
      <c r="B17" s="70"/>
      <c r="C17" s="72"/>
      <c r="D17" s="72"/>
    </row>
    <row r="18" spans="1:4" x14ac:dyDescent="0.2">
      <c r="A18" s="70"/>
      <c r="B18" s="70"/>
      <c r="C18" s="71"/>
      <c r="D18" s="71"/>
    </row>
    <row r="19" spans="1:4" x14ac:dyDescent="0.2">
      <c r="A19" s="70"/>
      <c r="B19" s="70"/>
      <c r="C19" s="71"/>
      <c r="D19" s="71"/>
    </row>
    <row r="20" spans="1:4" x14ac:dyDescent="0.2">
      <c r="A20" s="70"/>
      <c r="B20" s="70"/>
      <c r="C20" s="71"/>
      <c r="D20" s="71"/>
    </row>
    <row r="21" spans="1:4" x14ac:dyDescent="0.2">
      <c r="A21" s="70"/>
      <c r="B21" s="70"/>
      <c r="C21" s="71"/>
      <c r="D21" s="71"/>
    </row>
    <row r="22" spans="1:4" x14ac:dyDescent="0.2">
      <c r="A22" s="70"/>
      <c r="B22" s="70"/>
      <c r="C22" s="71"/>
      <c r="D22" s="71"/>
    </row>
    <row r="23" spans="1:4" x14ac:dyDescent="0.2">
      <c r="A23" s="70"/>
      <c r="B23" s="70"/>
      <c r="C23" s="71"/>
      <c r="D23" s="71"/>
    </row>
    <row r="24" spans="1:4" x14ac:dyDescent="0.2">
      <c r="A24" s="70"/>
      <c r="B24" s="70"/>
      <c r="C24" s="71"/>
      <c r="D24" s="71"/>
    </row>
    <row r="25" spans="1:4" x14ac:dyDescent="0.2">
      <c r="A25" s="70"/>
      <c r="B25" s="70"/>
      <c r="C25" s="71"/>
      <c r="D25" s="71"/>
    </row>
    <row r="26" spans="1:4" x14ac:dyDescent="0.2">
      <c r="A26" s="70"/>
      <c r="B26" s="70"/>
      <c r="C26" s="71"/>
      <c r="D26" s="71"/>
    </row>
    <row r="27" spans="1:4" x14ac:dyDescent="0.2">
      <c r="A27" s="70"/>
      <c r="B27" s="70"/>
      <c r="C27" s="71"/>
      <c r="D27" s="71"/>
    </row>
    <row r="28" spans="1:4" x14ac:dyDescent="0.2">
      <c r="A28" s="70"/>
      <c r="B28" s="70"/>
      <c r="C28" s="71"/>
      <c r="D28" s="71"/>
    </row>
    <row r="29" spans="1:4" x14ac:dyDescent="0.2">
      <c r="A29" s="70"/>
      <c r="B29" s="70"/>
      <c r="C29" s="71"/>
      <c r="D29" s="71"/>
    </row>
    <row r="30" spans="1:4" x14ac:dyDescent="0.2">
      <c r="A30" s="70"/>
      <c r="B30" s="70"/>
      <c r="C30" s="71"/>
      <c r="D30" s="71"/>
    </row>
    <row r="31" spans="1:4" x14ac:dyDescent="0.2">
      <c r="A31" s="70"/>
      <c r="B31" s="70"/>
      <c r="C31" s="71"/>
      <c r="D31" s="71"/>
    </row>
    <row r="32" spans="1:4" x14ac:dyDescent="0.2">
      <c r="A32" s="70"/>
      <c r="B32" s="70"/>
      <c r="C32" s="71"/>
      <c r="D32" s="71"/>
    </row>
    <row r="33" spans="1:5" x14ac:dyDescent="0.2">
      <c r="A33" s="70"/>
      <c r="B33" s="70"/>
      <c r="C33" s="71"/>
      <c r="D33" s="71"/>
    </row>
    <row r="34" spans="1:5" ht="15.75" x14ac:dyDescent="0.25">
      <c r="A34" s="70"/>
      <c r="B34" s="70"/>
      <c r="C34" s="73" t="s">
        <v>125</v>
      </c>
      <c r="D34" s="71"/>
    </row>
    <row r="35" spans="1:5" ht="15.75" x14ac:dyDescent="0.25">
      <c r="A35" s="70"/>
      <c r="B35" s="70"/>
      <c r="C35" s="73"/>
      <c r="D35" s="71"/>
    </row>
    <row r="36" spans="1:5" ht="15.75" x14ac:dyDescent="0.25">
      <c r="A36" s="70"/>
      <c r="B36" s="70"/>
      <c r="C36" s="73"/>
      <c r="D36" s="71"/>
    </row>
    <row r="37" spans="1:5" ht="18" x14ac:dyDescent="0.25">
      <c r="A37" s="555" t="s">
        <v>1</v>
      </c>
      <c r="B37" s="555"/>
      <c r="C37" s="555"/>
      <c r="D37" s="555"/>
      <c r="E37" s="555"/>
    </row>
    <row r="38" spans="1:5" ht="18" x14ac:dyDescent="0.25">
      <c r="A38" s="555" t="s">
        <v>108</v>
      </c>
      <c r="B38" s="555"/>
      <c r="C38" s="555"/>
      <c r="D38" s="555"/>
      <c r="E38" s="555"/>
    </row>
    <row r="39" spans="1:5" x14ac:dyDescent="0.2">
      <c r="A39" s="70"/>
      <c r="B39" s="70"/>
      <c r="C39" s="71"/>
      <c r="D39" s="71"/>
    </row>
    <row r="40" spans="1:5" ht="15" x14ac:dyDescent="0.25">
      <c r="A40" s="74"/>
      <c r="B40" s="74"/>
      <c r="C40" s="74"/>
      <c r="D40" s="75" t="s">
        <v>109</v>
      </c>
      <c r="E40" s="76"/>
    </row>
    <row r="41" spans="1:5" ht="15" customHeight="1" x14ac:dyDescent="0.2">
      <c r="A41" s="77"/>
      <c r="B41" s="562" t="s">
        <v>126</v>
      </c>
      <c r="C41" s="564" t="s">
        <v>110</v>
      </c>
      <c r="D41" s="565"/>
      <c r="E41" s="566" t="s">
        <v>127</v>
      </c>
    </row>
    <row r="42" spans="1:5" ht="15" customHeight="1" x14ac:dyDescent="0.2">
      <c r="A42" s="78"/>
      <c r="B42" s="563"/>
      <c r="C42" s="79" t="s">
        <v>112</v>
      </c>
      <c r="D42" s="79" t="s">
        <v>113</v>
      </c>
      <c r="E42" s="567"/>
    </row>
    <row r="43" spans="1:5" ht="15" customHeight="1" x14ac:dyDescent="0.2"/>
    <row r="44" spans="1:5" x14ac:dyDescent="0.2">
      <c r="A44" s="80"/>
      <c r="B44" s="81" t="s">
        <v>116</v>
      </c>
      <c r="C44" s="82">
        <v>1248983</v>
      </c>
      <c r="D44" s="82">
        <v>1097743</v>
      </c>
      <c r="E44" s="83">
        <v>13.777359545904645</v>
      </c>
    </row>
    <row r="45" spans="1:5" s="86" customFormat="1" ht="8.25" x14ac:dyDescent="0.15">
      <c r="A45" s="84"/>
      <c r="B45" s="84"/>
      <c r="C45" s="85">
        <v>1248983</v>
      </c>
      <c r="D45" s="85">
        <v>1097743</v>
      </c>
    </row>
    <row r="46" spans="1:5" x14ac:dyDescent="0.2">
      <c r="A46" s="80">
        <v>1</v>
      </c>
      <c r="B46" s="80" t="s">
        <v>41</v>
      </c>
      <c r="C46" s="87">
        <v>633797</v>
      </c>
      <c r="D46" s="87">
        <v>440828</v>
      </c>
      <c r="E46" s="88">
        <v>43.77421579391509</v>
      </c>
    </row>
    <row r="47" spans="1:5" x14ac:dyDescent="0.2">
      <c r="A47" s="80"/>
      <c r="B47" s="80" t="s">
        <v>128</v>
      </c>
      <c r="C47" s="87">
        <v>259099</v>
      </c>
      <c r="D47" s="87">
        <v>165351</v>
      </c>
      <c r="E47" s="88">
        <v>56.696361074320691</v>
      </c>
    </row>
    <row r="48" spans="1:5" x14ac:dyDescent="0.2">
      <c r="A48" s="80"/>
      <c r="B48" s="80" t="s">
        <v>129</v>
      </c>
      <c r="C48" s="87">
        <v>374698</v>
      </c>
      <c r="D48" s="87">
        <v>275477</v>
      </c>
      <c r="E48" s="88">
        <v>36.017888970767075</v>
      </c>
    </row>
    <row r="49" spans="1:5" x14ac:dyDescent="0.2">
      <c r="A49" s="80">
        <v>2</v>
      </c>
      <c r="B49" s="80" t="s">
        <v>130</v>
      </c>
      <c r="C49" s="87">
        <v>129657</v>
      </c>
      <c r="D49" s="87">
        <v>109776</v>
      </c>
      <c r="E49" s="88">
        <v>18.110515959772627</v>
      </c>
    </row>
    <row r="50" spans="1:5" x14ac:dyDescent="0.2">
      <c r="A50" s="80">
        <v>3</v>
      </c>
      <c r="B50" s="80" t="s">
        <v>46</v>
      </c>
      <c r="C50" s="87">
        <v>144</v>
      </c>
      <c r="D50" s="87">
        <v>7225</v>
      </c>
      <c r="E50" s="88">
        <v>-98.006920415224911</v>
      </c>
    </row>
    <row r="51" spans="1:5" x14ac:dyDescent="0.2">
      <c r="A51" s="80">
        <v>4</v>
      </c>
      <c r="B51" s="80" t="s">
        <v>131</v>
      </c>
      <c r="C51" s="87">
        <v>196632</v>
      </c>
      <c r="D51" s="87">
        <v>183880</v>
      </c>
      <c r="E51" s="88">
        <v>6.9349575810311137</v>
      </c>
    </row>
    <row r="52" spans="1:5" x14ac:dyDescent="0.2">
      <c r="A52" s="80"/>
      <c r="B52" s="80" t="s">
        <v>132</v>
      </c>
      <c r="C52" s="87">
        <v>133802</v>
      </c>
      <c r="D52" s="87">
        <v>129634</v>
      </c>
      <c r="E52" s="88">
        <v>3.2152058873443679</v>
      </c>
    </row>
    <row r="53" spans="1:5" x14ac:dyDescent="0.2">
      <c r="A53" s="80"/>
      <c r="B53" s="80" t="s">
        <v>133</v>
      </c>
      <c r="C53" s="87">
        <v>55386</v>
      </c>
      <c r="D53" s="87">
        <v>47426</v>
      </c>
      <c r="E53" s="88">
        <v>16.784042508328767</v>
      </c>
    </row>
    <row r="54" spans="1:5" x14ac:dyDescent="0.2">
      <c r="A54" s="80"/>
      <c r="B54" s="80" t="s">
        <v>134</v>
      </c>
      <c r="C54" s="87">
        <v>7443</v>
      </c>
      <c r="D54" s="87">
        <v>6820</v>
      </c>
      <c r="E54" s="88">
        <v>9.1348973607038175</v>
      </c>
    </row>
    <row r="55" spans="1:5" x14ac:dyDescent="0.2">
      <c r="A55" s="80">
        <v>5</v>
      </c>
      <c r="B55" s="80" t="s">
        <v>135</v>
      </c>
      <c r="C55" s="87">
        <v>25090</v>
      </c>
      <c r="D55" s="87">
        <v>26352</v>
      </c>
      <c r="E55" s="88">
        <v>-4.7890103217972069</v>
      </c>
    </row>
    <row r="56" spans="1:5" x14ac:dyDescent="0.2">
      <c r="A56" s="80">
        <v>6</v>
      </c>
      <c r="B56" s="80" t="s">
        <v>136</v>
      </c>
      <c r="C56" s="87">
        <v>29060</v>
      </c>
      <c r="D56" s="87">
        <v>31630</v>
      </c>
      <c r="E56" s="88">
        <v>-8.1251975972178343</v>
      </c>
    </row>
    <row r="57" spans="1:5" x14ac:dyDescent="0.2">
      <c r="A57" s="80">
        <v>7</v>
      </c>
      <c r="B57" s="80" t="s">
        <v>137</v>
      </c>
      <c r="C57" s="87">
        <v>18422</v>
      </c>
      <c r="D57" s="87">
        <v>26466</v>
      </c>
      <c r="E57" s="88">
        <v>-30.393712687977029</v>
      </c>
    </row>
    <row r="58" spans="1:5" x14ac:dyDescent="0.2">
      <c r="A58" s="80">
        <v>8</v>
      </c>
      <c r="B58" s="80" t="s">
        <v>138</v>
      </c>
      <c r="C58" s="87">
        <v>13366</v>
      </c>
      <c r="D58" s="87">
        <v>11493</v>
      </c>
      <c r="E58" s="88">
        <v>16.296876359523182</v>
      </c>
    </row>
    <row r="59" spans="1:5" x14ac:dyDescent="0.2">
      <c r="A59" s="80">
        <v>9</v>
      </c>
      <c r="B59" s="80" t="s">
        <v>139</v>
      </c>
      <c r="C59" s="87">
        <v>625</v>
      </c>
      <c r="D59" s="87">
        <v>445</v>
      </c>
      <c r="E59" s="88">
        <v>40.449438202247194</v>
      </c>
    </row>
    <row r="60" spans="1:5" x14ac:dyDescent="0.2">
      <c r="A60" s="80">
        <v>10</v>
      </c>
      <c r="B60" s="80" t="s">
        <v>140</v>
      </c>
      <c r="C60" s="87">
        <v>11781</v>
      </c>
      <c r="D60" s="87">
        <v>11583</v>
      </c>
      <c r="E60" s="88">
        <v>1.7094017094017033</v>
      </c>
    </row>
    <row r="61" spans="1:5" x14ac:dyDescent="0.2">
      <c r="A61" s="80">
        <v>11</v>
      </c>
      <c r="B61" s="80" t="s">
        <v>141</v>
      </c>
      <c r="C61" s="87">
        <v>8100</v>
      </c>
      <c r="D61" s="87">
        <v>1753</v>
      </c>
      <c r="E61" s="88">
        <v>362.06503137478609</v>
      </c>
    </row>
    <row r="62" spans="1:5" x14ac:dyDescent="0.2">
      <c r="A62" s="80"/>
      <c r="B62" s="80" t="s">
        <v>142</v>
      </c>
      <c r="C62" s="87">
        <v>3325</v>
      </c>
      <c r="D62" s="87">
        <v>954</v>
      </c>
      <c r="E62" s="88">
        <v>248.53249475890988</v>
      </c>
    </row>
    <row r="63" spans="1:5" x14ac:dyDescent="0.2">
      <c r="A63" s="80"/>
      <c r="B63" s="80" t="s">
        <v>143</v>
      </c>
      <c r="C63" s="87">
        <v>4310</v>
      </c>
      <c r="D63" s="87">
        <v>799</v>
      </c>
      <c r="E63" s="88">
        <v>439.42428035043804</v>
      </c>
    </row>
    <row r="64" spans="1:5" x14ac:dyDescent="0.2">
      <c r="A64" s="80">
        <v>12</v>
      </c>
      <c r="B64" s="80" t="s">
        <v>144</v>
      </c>
      <c r="C64" s="87">
        <v>11443</v>
      </c>
      <c r="D64" s="87">
        <v>96121</v>
      </c>
      <c r="E64" s="88">
        <v>-88.095213324871779</v>
      </c>
    </row>
    <row r="65" spans="1:5" x14ac:dyDescent="0.2">
      <c r="A65" s="80">
        <v>13</v>
      </c>
      <c r="B65" s="80" t="s">
        <v>145</v>
      </c>
      <c r="C65" s="87">
        <v>20654</v>
      </c>
      <c r="D65" s="87">
        <v>37245</v>
      </c>
      <c r="E65" s="88">
        <v>-44.545576587461404</v>
      </c>
    </row>
    <row r="66" spans="1:5" x14ac:dyDescent="0.2">
      <c r="A66" s="80">
        <v>14</v>
      </c>
      <c r="B66" s="80" t="s">
        <v>146</v>
      </c>
      <c r="C66" s="87">
        <v>0</v>
      </c>
      <c r="D66" s="87">
        <v>0</v>
      </c>
      <c r="E66" s="88" t="e">
        <v>#DIV/0!</v>
      </c>
    </row>
    <row r="67" spans="1:5" x14ac:dyDescent="0.2">
      <c r="A67" s="80">
        <v>15</v>
      </c>
      <c r="B67" s="80" t="s">
        <v>147</v>
      </c>
      <c r="C67" s="87">
        <v>60912</v>
      </c>
      <c r="D67" s="87">
        <v>55563</v>
      </c>
      <c r="E67" s="88">
        <v>9.6269099940607958</v>
      </c>
    </row>
    <row r="68" spans="1:5" x14ac:dyDescent="0.2">
      <c r="A68" s="80">
        <v>16</v>
      </c>
      <c r="B68" s="80" t="s">
        <v>18</v>
      </c>
      <c r="C68" s="87">
        <v>12384</v>
      </c>
      <c r="D68" s="87">
        <v>6008</v>
      </c>
      <c r="E68" s="88">
        <v>106.12516644474036</v>
      </c>
    </row>
    <row r="69" spans="1:5" x14ac:dyDescent="0.2">
      <c r="A69" s="80">
        <v>17</v>
      </c>
      <c r="B69" s="80" t="s">
        <v>148</v>
      </c>
      <c r="C69" s="87">
        <v>76916</v>
      </c>
      <c r="D69" s="87">
        <v>51375</v>
      </c>
      <c r="E69" s="88">
        <v>49.714841849148428</v>
      </c>
    </row>
    <row r="70" spans="1:5" s="90" customFormat="1" ht="12.75" x14ac:dyDescent="0.2">
      <c r="A70" s="80"/>
      <c r="B70" s="80"/>
      <c r="C70" s="87"/>
      <c r="D70" s="87"/>
      <c r="E70" s="89"/>
    </row>
    <row r="71" spans="1:5" s="90" customFormat="1" ht="12.75" x14ac:dyDescent="0.2">
      <c r="A71" s="80"/>
      <c r="B71" s="80"/>
      <c r="C71" s="87"/>
      <c r="D71" s="87"/>
      <c r="E71" s="89"/>
    </row>
    <row r="72" spans="1:5" s="90" customFormat="1" ht="15.75" x14ac:dyDescent="0.25">
      <c r="A72" s="80"/>
      <c r="B72" s="80"/>
      <c r="C72" s="73" t="s">
        <v>149</v>
      </c>
      <c r="D72" s="87"/>
      <c r="E72" s="89"/>
    </row>
    <row r="73" spans="1:5" s="90" customFormat="1" ht="12.75" x14ac:dyDescent="0.2">
      <c r="A73" s="80"/>
      <c r="B73" s="80"/>
      <c r="C73" s="87"/>
      <c r="D73" s="87"/>
      <c r="E73" s="89"/>
    </row>
    <row r="74" spans="1:5" s="90" customFormat="1" ht="12.75" x14ac:dyDescent="0.2">
      <c r="A74" s="80"/>
      <c r="B74" s="80"/>
      <c r="C74" s="87"/>
      <c r="D74" s="87"/>
      <c r="E74" s="89"/>
    </row>
    <row r="75" spans="1:5" x14ac:dyDescent="0.2">
      <c r="A75" s="80"/>
      <c r="B75" s="81" t="s">
        <v>118</v>
      </c>
      <c r="C75" s="82">
        <v>4514259</v>
      </c>
      <c r="D75" s="82">
        <v>4316512</v>
      </c>
      <c r="E75" s="83">
        <v>4.5811757270685263</v>
      </c>
    </row>
    <row r="76" spans="1:5" s="90" customFormat="1" ht="12.75" x14ac:dyDescent="0.2">
      <c r="A76" s="80"/>
      <c r="B76" s="80"/>
      <c r="C76" s="85">
        <v>4514259</v>
      </c>
      <c r="D76" s="85">
        <v>4316512</v>
      </c>
      <c r="E76" s="89"/>
    </row>
    <row r="77" spans="1:5" x14ac:dyDescent="0.2">
      <c r="A77" s="80">
        <v>1</v>
      </c>
      <c r="B77" s="80" t="s">
        <v>150</v>
      </c>
      <c r="C77" s="87">
        <v>678784</v>
      </c>
      <c r="D77" s="87">
        <v>713275</v>
      </c>
      <c r="E77" s="88">
        <v>-4.8355823490238663</v>
      </c>
    </row>
    <row r="78" spans="1:5" x14ac:dyDescent="0.2">
      <c r="A78" s="80">
        <v>2</v>
      </c>
      <c r="B78" s="80" t="s">
        <v>151</v>
      </c>
      <c r="C78" s="87">
        <v>1053939</v>
      </c>
      <c r="D78" s="87">
        <v>962919</v>
      </c>
      <c r="E78" s="88">
        <v>9.4525084664442147</v>
      </c>
    </row>
    <row r="79" spans="1:5" x14ac:dyDescent="0.2">
      <c r="A79" s="80">
        <v>3</v>
      </c>
      <c r="B79" s="80" t="s">
        <v>30</v>
      </c>
      <c r="C79" s="87">
        <v>387511</v>
      </c>
      <c r="D79" s="87">
        <v>392948</v>
      </c>
      <c r="E79" s="88">
        <v>-1.3836436373260597</v>
      </c>
    </row>
    <row r="80" spans="1:5" x14ac:dyDescent="0.2">
      <c r="A80" s="80">
        <v>4</v>
      </c>
      <c r="B80" s="80" t="s">
        <v>152</v>
      </c>
      <c r="C80" s="87">
        <v>818129</v>
      </c>
      <c r="D80" s="87">
        <v>773447</v>
      </c>
      <c r="E80" s="88">
        <v>5.7769957088203796</v>
      </c>
    </row>
    <row r="81" spans="1:5" x14ac:dyDescent="0.2">
      <c r="A81" s="80">
        <v>5</v>
      </c>
      <c r="B81" s="80" t="s">
        <v>48</v>
      </c>
      <c r="C81" s="87">
        <v>905543</v>
      </c>
      <c r="D81" s="87">
        <v>809540</v>
      </c>
      <c r="E81" s="88">
        <v>11.858956938508285</v>
      </c>
    </row>
    <row r="82" spans="1:5" x14ac:dyDescent="0.2">
      <c r="A82" s="80">
        <v>6</v>
      </c>
      <c r="B82" s="80" t="s">
        <v>26</v>
      </c>
      <c r="C82" s="87">
        <v>252151</v>
      </c>
      <c r="D82" s="87">
        <v>249651</v>
      </c>
      <c r="E82" s="88">
        <v>1.0013979515403548</v>
      </c>
    </row>
    <row r="83" spans="1:5" x14ac:dyDescent="0.2">
      <c r="A83" s="80">
        <v>7</v>
      </c>
      <c r="B83" s="80" t="s">
        <v>153</v>
      </c>
      <c r="C83" s="87">
        <v>108488</v>
      </c>
      <c r="D83" s="87">
        <v>99798</v>
      </c>
      <c r="E83" s="88">
        <v>8.7075893304475045</v>
      </c>
    </row>
    <row r="84" spans="1:5" x14ac:dyDescent="0.2">
      <c r="A84" s="80">
        <v>8</v>
      </c>
      <c r="B84" s="80" t="s">
        <v>154</v>
      </c>
      <c r="C84" s="87">
        <v>208744</v>
      </c>
      <c r="D84" s="87">
        <v>221688</v>
      </c>
      <c r="E84" s="88">
        <v>-5.8388365630976864</v>
      </c>
    </row>
    <row r="85" spans="1:5" x14ac:dyDescent="0.2">
      <c r="A85" s="80">
        <v>9</v>
      </c>
      <c r="B85" s="80" t="s">
        <v>25</v>
      </c>
      <c r="C85" s="87">
        <v>12213</v>
      </c>
      <c r="D85" s="87">
        <v>12118</v>
      </c>
      <c r="E85" s="88">
        <v>0.78395774880343083</v>
      </c>
    </row>
    <row r="86" spans="1:5" x14ac:dyDescent="0.2">
      <c r="A86" s="80">
        <v>10</v>
      </c>
      <c r="B86" s="80" t="s">
        <v>155</v>
      </c>
      <c r="C86" s="87">
        <v>12250</v>
      </c>
      <c r="D86" s="87">
        <v>9563</v>
      </c>
      <c r="E86" s="88">
        <v>28.097877235177236</v>
      </c>
    </row>
    <row r="87" spans="1:5" x14ac:dyDescent="0.2">
      <c r="A87" s="80">
        <v>11</v>
      </c>
      <c r="B87" s="80" t="s">
        <v>156</v>
      </c>
      <c r="C87" s="87">
        <v>17872</v>
      </c>
      <c r="D87" s="87">
        <v>18295</v>
      </c>
      <c r="E87" s="88">
        <v>-2.3121071330964753</v>
      </c>
    </row>
    <row r="88" spans="1:5" x14ac:dyDescent="0.2">
      <c r="A88" s="80">
        <v>12</v>
      </c>
      <c r="B88" s="80" t="s">
        <v>35</v>
      </c>
      <c r="C88" s="87">
        <v>9944</v>
      </c>
      <c r="D88" s="87">
        <v>10041</v>
      </c>
      <c r="E88" s="88">
        <v>-0.96603923911960976</v>
      </c>
    </row>
    <row r="89" spans="1:5" x14ac:dyDescent="0.2">
      <c r="A89" s="80">
        <v>13</v>
      </c>
      <c r="B89" s="80" t="s">
        <v>157</v>
      </c>
      <c r="C89" s="87">
        <v>24259</v>
      </c>
      <c r="D89" s="87">
        <v>24630</v>
      </c>
      <c r="E89" s="88">
        <v>-1.5062931384490525</v>
      </c>
    </row>
    <row r="90" spans="1:5" x14ac:dyDescent="0.2">
      <c r="A90" s="80">
        <v>14</v>
      </c>
      <c r="B90" s="80" t="s">
        <v>158</v>
      </c>
      <c r="C90" s="87">
        <v>7541</v>
      </c>
      <c r="D90" s="87">
        <v>6800</v>
      </c>
      <c r="E90" s="88">
        <v>10.897058823529406</v>
      </c>
    </row>
    <row r="91" spans="1:5" x14ac:dyDescent="0.2">
      <c r="A91" s="80">
        <v>15</v>
      </c>
      <c r="B91" s="80" t="s">
        <v>159</v>
      </c>
      <c r="C91" s="87">
        <v>5901</v>
      </c>
      <c r="D91" s="87">
        <v>5165</v>
      </c>
      <c r="E91" s="88">
        <v>14.249757986447236</v>
      </c>
    </row>
    <row r="92" spans="1:5" x14ac:dyDescent="0.2">
      <c r="A92" s="80">
        <v>16</v>
      </c>
      <c r="B92" s="80" t="s">
        <v>160</v>
      </c>
      <c r="C92" s="87">
        <v>6304</v>
      </c>
      <c r="D92" s="87">
        <v>4603</v>
      </c>
      <c r="E92" s="88">
        <v>36.954160330219423</v>
      </c>
    </row>
    <row r="93" spans="1:5" x14ac:dyDescent="0.2">
      <c r="A93" s="80">
        <v>17</v>
      </c>
      <c r="B93" s="80" t="s">
        <v>161</v>
      </c>
      <c r="C93" s="87">
        <v>3150</v>
      </c>
      <c r="D93" s="87">
        <v>1065</v>
      </c>
      <c r="E93" s="88">
        <v>195.77464788732397</v>
      </c>
    </row>
    <row r="94" spans="1:5" x14ac:dyDescent="0.2">
      <c r="A94" s="80">
        <v>18</v>
      </c>
      <c r="B94" s="80" t="s">
        <v>162</v>
      </c>
      <c r="C94" s="87">
        <v>902</v>
      </c>
      <c r="D94" s="87">
        <v>382</v>
      </c>
      <c r="E94" s="88">
        <v>136.12565445026178</v>
      </c>
    </row>
    <row r="95" spans="1:5" x14ac:dyDescent="0.2">
      <c r="A95" s="80">
        <v>19</v>
      </c>
      <c r="B95" s="80" t="s">
        <v>163</v>
      </c>
      <c r="C95" s="87">
        <v>634</v>
      </c>
      <c r="D95" s="87">
        <v>584</v>
      </c>
      <c r="E95" s="88">
        <v>8.5616438356164366</v>
      </c>
    </row>
    <row r="96" spans="1:5" x14ac:dyDescent="0.2">
      <c r="A96" s="80"/>
      <c r="B96" s="80"/>
      <c r="D96" s="87"/>
      <c r="E96" s="91"/>
    </row>
    <row r="97" spans="1:5" x14ac:dyDescent="0.2">
      <c r="A97" s="80"/>
      <c r="B97" s="81" t="s">
        <v>164</v>
      </c>
      <c r="C97" s="82">
        <v>112826</v>
      </c>
      <c r="D97" s="82">
        <v>209527</v>
      </c>
      <c r="E97" s="83">
        <v>-46.152047230189901</v>
      </c>
    </row>
    <row r="98" spans="1:5" x14ac:dyDescent="0.2">
      <c r="A98" s="80"/>
      <c r="B98" s="80"/>
      <c r="C98" s="85">
        <v>112826</v>
      </c>
      <c r="D98" s="85">
        <v>209527</v>
      </c>
      <c r="E98" s="91"/>
    </row>
    <row r="99" spans="1:5" x14ac:dyDescent="0.2">
      <c r="A99" s="80">
        <v>1</v>
      </c>
      <c r="B99" s="80" t="s">
        <v>165</v>
      </c>
      <c r="C99" s="87">
        <v>98664</v>
      </c>
      <c r="D99" s="87">
        <v>187556</v>
      </c>
      <c r="E99" s="88">
        <v>-47.394911386465907</v>
      </c>
    </row>
    <row r="100" spans="1:5" x14ac:dyDescent="0.2">
      <c r="A100" s="80"/>
      <c r="B100" s="80" t="s">
        <v>166</v>
      </c>
      <c r="C100" s="87">
        <v>60674</v>
      </c>
      <c r="D100" s="87">
        <v>104162</v>
      </c>
      <c r="E100" s="88">
        <v>-41.750350415698627</v>
      </c>
    </row>
    <row r="101" spans="1:5" x14ac:dyDescent="0.2">
      <c r="A101" s="80"/>
      <c r="B101" s="80" t="s">
        <v>167</v>
      </c>
      <c r="C101" s="87">
        <v>37990</v>
      </c>
      <c r="D101" s="87">
        <v>83393</v>
      </c>
      <c r="E101" s="88">
        <v>-54.444617653759906</v>
      </c>
    </row>
    <row r="102" spans="1:5" x14ac:dyDescent="0.2">
      <c r="A102" s="80">
        <v>2</v>
      </c>
      <c r="B102" s="80" t="s">
        <v>168</v>
      </c>
      <c r="C102" s="87">
        <v>1621</v>
      </c>
      <c r="D102" s="87">
        <v>2018</v>
      </c>
      <c r="E102" s="88">
        <v>-19.672943508424183</v>
      </c>
    </row>
    <row r="103" spans="1:5" x14ac:dyDescent="0.2">
      <c r="A103" s="80">
        <v>3</v>
      </c>
      <c r="B103" s="80" t="s">
        <v>169</v>
      </c>
      <c r="C103" s="87">
        <v>9254</v>
      </c>
      <c r="D103" s="87">
        <v>16763</v>
      </c>
      <c r="E103" s="88">
        <v>-44.79508441209807</v>
      </c>
    </row>
    <row r="104" spans="1:5" x14ac:dyDescent="0.2">
      <c r="A104" s="80">
        <v>4</v>
      </c>
      <c r="B104" s="80" t="s">
        <v>170</v>
      </c>
      <c r="C104" s="87">
        <v>6</v>
      </c>
      <c r="D104" s="87">
        <v>236</v>
      </c>
      <c r="E104" s="88">
        <v>-97.457627118644069</v>
      </c>
    </row>
    <row r="105" spans="1:5" x14ac:dyDescent="0.2">
      <c r="A105" s="80">
        <v>5</v>
      </c>
      <c r="B105" s="80" t="s">
        <v>171</v>
      </c>
      <c r="C105" s="87">
        <v>1531</v>
      </c>
      <c r="D105" s="87">
        <v>1754</v>
      </c>
      <c r="E105" s="88">
        <v>-12.713797035347781</v>
      </c>
    </row>
    <row r="106" spans="1:5" ht="16.5" customHeight="1" x14ac:dyDescent="0.2">
      <c r="A106" s="80">
        <v>6</v>
      </c>
      <c r="B106" s="80" t="s">
        <v>172</v>
      </c>
      <c r="C106" s="87">
        <v>1750</v>
      </c>
      <c r="D106" s="87">
        <v>1200</v>
      </c>
      <c r="E106" s="88">
        <v>45.833333333333343</v>
      </c>
    </row>
    <row r="107" spans="1:5" x14ac:dyDescent="0.2">
      <c r="A107" s="80">
        <v>7</v>
      </c>
      <c r="B107" s="80" t="s">
        <v>173</v>
      </c>
      <c r="C107" s="87">
        <v>0</v>
      </c>
      <c r="D107" s="87">
        <v>0</v>
      </c>
      <c r="E107" s="88" t="e">
        <v>#DIV/0!</v>
      </c>
    </row>
    <row r="108" spans="1:5" x14ac:dyDescent="0.2">
      <c r="A108" s="80"/>
      <c r="B108" s="80"/>
      <c r="C108" s="87"/>
      <c r="D108" s="87"/>
      <c r="E108" s="88"/>
    </row>
    <row r="109" spans="1:5" x14ac:dyDescent="0.2">
      <c r="A109" s="80"/>
      <c r="B109" s="80"/>
      <c r="C109" s="87"/>
      <c r="D109" s="87"/>
      <c r="E109" s="88"/>
    </row>
    <row r="110" spans="1:5" x14ac:dyDescent="0.2">
      <c r="A110" s="80"/>
      <c r="B110" s="80"/>
      <c r="C110" s="87"/>
      <c r="D110" s="87"/>
      <c r="E110" s="88"/>
    </row>
    <row r="111" spans="1:5" ht="15.75" x14ac:dyDescent="0.25">
      <c r="C111" s="73" t="s">
        <v>174</v>
      </c>
    </row>
    <row r="112" spans="1:5" ht="15.75" x14ac:dyDescent="0.25">
      <c r="C112" s="73"/>
    </row>
    <row r="113" spans="1:5" x14ac:dyDescent="0.2">
      <c r="A113" s="80"/>
      <c r="B113" s="80"/>
      <c r="C113" s="87"/>
      <c r="D113" s="87"/>
      <c r="E113" s="91"/>
    </row>
    <row r="114" spans="1:5" x14ac:dyDescent="0.2">
      <c r="A114" s="80"/>
      <c r="B114" s="81" t="s">
        <v>122</v>
      </c>
      <c r="C114" s="82">
        <v>779488</v>
      </c>
      <c r="D114" s="82">
        <v>873546</v>
      </c>
      <c r="E114" s="83">
        <v>-10.767378020161502</v>
      </c>
    </row>
    <row r="115" spans="1:5" x14ac:dyDescent="0.2">
      <c r="A115" s="80"/>
      <c r="B115" s="80"/>
      <c r="C115" s="85">
        <v>779488</v>
      </c>
      <c r="D115" s="85">
        <v>873546</v>
      </c>
      <c r="E115" s="91"/>
    </row>
    <row r="116" spans="1:5" x14ac:dyDescent="0.2">
      <c r="A116" s="80">
        <v>1</v>
      </c>
      <c r="B116" s="80" t="s">
        <v>175</v>
      </c>
      <c r="C116" s="87">
        <v>322157</v>
      </c>
      <c r="D116" s="87">
        <v>394657</v>
      </c>
      <c r="E116" s="88">
        <v>-18.37038238267661</v>
      </c>
    </row>
    <row r="117" spans="1:5" x14ac:dyDescent="0.2">
      <c r="A117" s="80"/>
      <c r="B117" s="80" t="s">
        <v>176</v>
      </c>
      <c r="C117" s="87">
        <v>104086</v>
      </c>
      <c r="D117" s="87">
        <v>107368</v>
      </c>
      <c r="E117" s="88">
        <v>-3.0567766932419289</v>
      </c>
    </row>
    <row r="118" spans="1:5" x14ac:dyDescent="0.2">
      <c r="A118" s="80"/>
      <c r="B118" s="80" t="s">
        <v>177</v>
      </c>
      <c r="C118" s="87">
        <v>73129</v>
      </c>
      <c r="D118" s="87">
        <v>70707</v>
      </c>
      <c r="E118" s="88">
        <v>3.4254034254034309</v>
      </c>
    </row>
    <row r="119" spans="1:5" x14ac:dyDescent="0.2">
      <c r="A119" s="80"/>
      <c r="B119" s="80" t="s">
        <v>178</v>
      </c>
      <c r="C119" s="87">
        <v>0</v>
      </c>
      <c r="D119" s="87">
        <v>0</v>
      </c>
      <c r="E119" s="88" t="e">
        <v>#DIV/0!</v>
      </c>
    </row>
    <row r="120" spans="1:5" x14ac:dyDescent="0.2">
      <c r="A120" s="80"/>
      <c r="B120" s="80" t="s">
        <v>179</v>
      </c>
      <c r="C120" s="87">
        <v>144942</v>
      </c>
      <c r="D120" s="87">
        <v>216582</v>
      </c>
      <c r="E120" s="88">
        <v>-33.077541069895005</v>
      </c>
    </row>
    <row r="121" spans="1:5" x14ac:dyDescent="0.2">
      <c r="A121" s="80">
        <v>2</v>
      </c>
      <c r="B121" s="80" t="s">
        <v>180</v>
      </c>
      <c r="C121" s="87">
        <v>7780</v>
      </c>
      <c r="D121" s="87">
        <v>5354</v>
      </c>
      <c r="E121" s="88">
        <v>45.311916324243555</v>
      </c>
    </row>
    <row r="122" spans="1:5" x14ac:dyDescent="0.2">
      <c r="A122" s="80">
        <v>3</v>
      </c>
      <c r="B122" s="80" t="s">
        <v>181</v>
      </c>
      <c r="C122" s="87">
        <v>8541</v>
      </c>
      <c r="D122" s="87">
        <v>31839</v>
      </c>
      <c r="E122" s="88">
        <v>-73.174408743993212</v>
      </c>
    </row>
    <row r="123" spans="1:5" x14ac:dyDescent="0.2">
      <c r="A123" s="80">
        <v>4</v>
      </c>
      <c r="B123" s="80" t="s">
        <v>38</v>
      </c>
      <c r="C123" s="87">
        <v>31547</v>
      </c>
      <c r="D123" s="87">
        <v>28842</v>
      </c>
      <c r="E123" s="88">
        <v>9.3786838638097265</v>
      </c>
    </row>
    <row r="124" spans="1:5" x14ac:dyDescent="0.2">
      <c r="A124" s="80">
        <v>5</v>
      </c>
      <c r="B124" s="80" t="s">
        <v>182</v>
      </c>
      <c r="C124" s="87">
        <v>52521</v>
      </c>
      <c r="D124" s="87">
        <v>58947</v>
      </c>
      <c r="E124" s="88">
        <v>-10.901318133238334</v>
      </c>
    </row>
    <row r="125" spans="1:5" x14ac:dyDescent="0.2">
      <c r="A125" s="80"/>
      <c r="B125" s="80" t="s">
        <v>183</v>
      </c>
      <c r="C125" s="87">
        <v>7658</v>
      </c>
      <c r="D125" s="87">
        <v>7581</v>
      </c>
      <c r="E125" s="88">
        <v>1.0156971375807871</v>
      </c>
    </row>
    <row r="126" spans="1:5" x14ac:dyDescent="0.2">
      <c r="A126" s="80"/>
      <c r="B126" s="80" t="s">
        <v>184</v>
      </c>
      <c r="C126" s="87">
        <v>3195</v>
      </c>
      <c r="D126" s="87">
        <v>2249</v>
      </c>
      <c r="E126" s="88">
        <v>42.063139172965776</v>
      </c>
    </row>
    <row r="127" spans="1:5" x14ac:dyDescent="0.2">
      <c r="A127" s="80"/>
      <c r="B127" s="80" t="s">
        <v>185</v>
      </c>
      <c r="C127" s="87">
        <v>10596</v>
      </c>
      <c r="D127" s="87">
        <v>10666</v>
      </c>
      <c r="E127" s="88">
        <v>-0.65629101818863944</v>
      </c>
    </row>
    <row r="128" spans="1:5" x14ac:dyDescent="0.2">
      <c r="A128" s="80"/>
      <c r="B128" s="80" t="s">
        <v>186</v>
      </c>
      <c r="C128" s="87">
        <v>8210</v>
      </c>
      <c r="D128" s="87">
        <v>13445</v>
      </c>
      <c r="E128" s="88">
        <v>-38.936407586463368</v>
      </c>
    </row>
    <row r="129" spans="1:5" x14ac:dyDescent="0.2">
      <c r="A129" s="80"/>
      <c r="B129" s="80" t="s">
        <v>187</v>
      </c>
      <c r="C129" s="87">
        <v>6076</v>
      </c>
      <c r="D129" s="87">
        <v>5800</v>
      </c>
      <c r="E129" s="88">
        <v>4.7586206896551744</v>
      </c>
    </row>
    <row r="130" spans="1:5" x14ac:dyDescent="0.2">
      <c r="A130" s="80"/>
      <c r="B130" s="80" t="s">
        <v>188</v>
      </c>
      <c r="C130" s="87">
        <v>16785</v>
      </c>
      <c r="D130" s="87">
        <v>19205</v>
      </c>
      <c r="E130" s="88">
        <v>-12.600885186149441</v>
      </c>
    </row>
    <row r="131" spans="1:5" x14ac:dyDescent="0.2">
      <c r="A131" s="80">
        <v>6</v>
      </c>
      <c r="B131" s="80" t="s">
        <v>189</v>
      </c>
      <c r="C131" s="87">
        <v>7458</v>
      </c>
      <c r="D131" s="87">
        <v>7002</v>
      </c>
      <c r="E131" s="88">
        <v>6.5124250214224446</v>
      </c>
    </row>
    <row r="132" spans="1:5" s="90" customFormat="1" ht="12.75" x14ac:dyDescent="0.2">
      <c r="A132" s="80"/>
      <c r="B132" s="80"/>
      <c r="C132" s="87"/>
      <c r="D132" s="87"/>
      <c r="E132" s="89"/>
    </row>
    <row r="133" spans="1:5" x14ac:dyDescent="0.2">
      <c r="A133" s="80">
        <v>7</v>
      </c>
      <c r="B133" s="80" t="s">
        <v>27</v>
      </c>
      <c r="C133" s="87">
        <v>101591</v>
      </c>
      <c r="D133" s="87">
        <v>104008</v>
      </c>
      <c r="E133" s="88">
        <v>-2.3238597030997568</v>
      </c>
    </row>
    <row r="134" spans="1:5" x14ac:dyDescent="0.2">
      <c r="A134" s="80"/>
      <c r="B134" s="80" t="s">
        <v>190</v>
      </c>
      <c r="C134" s="87">
        <v>57383</v>
      </c>
      <c r="D134" s="87">
        <v>50079</v>
      </c>
      <c r="E134" s="88">
        <v>14.584955769883578</v>
      </c>
    </row>
    <row r="135" spans="1:5" x14ac:dyDescent="0.2">
      <c r="A135" s="80"/>
      <c r="B135" s="80" t="s">
        <v>191</v>
      </c>
      <c r="C135" s="87">
        <v>27692</v>
      </c>
      <c r="D135" s="87">
        <v>38159</v>
      </c>
      <c r="E135" s="88">
        <v>-27.42996409759165</v>
      </c>
    </row>
    <row r="136" spans="1:5" x14ac:dyDescent="0.2">
      <c r="A136" s="80"/>
      <c r="B136" s="80" t="s">
        <v>192</v>
      </c>
      <c r="C136" s="87">
        <v>16515</v>
      </c>
      <c r="D136" s="87">
        <v>15769</v>
      </c>
      <c r="E136" s="88">
        <v>4.7308009385503169</v>
      </c>
    </row>
    <row r="137" spans="1:5" x14ac:dyDescent="0.2">
      <c r="A137" s="80">
        <v>8</v>
      </c>
      <c r="B137" s="80" t="s">
        <v>34</v>
      </c>
      <c r="C137" s="87">
        <v>94409</v>
      </c>
      <c r="D137" s="87">
        <v>104342</v>
      </c>
      <c r="E137" s="88">
        <v>-9.519656514155372</v>
      </c>
    </row>
    <row r="138" spans="1:5" x14ac:dyDescent="0.2">
      <c r="A138" s="80">
        <v>9</v>
      </c>
      <c r="B138" s="80" t="s">
        <v>193</v>
      </c>
      <c r="C138" s="87">
        <v>139507</v>
      </c>
      <c r="D138" s="87">
        <v>124237</v>
      </c>
      <c r="E138" s="88">
        <v>12.291024413017055</v>
      </c>
    </row>
    <row r="139" spans="1:5" x14ac:dyDescent="0.2">
      <c r="A139" s="80">
        <v>10</v>
      </c>
      <c r="B139" s="80" t="s">
        <v>194</v>
      </c>
      <c r="C139" s="87">
        <v>12896</v>
      </c>
      <c r="D139" s="87">
        <v>12944</v>
      </c>
      <c r="E139" s="88">
        <v>-0.37082818294190645</v>
      </c>
    </row>
    <row r="140" spans="1:5" x14ac:dyDescent="0.2">
      <c r="A140" s="80">
        <v>11</v>
      </c>
      <c r="B140" s="80" t="s">
        <v>29</v>
      </c>
      <c r="C140" s="87">
        <v>1080</v>
      </c>
      <c r="D140" s="87">
        <v>1374</v>
      </c>
      <c r="E140" s="88">
        <v>-21.397379912663752</v>
      </c>
    </row>
    <row r="141" spans="1:5" x14ac:dyDescent="0.2">
      <c r="A141" s="80">
        <v>12</v>
      </c>
      <c r="B141" s="80" t="s">
        <v>195</v>
      </c>
      <c r="C141" s="87">
        <v>1</v>
      </c>
      <c r="D141" s="87">
        <v>0</v>
      </c>
      <c r="E141" s="88" t="e">
        <v>#DIV/0!</v>
      </c>
    </row>
    <row r="142" spans="1:5" s="86" customFormat="1" ht="8.25" x14ac:dyDescent="0.15">
      <c r="A142" s="84"/>
      <c r="B142" s="84"/>
      <c r="C142" s="85"/>
      <c r="D142" s="85"/>
      <c r="E142" s="92"/>
    </row>
    <row r="143" spans="1:5" s="90" customFormat="1" ht="12.75" x14ac:dyDescent="0.2">
      <c r="A143" s="80"/>
      <c r="B143" s="80"/>
      <c r="C143" s="87"/>
      <c r="D143" s="87"/>
      <c r="E143" s="89"/>
    </row>
    <row r="144" spans="1:5" s="90" customFormat="1" ht="12.75" x14ac:dyDescent="0.2">
      <c r="A144" s="80"/>
      <c r="B144" s="80"/>
      <c r="C144" s="87"/>
      <c r="D144" s="87"/>
      <c r="E144" s="89"/>
    </row>
    <row r="145" spans="1:5" s="90" customFormat="1" ht="12.75" x14ac:dyDescent="0.2">
      <c r="A145" s="80"/>
      <c r="B145" s="80"/>
      <c r="C145" s="87"/>
      <c r="D145" s="87"/>
      <c r="E145" s="89"/>
    </row>
    <row r="146" spans="1:5" s="90" customFormat="1" ht="12.75" x14ac:dyDescent="0.2">
      <c r="A146" s="80"/>
      <c r="B146" s="80"/>
      <c r="C146" s="87"/>
      <c r="D146" s="87"/>
      <c r="E146" s="89"/>
    </row>
    <row r="147" spans="1:5" s="90" customFormat="1" ht="12.75" x14ac:dyDescent="0.2">
      <c r="A147" s="80"/>
      <c r="B147" s="80"/>
      <c r="C147" s="87"/>
      <c r="D147" s="87"/>
      <c r="E147" s="89"/>
    </row>
    <row r="148" spans="1:5" s="90" customFormat="1" ht="12.75" x14ac:dyDescent="0.2">
      <c r="A148" s="80"/>
      <c r="B148" s="80"/>
      <c r="C148" s="87"/>
      <c r="D148" s="87"/>
      <c r="E148" s="89"/>
    </row>
    <row r="149" spans="1:5" s="90" customFormat="1" ht="12.75" x14ac:dyDescent="0.2">
      <c r="A149" s="80"/>
      <c r="B149" s="80"/>
      <c r="C149" s="87"/>
      <c r="D149" s="87"/>
      <c r="E149" s="89"/>
    </row>
    <row r="150" spans="1:5" s="90" customFormat="1" ht="12.75" x14ac:dyDescent="0.2">
      <c r="A150" s="80"/>
      <c r="B150" s="80"/>
      <c r="C150" s="87"/>
      <c r="D150" s="87"/>
      <c r="E150" s="89"/>
    </row>
    <row r="151" spans="1:5" s="90" customFormat="1" ht="15.75" x14ac:dyDescent="0.25">
      <c r="A151" s="80"/>
      <c r="B151" s="80"/>
      <c r="C151" s="73" t="s">
        <v>196</v>
      </c>
      <c r="D151" s="87"/>
      <c r="E151" s="89"/>
    </row>
    <row r="152" spans="1:5" s="90" customFormat="1" ht="12.75" x14ac:dyDescent="0.2">
      <c r="A152" s="80"/>
      <c r="B152" s="80"/>
      <c r="C152" s="87"/>
      <c r="D152" s="87"/>
      <c r="E152" s="89"/>
    </row>
    <row r="153" spans="1:5" s="90" customFormat="1" ht="12.75" x14ac:dyDescent="0.2">
      <c r="A153" s="80"/>
      <c r="B153" s="80"/>
      <c r="C153" s="87">
        <v>0</v>
      </c>
      <c r="D153" s="87">
        <v>0</v>
      </c>
      <c r="E153" s="89"/>
    </row>
    <row r="154" spans="1:5" x14ac:dyDescent="0.2">
      <c r="A154" s="80"/>
      <c r="B154" s="81" t="s">
        <v>124</v>
      </c>
      <c r="C154" s="82">
        <v>873622</v>
      </c>
      <c r="D154" s="82">
        <v>772681</v>
      </c>
      <c r="E154" s="83">
        <v>13.063735228380153</v>
      </c>
    </row>
    <row r="155" spans="1:5" s="86" customFormat="1" ht="8.25" x14ac:dyDescent="0.15">
      <c r="A155" s="84"/>
      <c r="B155" s="84"/>
      <c r="C155" s="85">
        <v>873622</v>
      </c>
      <c r="D155" s="85">
        <v>772681</v>
      </c>
      <c r="E155" s="92"/>
    </row>
    <row r="156" spans="1:5" x14ac:dyDescent="0.2">
      <c r="A156" s="80">
        <v>1</v>
      </c>
      <c r="B156" s="80" t="s">
        <v>197</v>
      </c>
      <c r="C156" s="87">
        <v>70759</v>
      </c>
      <c r="D156" s="87">
        <v>86020</v>
      </c>
      <c r="E156" s="88">
        <v>-17.741222971401996</v>
      </c>
    </row>
    <row r="157" spans="1:5" x14ac:dyDescent="0.2">
      <c r="A157" s="80">
        <v>2</v>
      </c>
      <c r="B157" s="80" t="s">
        <v>198</v>
      </c>
      <c r="C157" s="87">
        <v>22213</v>
      </c>
      <c r="D157" s="87">
        <v>21939</v>
      </c>
      <c r="E157" s="88">
        <v>1.2489174529376896</v>
      </c>
    </row>
    <row r="158" spans="1:5" x14ac:dyDescent="0.2">
      <c r="A158" s="80"/>
      <c r="B158" s="80" t="s">
        <v>199</v>
      </c>
      <c r="C158" s="87">
        <v>21553</v>
      </c>
      <c r="D158" s="87">
        <v>21563</v>
      </c>
      <c r="E158" s="88">
        <v>-4.6375736214812946E-2</v>
      </c>
    </row>
    <row r="159" spans="1:5" x14ac:dyDescent="0.2">
      <c r="A159" s="80"/>
      <c r="B159" s="80" t="s">
        <v>200</v>
      </c>
      <c r="C159" s="87">
        <v>24</v>
      </c>
      <c r="D159" s="87">
        <v>0</v>
      </c>
      <c r="E159" s="88" t="e">
        <v>#DIV/0!</v>
      </c>
    </row>
    <row r="160" spans="1:5" x14ac:dyDescent="0.2">
      <c r="A160" s="80"/>
      <c r="B160" s="80" t="s">
        <v>201</v>
      </c>
      <c r="C160" s="87">
        <v>0</v>
      </c>
      <c r="D160" s="87">
        <v>0</v>
      </c>
      <c r="E160" s="88" t="e">
        <v>#DIV/0!</v>
      </c>
    </row>
    <row r="161" spans="1:5" x14ac:dyDescent="0.2">
      <c r="A161" s="80"/>
      <c r="B161" s="80" t="s">
        <v>202</v>
      </c>
      <c r="C161" s="87">
        <v>636</v>
      </c>
      <c r="D161" s="87">
        <v>376</v>
      </c>
      <c r="E161" s="88">
        <v>69.148936170212778</v>
      </c>
    </row>
    <row r="162" spans="1:5" x14ac:dyDescent="0.2">
      <c r="A162" s="80">
        <v>3</v>
      </c>
      <c r="B162" s="80" t="s">
        <v>203</v>
      </c>
      <c r="C162" s="87">
        <v>610</v>
      </c>
      <c r="D162" s="87">
        <v>1984</v>
      </c>
      <c r="E162" s="88">
        <v>-69.254032258064512</v>
      </c>
    </row>
    <row r="163" spans="1:5" x14ac:dyDescent="0.2">
      <c r="A163" s="80"/>
      <c r="B163" s="80" t="s">
        <v>204</v>
      </c>
      <c r="C163" s="87">
        <v>198</v>
      </c>
      <c r="D163" s="87">
        <v>708</v>
      </c>
      <c r="E163" s="88">
        <v>-72.033898305084747</v>
      </c>
    </row>
    <row r="164" spans="1:5" x14ac:dyDescent="0.2">
      <c r="A164" s="80"/>
      <c r="B164" s="80" t="s">
        <v>205</v>
      </c>
      <c r="C164" s="87">
        <v>412</v>
      </c>
      <c r="D164" s="87">
        <v>1275</v>
      </c>
      <c r="E164" s="88">
        <v>-67.686274509803923</v>
      </c>
    </row>
    <row r="165" spans="1:5" x14ac:dyDescent="0.2">
      <c r="A165" s="80">
        <v>4</v>
      </c>
      <c r="B165" s="80" t="s">
        <v>206</v>
      </c>
      <c r="C165" s="87">
        <v>25</v>
      </c>
      <c r="D165" s="87">
        <v>31</v>
      </c>
      <c r="E165" s="88">
        <v>-19.354838709677423</v>
      </c>
    </row>
    <row r="166" spans="1:5" x14ac:dyDescent="0.2">
      <c r="A166" s="80">
        <v>5</v>
      </c>
      <c r="B166" s="80" t="s">
        <v>207</v>
      </c>
      <c r="C166" s="87">
        <v>45232</v>
      </c>
      <c r="D166" s="87">
        <v>38292</v>
      </c>
      <c r="E166" s="88">
        <v>18.123890107594278</v>
      </c>
    </row>
    <row r="167" spans="1:5" x14ac:dyDescent="0.2">
      <c r="A167" s="80"/>
      <c r="B167" s="80" t="s">
        <v>208</v>
      </c>
      <c r="C167" s="87">
        <v>38540</v>
      </c>
      <c r="D167" s="87">
        <v>34002</v>
      </c>
      <c r="E167" s="88">
        <v>13.346273748603025</v>
      </c>
    </row>
    <row r="168" spans="1:5" x14ac:dyDescent="0.2">
      <c r="A168" s="80"/>
      <c r="B168" s="80" t="s">
        <v>209</v>
      </c>
      <c r="C168" s="87">
        <v>82</v>
      </c>
      <c r="D168" s="87">
        <v>35</v>
      </c>
      <c r="E168" s="88">
        <v>134.28571428571428</v>
      </c>
    </row>
    <row r="169" spans="1:5" x14ac:dyDescent="0.2">
      <c r="A169" s="80"/>
      <c r="B169" s="80" t="s">
        <v>210</v>
      </c>
      <c r="C169" s="87">
        <v>6609</v>
      </c>
      <c r="D169" s="87">
        <v>4255</v>
      </c>
      <c r="E169" s="88">
        <v>55.323149236192705</v>
      </c>
    </row>
    <row r="170" spans="1:5" x14ac:dyDescent="0.2">
      <c r="A170" s="80">
        <v>6</v>
      </c>
      <c r="B170" s="80" t="s">
        <v>211</v>
      </c>
      <c r="C170" s="87">
        <v>181338</v>
      </c>
      <c r="D170" s="87">
        <v>160809</v>
      </c>
      <c r="E170" s="88">
        <v>12.766076525567598</v>
      </c>
    </row>
    <row r="171" spans="1:5" x14ac:dyDescent="0.2">
      <c r="A171" s="80"/>
      <c r="B171" s="80" t="s">
        <v>212</v>
      </c>
      <c r="C171" s="87">
        <v>77573</v>
      </c>
      <c r="D171" s="87">
        <v>69003</v>
      </c>
      <c r="E171" s="88">
        <v>12.419749865947864</v>
      </c>
    </row>
    <row r="172" spans="1:5" x14ac:dyDescent="0.2">
      <c r="A172" s="80"/>
      <c r="B172" s="80" t="s">
        <v>213</v>
      </c>
      <c r="C172" s="87">
        <v>99941</v>
      </c>
      <c r="D172" s="87">
        <v>88432</v>
      </c>
      <c r="E172" s="88">
        <v>13.014519630902839</v>
      </c>
    </row>
    <row r="173" spans="1:5" x14ac:dyDescent="0.2">
      <c r="A173" s="80"/>
      <c r="B173" s="80" t="s">
        <v>214</v>
      </c>
      <c r="C173" s="87">
        <v>3824</v>
      </c>
      <c r="D173" s="87">
        <v>3373</v>
      </c>
      <c r="E173" s="88">
        <v>13.370886451230362</v>
      </c>
    </row>
    <row r="174" spans="1:5" x14ac:dyDescent="0.2">
      <c r="A174" s="80">
        <v>7</v>
      </c>
      <c r="B174" s="80" t="s">
        <v>215</v>
      </c>
      <c r="C174" s="87">
        <v>1751</v>
      </c>
      <c r="D174" s="87">
        <v>1808</v>
      </c>
      <c r="E174" s="88">
        <v>-3.1526548672566435</v>
      </c>
    </row>
    <row r="175" spans="1:5" x14ac:dyDescent="0.2">
      <c r="A175" s="80">
        <v>8</v>
      </c>
      <c r="B175" s="80" t="s">
        <v>216</v>
      </c>
      <c r="C175" s="87">
        <v>229</v>
      </c>
      <c r="D175" s="87">
        <v>845</v>
      </c>
      <c r="E175" s="88">
        <v>-72.899408284023664</v>
      </c>
    </row>
    <row r="176" spans="1:5" x14ac:dyDescent="0.2">
      <c r="A176" s="80">
        <v>9</v>
      </c>
      <c r="B176" s="80" t="s">
        <v>217</v>
      </c>
      <c r="C176" s="93">
        <v>551465</v>
      </c>
      <c r="D176" s="93">
        <v>460953</v>
      </c>
      <c r="E176" s="88">
        <v>19.63584139814688</v>
      </c>
    </row>
    <row r="177" spans="1:5" ht="15" thickBot="1" x14ac:dyDescent="0.25">
      <c r="A177" s="80"/>
      <c r="B177" s="80"/>
      <c r="C177" s="85">
        <v>7529178</v>
      </c>
      <c r="D177" s="85">
        <v>7270009</v>
      </c>
      <c r="E177" s="91"/>
    </row>
    <row r="178" spans="1:5" ht="15" thickBot="1" x14ac:dyDescent="0.25">
      <c r="A178" s="80"/>
      <c r="B178" s="94" t="s">
        <v>114</v>
      </c>
      <c r="C178" s="95">
        <v>7529178</v>
      </c>
      <c r="D178" s="95">
        <v>7270009</v>
      </c>
      <c r="E178" s="96">
        <v>3.564906178245451</v>
      </c>
    </row>
    <row r="179" spans="1:5" x14ac:dyDescent="0.2">
      <c r="C179" s="53">
        <v>0</v>
      </c>
      <c r="D179" s="53">
        <v>0</v>
      </c>
    </row>
    <row r="180" spans="1:5" x14ac:dyDescent="0.2">
      <c r="C180" s="97"/>
      <c r="D180" s="97"/>
    </row>
    <row r="181" spans="1:5" x14ac:dyDescent="0.2">
      <c r="C181" s="72"/>
      <c r="D181" s="72"/>
      <c r="E181" s="72"/>
    </row>
    <row r="182" spans="1:5" x14ac:dyDescent="0.2">
      <c r="C182" s="72"/>
      <c r="D182" s="72"/>
    </row>
    <row r="183" spans="1:5" x14ac:dyDescent="0.2">
      <c r="C183" s="72"/>
      <c r="D183" s="72"/>
    </row>
    <row r="184" spans="1:5" x14ac:dyDescent="0.2">
      <c r="C184" s="72"/>
      <c r="D184" s="72"/>
    </row>
    <row r="185" spans="1:5" x14ac:dyDescent="0.2">
      <c r="C185" s="72"/>
      <c r="D185" s="72"/>
    </row>
    <row r="186" spans="1:5" x14ac:dyDescent="0.2">
      <c r="C186" s="72"/>
      <c r="D186" s="72"/>
    </row>
    <row r="190" spans="1:5" s="53" customFormat="1" ht="15.75" x14ac:dyDescent="0.25">
      <c r="A190" s="50"/>
      <c r="B190" s="50"/>
      <c r="C190" s="73" t="s">
        <v>218</v>
      </c>
      <c r="E190" s="50"/>
    </row>
  </sheetData>
  <mergeCells count="11">
    <mergeCell ref="A37:E37"/>
    <mergeCell ref="A38:E38"/>
    <mergeCell ref="B41:B42"/>
    <mergeCell ref="C41:D41"/>
    <mergeCell ref="E41:E42"/>
    <mergeCell ref="A1:E1"/>
    <mergeCell ref="A2:E2"/>
    <mergeCell ref="A6:A7"/>
    <mergeCell ref="B6:B7"/>
    <mergeCell ref="C6:D6"/>
    <mergeCell ref="E6:E7"/>
  </mergeCells>
  <printOptions horizontalCentered="1"/>
  <pageMargins left="0.23" right="0.7" top="0.67" bottom="0.75" header="0.3" footer="0.3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7"/>
  <sheetViews>
    <sheetView topLeftCell="A46" workbookViewId="0">
      <selection activeCell="C13" sqref="C13"/>
    </sheetView>
  </sheetViews>
  <sheetFormatPr defaultRowHeight="12.75" x14ac:dyDescent="0.2"/>
  <cols>
    <col min="1" max="1" width="8.28515625" style="98" customWidth="1"/>
    <col min="2" max="2" width="36.140625" style="98" customWidth="1"/>
    <col min="3" max="4" width="11.42578125" style="98" bestFit="1" customWidth="1"/>
    <col min="5" max="5" width="10.28515625" style="98" bestFit="1" customWidth="1"/>
    <col min="6" max="6" width="8.42578125" style="98" bestFit="1" customWidth="1"/>
    <col min="7" max="7" width="9.28515625" style="98" customWidth="1"/>
    <col min="8" max="8" width="8.85546875" style="98" bestFit="1" customWidth="1"/>
    <col min="9" max="9" width="3.140625" style="98" customWidth="1"/>
    <col min="10" max="210" width="9.140625" style="98"/>
    <col min="211" max="211" width="4.5703125" style="98" customWidth="1"/>
    <col min="212" max="212" width="29.7109375" style="98" customWidth="1"/>
    <col min="213" max="214" width="13" style="98" bestFit="1" customWidth="1"/>
    <col min="215" max="215" width="12.85546875" style="98" bestFit="1" customWidth="1"/>
    <col min="216" max="216" width="9.7109375" style="98" bestFit="1" customWidth="1"/>
    <col min="217" max="217" width="10.85546875" style="98" customWidth="1"/>
    <col min="218" max="218" width="10.28515625" style="98" bestFit="1" customWidth="1"/>
    <col min="219" max="466" width="9.140625" style="98"/>
    <col min="467" max="467" width="4.5703125" style="98" customWidth="1"/>
    <col min="468" max="468" width="29.7109375" style="98" customWidth="1"/>
    <col min="469" max="470" width="13" style="98" bestFit="1" customWidth="1"/>
    <col min="471" max="471" width="12.85546875" style="98" bestFit="1" customWidth="1"/>
    <col min="472" max="472" width="9.7109375" style="98" bestFit="1" customWidth="1"/>
    <col min="473" max="473" width="10.85546875" style="98" customWidth="1"/>
    <col min="474" max="474" width="10.28515625" style="98" bestFit="1" customWidth="1"/>
    <col min="475" max="722" width="9.140625" style="98"/>
    <col min="723" max="723" width="4.5703125" style="98" customWidth="1"/>
    <col min="724" max="724" width="29.7109375" style="98" customWidth="1"/>
    <col min="725" max="726" width="13" style="98" bestFit="1" customWidth="1"/>
    <col min="727" max="727" width="12.85546875" style="98" bestFit="1" customWidth="1"/>
    <col min="728" max="728" width="9.7109375" style="98" bestFit="1" customWidth="1"/>
    <col min="729" max="729" width="10.85546875" style="98" customWidth="1"/>
    <col min="730" max="730" width="10.28515625" style="98" bestFit="1" customWidth="1"/>
    <col min="731" max="978" width="9.140625" style="98"/>
    <col min="979" max="979" width="4.5703125" style="98" customWidth="1"/>
    <col min="980" max="980" width="29.7109375" style="98" customWidth="1"/>
    <col min="981" max="982" width="13" style="98" bestFit="1" customWidth="1"/>
    <col min="983" max="983" width="12.85546875" style="98" bestFit="1" customWidth="1"/>
    <col min="984" max="984" width="9.7109375" style="98" bestFit="1" customWidth="1"/>
    <col min="985" max="985" width="10.85546875" style="98" customWidth="1"/>
    <col min="986" max="986" width="10.28515625" style="98" bestFit="1" customWidth="1"/>
    <col min="987" max="1234" width="9.140625" style="98"/>
    <col min="1235" max="1235" width="4.5703125" style="98" customWidth="1"/>
    <col min="1236" max="1236" width="29.7109375" style="98" customWidth="1"/>
    <col min="1237" max="1238" width="13" style="98" bestFit="1" customWidth="1"/>
    <col min="1239" max="1239" width="12.85546875" style="98" bestFit="1" customWidth="1"/>
    <col min="1240" max="1240" width="9.7109375" style="98" bestFit="1" customWidth="1"/>
    <col min="1241" max="1241" width="10.85546875" style="98" customWidth="1"/>
    <col min="1242" max="1242" width="10.28515625" style="98" bestFit="1" customWidth="1"/>
    <col min="1243" max="1490" width="9.140625" style="98"/>
    <col min="1491" max="1491" width="4.5703125" style="98" customWidth="1"/>
    <col min="1492" max="1492" width="29.7109375" style="98" customWidth="1"/>
    <col min="1493" max="1494" width="13" style="98" bestFit="1" customWidth="1"/>
    <col min="1495" max="1495" width="12.85546875" style="98" bestFit="1" customWidth="1"/>
    <col min="1496" max="1496" width="9.7109375" style="98" bestFit="1" customWidth="1"/>
    <col min="1497" max="1497" width="10.85546875" style="98" customWidth="1"/>
    <col min="1498" max="1498" width="10.28515625" style="98" bestFit="1" customWidth="1"/>
    <col min="1499" max="1746" width="9.140625" style="98"/>
    <col min="1747" max="1747" width="4.5703125" style="98" customWidth="1"/>
    <col min="1748" max="1748" width="29.7109375" style="98" customWidth="1"/>
    <col min="1749" max="1750" width="13" style="98" bestFit="1" customWidth="1"/>
    <col min="1751" max="1751" width="12.85546875" style="98" bestFit="1" customWidth="1"/>
    <col min="1752" max="1752" width="9.7109375" style="98" bestFit="1" customWidth="1"/>
    <col min="1753" max="1753" width="10.85546875" style="98" customWidth="1"/>
    <col min="1754" max="1754" width="10.28515625" style="98" bestFit="1" customWidth="1"/>
    <col min="1755" max="2002" width="9.140625" style="98"/>
    <col min="2003" max="2003" width="4.5703125" style="98" customWidth="1"/>
    <col min="2004" max="2004" width="29.7109375" style="98" customWidth="1"/>
    <col min="2005" max="2006" width="13" style="98" bestFit="1" customWidth="1"/>
    <col min="2007" max="2007" width="12.85546875" style="98" bestFit="1" customWidth="1"/>
    <col min="2008" max="2008" width="9.7109375" style="98" bestFit="1" customWidth="1"/>
    <col min="2009" max="2009" width="10.85546875" style="98" customWidth="1"/>
    <col min="2010" max="2010" width="10.28515625" style="98" bestFit="1" customWidth="1"/>
    <col min="2011" max="2258" width="9.140625" style="98"/>
    <col min="2259" max="2259" width="4.5703125" style="98" customWidth="1"/>
    <col min="2260" max="2260" width="29.7109375" style="98" customWidth="1"/>
    <col min="2261" max="2262" width="13" style="98" bestFit="1" customWidth="1"/>
    <col min="2263" max="2263" width="12.85546875" style="98" bestFit="1" customWidth="1"/>
    <col min="2264" max="2264" width="9.7109375" style="98" bestFit="1" customWidth="1"/>
    <col min="2265" max="2265" width="10.85546875" style="98" customWidth="1"/>
    <col min="2266" max="2266" width="10.28515625" style="98" bestFit="1" customWidth="1"/>
    <col min="2267" max="2514" width="9.140625" style="98"/>
    <col min="2515" max="2515" width="4.5703125" style="98" customWidth="1"/>
    <col min="2516" max="2516" width="29.7109375" style="98" customWidth="1"/>
    <col min="2517" max="2518" width="13" style="98" bestFit="1" customWidth="1"/>
    <col min="2519" max="2519" width="12.85546875" style="98" bestFit="1" customWidth="1"/>
    <col min="2520" max="2520" width="9.7109375" style="98" bestFit="1" customWidth="1"/>
    <col min="2521" max="2521" width="10.85546875" style="98" customWidth="1"/>
    <col min="2522" max="2522" width="10.28515625" style="98" bestFit="1" customWidth="1"/>
    <col min="2523" max="2770" width="9.140625" style="98"/>
    <col min="2771" max="2771" width="4.5703125" style="98" customWidth="1"/>
    <col min="2772" max="2772" width="29.7109375" style="98" customWidth="1"/>
    <col min="2773" max="2774" width="13" style="98" bestFit="1" customWidth="1"/>
    <col min="2775" max="2775" width="12.85546875" style="98" bestFit="1" customWidth="1"/>
    <col min="2776" max="2776" width="9.7109375" style="98" bestFit="1" customWidth="1"/>
    <col min="2777" max="2777" width="10.85546875" style="98" customWidth="1"/>
    <col min="2778" max="2778" width="10.28515625" style="98" bestFit="1" customWidth="1"/>
    <col min="2779" max="3026" width="9.140625" style="98"/>
    <col min="3027" max="3027" width="4.5703125" style="98" customWidth="1"/>
    <col min="3028" max="3028" width="29.7109375" style="98" customWidth="1"/>
    <col min="3029" max="3030" width="13" style="98" bestFit="1" customWidth="1"/>
    <col min="3031" max="3031" width="12.85546875" style="98" bestFit="1" customWidth="1"/>
    <col min="3032" max="3032" width="9.7109375" style="98" bestFit="1" customWidth="1"/>
    <col min="3033" max="3033" width="10.85546875" style="98" customWidth="1"/>
    <col min="3034" max="3034" width="10.28515625" style="98" bestFit="1" customWidth="1"/>
    <col min="3035" max="3282" width="9.140625" style="98"/>
    <col min="3283" max="3283" width="4.5703125" style="98" customWidth="1"/>
    <col min="3284" max="3284" width="29.7109375" style="98" customWidth="1"/>
    <col min="3285" max="3286" width="13" style="98" bestFit="1" customWidth="1"/>
    <col min="3287" max="3287" width="12.85546875" style="98" bestFit="1" customWidth="1"/>
    <col min="3288" max="3288" width="9.7109375" style="98" bestFit="1" customWidth="1"/>
    <col min="3289" max="3289" width="10.85546875" style="98" customWidth="1"/>
    <col min="3290" max="3290" width="10.28515625" style="98" bestFit="1" customWidth="1"/>
    <col min="3291" max="3538" width="9.140625" style="98"/>
    <col min="3539" max="3539" width="4.5703125" style="98" customWidth="1"/>
    <col min="3540" max="3540" width="29.7109375" style="98" customWidth="1"/>
    <col min="3541" max="3542" width="13" style="98" bestFit="1" customWidth="1"/>
    <col min="3543" max="3543" width="12.85546875" style="98" bestFit="1" customWidth="1"/>
    <col min="3544" max="3544" width="9.7109375" style="98" bestFit="1" customWidth="1"/>
    <col min="3545" max="3545" width="10.85546875" style="98" customWidth="1"/>
    <col min="3546" max="3546" width="10.28515625" style="98" bestFit="1" customWidth="1"/>
    <col min="3547" max="3794" width="9.140625" style="98"/>
    <col min="3795" max="3795" width="4.5703125" style="98" customWidth="1"/>
    <col min="3796" max="3796" width="29.7109375" style="98" customWidth="1"/>
    <col min="3797" max="3798" width="13" style="98" bestFit="1" customWidth="1"/>
    <col min="3799" max="3799" width="12.85546875" style="98" bestFit="1" customWidth="1"/>
    <col min="3800" max="3800" width="9.7109375" style="98" bestFit="1" customWidth="1"/>
    <col min="3801" max="3801" width="10.85546875" style="98" customWidth="1"/>
    <col min="3802" max="3802" width="10.28515625" style="98" bestFit="1" customWidth="1"/>
    <col min="3803" max="4050" width="9.140625" style="98"/>
    <col min="4051" max="4051" width="4.5703125" style="98" customWidth="1"/>
    <col min="4052" max="4052" width="29.7109375" style="98" customWidth="1"/>
    <col min="4053" max="4054" width="13" style="98" bestFit="1" customWidth="1"/>
    <col min="4055" max="4055" width="12.85546875" style="98" bestFit="1" customWidth="1"/>
    <col min="4056" max="4056" width="9.7109375" style="98" bestFit="1" customWidth="1"/>
    <col min="4057" max="4057" width="10.85546875" style="98" customWidth="1"/>
    <col min="4058" max="4058" width="10.28515625" style="98" bestFit="1" customWidth="1"/>
    <col min="4059" max="4306" width="9.140625" style="98"/>
    <col min="4307" max="4307" width="4.5703125" style="98" customWidth="1"/>
    <col min="4308" max="4308" width="29.7109375" style="98" customWidth="1"/>
    <col min="4309" max="4310" width="13" style="98" bestFit="1" customWidth="1"/>
    <col min="4311" max="4311" width="12.85546875" style="98" bestFit="1" customWidth="1"/>
    <col min="4312" max="4312" width="9.7109375" style="98" bestFit="1" customWidth="1"/>
    <col min="4313" max="4313" width="10.85546875" style="98" customWidth="1"/>
    <col min="4314" max="4314" width="10.28515625" style="98" bestFit="1" customWidth="1"/>
    <col min="4315" max="4562" width="9.140625" style="98"/>
    <col min="4563" max="4563" width="4.5703125" style="98" customWidth="1"/>
    <col min="4564" max="4564" width="29.7109375" style="98" customWidth="1"/>
    <col min="4565" max="4566" width="13" style="98" bestFit="1" customWidth="1"/>
    <col min="4567" max="4567" width="12.85546875" style="98" bestFit="1" customWidth="1"/>
    <col min="4568" max="4568" width="9.7109375" style="98" bestFit="1" customWidth="1"/>
    <col min="4569" max="4569" width="10.85546875" style="98" customWidth="1"/>
    <col min="4570" max="4570" width="10.28515625" style="98" bestFit="1" customWidth="1"/>
    <col min="4571" max="4818" width="9.140625" style="98"/>
    <col min="4819" max="4819" width="4.5703125" style="98" customWidth="1"/>
    <col min="4820" max="4820" width="29.7109375" style="98" customWidth="1"/>
    <col min="4821" max="4822" width="13" style="98" bestFit="1" customWidth="1"/>
    <col min="4823" max="4823" width="12.85546875" style="98" bestFit="1" customWidth="1"/>
    <col min="4824" max="4824" width="9.7109375" style="98" bestFit="1" customWidth="1"/>
    <col min="4825" max="4825" width="10.85546875" style="98" customWidth="1"/>
    <col min="4826" max="4826" width="10.28515625" style="98" bestFit="1" customWidth="1"/>
    <col min="4827" max="5074" width="9.140625" style="98"/>
    <col min="5075" max="5075" width="4.5703125" style="98" customWidth="1"/>
    <col min="5076" max="5076" width="29.7109375" style="98" customWidth="1"/>
    <col min="5077" max="5078" width="13" style="98" bestFit="1" customWidth="1"/>
    <col min="5079" max="5079" width="12.85546875" style="98" bestFit="1" customWidth="1"/>
    <col min="5080" max="5080" width="9.7109375" style="98" bestFit="1" customWidth="1"/>
    <col min="5081" max="5081" width="10.85546875" style="98" customWidth="1"/>
    <col min="5082" max="5082" width="10.28515625" style="98" bestFit="1" customWidth="1"/>
    <col min="5083" max="5330" width="9.140625" style="98"/>
    <col min="5331" max="5331" width="4.5703125" style="98" customWidth="1"/>
    <col min="5332" max="5332" width="29.7109375" style="98" customWidth="1"/>
    <col min="5333" max="5334" width="13" style="98" bestFit="1" customWidth="1"/>
    <col min="5335" max="5335" width="12.85546875" style="98" bestFit="1" customWidth="1"/>
    <col min="5336" max="5336" width="9.7109375" style="98" bestFit="1" customWidth="1"/>
    <col min="5337" max="5337" width="10.85546875" style="98" customWidth="1"/>
    <col min="5338" max="5338" width="10.28515625" style="98" bestFit="1" customWidth="1"/>
    <col min="5339" max="5586" width="9.140625" style="98"/>
    <col min="5587" max="5587" width="4.5703125" style="98" customWidth="1"/>
    <col min="5588" max="5588" width="29.7109375" style="98" customWidth="1"/>
    <col min="5589" max="5590" width="13" style="98" bestFit="1" customWidth="1"/>
    <col min="5591" max="5591" width="12.85546875" style="98" bestFit="1" customWidth="1"/>
    <col min="5592" max="5592" width="9.7109375" style="98" bestFit="1" customWidth="1"/>
    <col min="5593" max="5593" width="10.85546875" style="98" customWidth="1"/>
    <col min="5594" max="5594" width="10.28515625" style="98" bestFit="1" customWidth="1"/>
    <col min="5595" max="5842" width="9.140625" style="98"/>
    <col min="5843" max="5843" width="4.5703125" style="98" customWidth="1"/>
    <col min="5844" max="5844" width="29.7109375" style="98" customWidth="1"/>
    <col min="5845" max="5846" width="13" style="98" bestFit="1" customWidth="1"/>
    <col min="5847" max="5847" width="12.85546875" style="98" bestFit="1" customWidth="1"/>
    <col min="5848" max="5848" width="9.7109375" style="98" bestFit="1" customWidth="1"/>
    <col min="5849" max="5849" width="10.85546875" style="98" customWidth="1"/>
    <col min="5850" max="5850" width="10.28515625" style="98" bestFit="1" customWidth="1"/>
    <col min="5851" max="6098" width="9.140625" style="98"/>
    <col min="6099" max="6099" width="4.5703125" style="98" customWidth="1"/>
    <col min="6100" max="6100" width="29.7109375" style="98" customWidth="1"/>
    <col min="6101" max="6102" width="13" style="98" bestFit="1" customWidth="1"/>
    <col min="6103" max="6103" width="12.85546875" style="98" bestFit="1" customWidth="1"/>
    <col min="6104" max="6104" width="9.7109375" style="98" bestFit="1" customWidth="1"/>
    <col min="6105" max="6105" width="10.85546875" style="98" customWidth="1"/>
    <col min="6106" max="6106" width="10.28515625" style="98" bestFit="1" customWidth="1"/>
    <col min="6107" max="6354" width="9.140625" style="98"/>
    <col min="6355" max="6355" width="4.5703125" style="98" customWidth="1"/>
    <col min="6356" max="6356" width="29.7109375" style="98" customWidth="1"/>
    <col min="6357" max="6358" width="13" style="98" bestFit="1" customWidth="1"/>
    <col min="6359" max="6359" width="12.85546875" style="98" bestFit="1" customWidth="1"/>
    <col min="6360" max="6360" width="9.7109375" style="98" bestFit="1" customWidth="1"/>
    <col min="6361" max="6361" width="10.85546875" style="98" customWidth="1"/>
    <col min="6362" max="6362" width="10.28515625" style="98" bestFit="1" customWidth="1"/>
    <col min="6363" max="6610" width="9.140625" style="98"/>
    <col min="6611" max="6611" width="4.5703125" style="98" customWidth="1"/>
    <col min="6612" max="6612" width="29.7109375" style="98" customWidth="1"/>
    <col min="6613" max="6614" width="13" style="98" bestFit="1" customWidth="1"/>
    <col min="6615" max="6615" width="12.85546875" style="98" bestFit="1" customWidth="1"/>
    <col min="6616" max="6616" width="9.7109375" style="98" bestFit="1" customWidth="1"/>
    <col min="6617" max="6617" width="10.85546875" style="98" customWidth="1"/>
    <col min="6618" max="6618" width="10.28515625" style="98" bestFit="1" customWidth="1"/>
    <col min="6619" max="6866" width="9.140625" style="98"/>
    <col min="6867" max="6867" width="4.5703125" style="98" customWidth="1"/>
    <col min="6868" max="6868" width="29.7109375" style="98" customWidth="1"/>
    <col min="6869" max="6870" width="13" style="98" bestFit="1" customWidth="1"/>
    <col min="6871" max="6871" width="12.85546875" style="98" bestFit="1" customWidth="1"/>
    <col min="6872" max="6872" width="9.7109375" style="98" bestFit="1" customWidth="1"/>
    <col min="6873" max="6873" width="10.85546875" style="98" customWidth="1"/>
    <col min="6874" max="6874" width="10.28515625" style="98" bestFit="1" customWidth="1"/>
    <col min="6875" max="7122" width="9.140625" style="98"/>
    <col min="7123" max="7123" width="4.5703125" style="98" customWidth="1"/>
    <col min="7124" max="7124" width="29.7109375" style="98" customWidth="1"/>
    <col min="7125" max="7126" width="13" style="98" bestFit="1" customWidth="1"/>
    <col min="7127" max="7127" width="12.85546875" style="98" bestFit="1" customWidth="1"/>
    <col min="7128" max="7128" width="9.7109375" style="98" bestFit="1" customWidth="1"/>
    <col min="7129" max="7129" width="10.85546875" style="98" customWidth="1"/>
    <col min="7130" max="7130" width="10.28515625" style="98" bestFit="1" customWidth="1"/>
    <col min="7131" max="7378" width="9.140625" style="98"/>
    <col min="7379" max="7379" width="4.5703125" style="98" customWidth="1"/>
    <col min="7380" max="7380" width="29.7109375" style="98" customWidth="1"/>
    <col min="7381" max="7382" width="13" style="98" bestFit="1" customWidth="1"/>
    <col min="7383" max="7383" width="12.85546875" style="98" bestFit="1" customWidth="1"/>
    <col min="7384" max="7384" width="9.7109375" style="98" bestFit="1" customWidth="1"/>
    <col min="7385" max="7385" width="10.85546875" style="98" customWidth="1"/>
    <col min="7386" max="7386" width="10.28515625" style="98" bestFit="1" customWidth="1"/>
    <col min="7387" max="7634" width="9.140625" style="98"/>
    <col min="7635" max="7635" width="4.5703125" style="98" customWidth="1"/>
    <col min="7636" max="7636" width="29.7109375" style="98" customWidth="1"/>
    <col min="7637" max="7638" width="13" style="98" bestFit="1" customWidth="1"/>
    <col min="7639" max="7639" width="12.85546875" style="98" bestFit="1" customWidth="1"/>
    <col min="7640" max="7640" width="9.7109375" style="98" bestFit="1" customWidth="1"/>
    <col min="7641" max="7641" width="10.85546875" style="98" customWidth="1"/>
    <col min="7642" max="7642" width="10.28515625" style="98" bestFit="1" customWidth="1"/>
    <col min="7643" max="7890" width="9.140625" style="98"/>
    <col min="7891" max="7891" width="4.5703125" style="98" customWidth="1"/>
    <col min="7892" max="7892" width="29.7109375" style="98" customWidth="1"/>
    <col min="7893" max="7894" width="13" style="98" bestFit="1" customWidth="1"/>
    <col min="7895" max="7895" width="12.85546875" style="98" bestFit="1" customWidth="1"/>
    <col min="7896" max="7896" width="9.7109375" style="98" bestFit="1" customWidth="1"/>
    <col min="7897" max="7897" width="10.85546875" style="98" customWidth="1"/>
    <col min="7898" max="7898" width="10.28515625" style="98" bestFit="1" customWidth="1"/>
    <col min="7899" max="8146" width="9.140625" style="98"/>
    <col min="8147" max="8147" width="4.5703125" style="98" customWidth="1"/>
    <col min="8148" max="8148" width="29.7109375" style="98" customWidth="1"/>
    <col min="8149" max="8150" width="13" style="98" bestFit="1" customWidth="1"/>
    <col min="8151" max="8151" width="12.85546875" style="98" bestFit="1" customWidth="1"/>
    <col min="8152" max="8152" width="9.7109375" style="98" bestFit="1" customWidth="1"/>
    <col min="8153" max="8153" width="10.85546875" style="98" customWidth="1"/>
    <col min="8154" max="8154" width="10.28515625" style="98" bestFit="1" customWidth="1"/>
    <col min="8155" max="8402" width="9.140625" style="98"/>
    <col min="8403" max="8403" width="4.5703125" style="98" customWidth="1"/>
    <col min="8404" max="8404" width="29.7109375" style="98" customWidth="1"/>
    <col min="8405" max="8406" width="13" style="98" bestFit="1" customWidth="1"/>
    <col min="8407" max="8407" width="12.85546875" style="98" bestFit="1" customWidth="1"/>
    <col min="8408" max="8408" width="9.7109375" style="98" bestFit="1" customWidth="1"/>
    <col min="8409" max="8409" width="10.85546875" style="98" customWidth="1"/>
    <col min="8410" max="8410" width="10.28515625" style="98" bestFit="1" customWidth="1"/>
    <col min="8411" max="8658" width="9.140625" style="98"/>
    <col min="8659" max="8659" width="4.5703125" style="98" customWidth="1"/>
    <col min="8660" max="8660" width="29.7109375" style="98" customWidth="1"/>
    <col min="8661" max="8662" width="13" style="98" bestFit="1" customWidth="1"/>
    <col min="8663" max="8663" width="12.85546875" style="98" bestFit="1" customWidth="1"/>
    <col min="8664" max="8664" width="9.7109375" style="98" bestFit="1" customWidth="1"/>
    <col min="8665" max="8665" width="10.85546875" style="98" customWidth="1"/>
    <col min="8666" max="8666" width="10.28515625" style="98" bestFit="1" customWidth="1"/>
    <col min="8667" max="8914" width="9.140625" style="98"/>
    <col min="8915" max="8915" width="4.5703125" style="98" customWidth="1"/>
    <col min="8916" max="8916" width="29.7109375" style="98" customWidth="1"/>
    <col min="8917" max="8918" width="13" style="98" bestFit="1" customWidth="1"/>
    <col min="8919" max="8919" width="12.85546875" style="98" bestFit="1" customWidth="1"/>
    <col min="8920" max="8920" width="9.7109375" style="98" bestFit="1" customWidth="1"/>
    <col min="8921" max="8921" width="10.85546875" style="98" customWidth="1"/>
    <col min="8922" max="8922" width="10.28515625" style="98" bestFit="1" customWidth="1"/>
    <col min="8923" max="9170" width="9.140625" style="98"/>
    <col min="9171" max="9171" width="4.5703125" style="98" customWidth="1"/>
    <col min="9172" max="9172" width="29.7109375" style="98" customWidth="1"/>
    <col min="9173" max="9174" width="13" style="98" bestFit="1" customWidth="1"/>
    <col min="9175" max="9175" width="12.85546875" style="98" bestFit="1" customWidth="1"/>
    <col min="9176" max="9176" width="9.7109375" style="98" bestFit="1" customWidth="1"/>
    <col min="9177" max="9177" width="10.85546875" style="98" customWidth="1"/>
    <col min="9178" max="9178" width="10.28515625" style="98" bestFit="1" customWidth="1"/>
    <col min="9179" max="9426" width="9.140625" style="98"/>
    <col min="9427" max="9427" width="4.5703125" style="98" customWidth="1"/>
    <col min="9428" max="9428" width="29.7109375" style="98" customWidth="1"/>
    <col min="9429" max="9430" width="13" style="98" bestFit="1" customWidth="1"/>
    <col min="9431" max="9431" width="12.85546875" style="98" bestFit="1" customWidth="1"/>
    <col min="9432" max="9432" width="9.7109375" style="98" bestFit="1" customWidth="1"/>
    <col min="9433" max="9433" width="10.85546875" style="98" customWidth="1"/>
    <col min="9434" max="9434" width="10.28515625" style="98" bestFit="1" customWidth="1"/>
    <col min="9435" max="9682" width="9.140625" style="98"/>
    <col min="9683" max="9683" width="4.5703125" style="98" customWidth="1"/>
    <col min="9684" max="9684" width="29.7109375" style="98" customWidth="1"/>
    <col min="9685" max="9686" width="13" style="98" bestFit="1" customWidth="1"/>
    <col min="9687" max="9687" width="12.85546875" style="98" bestFit="1" customWidth="1"/>
    <col min="9688" max="9688" width="9.7109375" style="98" bestFit="1" customWidth="1"/>
    <col min="9689" max="9689" width="10.85546875" style="98" customWidth="1"/>
    <col min="9690" max="9690" width="10.28515625" style="98" bestFit="1" customWidth="1"/>
    <col min="9691" max="9938" width="9.140625" style="98"/>
    <col min="9939" max="9939" width="4.5703125" style="98" customWidth="1"/>
    <col min="9940" max="9940" width="29.7109375" style="98" customWidth="1"/>
    <col min="9941" max="9942" width="13" style="98" bestFit="1" customWidth="1"/>
    <col min="9943" max="9943" width="12.85546875" style="98" bestFit="1" customWidth="1"/>
    <col min="9944" max="9944" width="9.7109375" style="98" bestFit="1" customWidth="1"/>
    <col min="9945" max="9945" width="10.85546875" style="98" customWidth="1"/>
    <col min="9946" max="9946" width="10.28515625" style="98" bestFit="1" customWidth="1"/>
    <col min="9947" max="10194" width="9.140625" style="98"/>
    <col min="10195" max="10195" width="4.5703125" style="98" customWidth="1"/>
    <col min="10196" max="10196" width="29.7109375" style="98" customWidth="1"/>
    <col min="10197" max="10198" width="13" style="98" bestFit="1" customWidth="1"/>
    <col min="10199" max="10199" width="12.85546875" style="98" bestFit="1" customWidth="1"/>
    <col min="10200" max="10200" width="9.7109375" style="98" bestFit="1" customWidth="1"/>
    <col min="10201" max="10201" width="10.85546875" style="98" customWidth="1"/>
    <col min="10202" max="10202" width="10.28515625" style="98" bestFit="1" customWidth="1"/>
    <col min="10203" max="10450" width="9.140625" style="98"/>
    <col min="10451" max="10451" width="4.5703125" style="98" customWidth="1"/>
    <col min="10452" max="10452" width="29.7109375" style="98" customWidth="1"/>
    <col min="10453" max="10454" width="13" style="98" bestFit="1" customWidth="1"/>
    <col min="10455" max="10455" width="12.85546875" style="98" bestFit="1" customWidth="1"/>
    <col min="10456" max="10456" width="9.7109375" style="98" bestFit="1" customWidth="1"/>
    <col min="10457" max="10457" width="10.85546875" style="98" customWidth="1"/>
    <col min="10458" max="10458" width="10.28515625" style="98" bestFit="1" customWidth="1"/>
    <col min="10459" max="10706" width="9.140625" style="98"/>
    <col min="10707" max="10707" width="4.5703125" style="98" customWidth="1"/>
    <col min="10708" max="10708" width="29.7109375" style="98" customWidth="1"/>
    <col min="10709" max="10710" width="13" style="98" bestFit="1" customWidth="1"/>
    <col min="10711" max="10711" width="12.85546875" style="98" bestFit="1" customWidth="1"/>
    <col min="10712" max="10712" width="9.7109375" style="98" bestFit="1" customWidth="1"/>
    <col min="10713" max="10713" width="10.85546875" style="98" customWidth="1"/>
    <col min="10714" max="10714" width="10.28515625" style="98" bestFit="1" customWidth="1"/>
    <col min="10715" max="10962" width="9.140625" style="98"/>
    <col min="10963" max="10963" width="4.5703125" style="98" customWidth="1"/>
    <col min="10964" max="10964" width="29.7109375" style="98" customWidth="1"/>
    <col min="10965" max="10966" width="13" style="98" bestFit="1" customWidth="1"/>
    <col min="10967" max="10967" width="12.85546875" style="98" bestFit="1" customWidth="1"/>
    <col min="10968" max="10968" width="9.7109375" style="98" bestFit="1" customWidth="1"/>
    <col min="10969" max="10969" width="10.85546875" style="98" customWidth="1"/>
    <col min="10970" max="10970" width="10.28515625" style="98" bestFit="1" customWidth="1"/>
    <col min="10971" max="11218" width="9.140625" style="98"/>
    <col min="11219" max="11219" width="4.5703125" style="98" customWidth="1"/>
    <col min="11220" max="11220" width="29.7109375" style="98" customWidth="1"/>
    <col min="11221" max="11222" width="13" style="98" bestFit="1" customWidth="1"/>
    <col min="11223" max="11223" width="12.85546875" style="98" bestFit="1" customWidth="1"/>
    <col min="11224" max="11224" width="9.7109375" style="98" bestFit="1" customWidth="1"/>
    <col min="11225" max="11225" width="10.85546875" style="98" customWidth="1"/>
    <col min="11226" max="11226" width="10.28515625" style="98" bestFit="1" customWidth="1"/>
    <col min="11227" max="11474" width="9.140625" style="98"/>
    <col min="11475" max="11475" width="4.5703125" style="98" customWidth="1"/>
    <col min="11476" max="11476" width="29.7109375" style="98" customWidth="1"/>
    <col min="11477" max="11478" width="13" style="98" bestFit="1" customWidth="1"/>
    <col min="11479" max="11479" width="12.85546875" style="98" bestFit="1" customWidth="1"/>
    <col min="11480" max="11480" width="9.7109375" style="98" bestFit="1" customWidth="1"/>
    <col min="11481" max="11481" width="10.85546875" style="98" customWidth="1"/>
    <col min="11482" max="11482" width="10.28515625" style="98" bestFit="1" customWidth="1"/>
    <col min="11483" max="11730" width="9.140625" style="98"/>
    <col min="11731" max="11731" width="4.5703125" style="98" customWidth="1"/>
    <col min="11732" max="11732" width="29.7109375" style="98" customWidth="1"/>
    <col min="11733" max="11734" width="13" style="98" bestFit="1" customWidth="1"/>
    <col min="11735" max="11735" width="12.85546875" style="98" bestFit="1" customWidth="1"/>
    <col min="11736" max="11736" width="9.7109375" style="98" bestFit="1" customWidth="1"/>
    <col min="11737" max="11737" width="10.85546875" style="98" customWidth="1"/>
    <col min="11738" max="11738" width="10.28515625" style="98" bestFit="1" customWidth="1"/>
    <col min="11739" max="11986" width="9.140625" style="98"/>
    <col min="11987" max="11987" width="4.5703125" style="98" customWidth="1"/>
    <col min="11988" max="11988" width="29.7109375" style="98" customWidth="1"/>
    <col min="11989" max="11990" width="13" style="98" bestFit="1" customWidth="1"/>
    <col min="11991" max="11991" width="12.85546875" style="98" bestFit="1" customWidth="1"/>
    <col min="11992" max="11992" width="9.7109375" style="98" bestFit="1" customWidth="1"/>
    <col min="11993" max="11993" width="10.85546875" style="98" customWidth="1"/>
    <col min="11994" max="11994" width="10.28515625" style="98" bestFit="1" customWidth="1"/>
    <col min="11995" max="12242" width="9.140625" style="98"/>
    <col min="12243" max="12243" width="4.5703125" style="98" customWidth="1"/>
    <col min="12244" max="12244" width="29.7109375" style="98" customWidth="1"/>
    <col min="12245" max="12246" width="13" style="98" bestFit="1" customWidth="1"/>
    <col min="12247" max="12247" width="12.85546875" style="98" bestFit="1" customWidth="1"/>
    <col min="12248" max="12248" width="9.7109375" style="98" bestFit="1" customWidth="1"/>
    <col min="12249" max="12249" width="10.85546875" style="98" customWidth="1"/>
    <col min="12250" max="12250" width="10.28515625" style="98" bestFit="1" customWidth="1"/>
    <col min="12251" max="12498" width="9.140625" style="98"/>
    <col min="12499" max="12499" width="4.5703125" style="98" customWidth="1"/>
    <col min="12500" max="12500" width="29.7109375" style="98" customWidth="1"/>
    <col min="12501" max="12502" width="13" style="98" bestFit="1" customWidth="1"/>
    <col min="12503" max="12503" width="12.85546875" style="98" bestFit="1" customWidth="1"/>
    <col min="12504" max="12504" width="9.7109375" style="98" bestFit="1" customWidth="1"/>
    <col min="12505" max="12505" width="10.85546875" style="98" customWidth="1"/>
    <col min="12506" max="12506" width="10.28515625" style="98" bestFit="1" customWidth="1"/>
    <col min="12507" max="12754" width="9.140625" style="98"/>
    <col min="12755" max="12755" width="4.5703125" style="98" customWidth="1"/>
    <col min="12756" max="12756" width="29.7109375" style="98" customWidth="1"/>
    <col min="12757" max="12758" width="13" style="98" bestFit="1" customWidth="1"/>
    <col min="12759" max="12759" width="12.85546875" style="98" bestFit="1" customWidth="1"/>
    <col min="12760" max="12760" width="9.7109375" style="98" bestFit="1" customWidth="1"/>
    <col min="12761" max="12761" width="10.85546875" style="98" customWidth="1"/>
    <col min="12762" max="12762" width="10.28515625" style="98" bestFit="1" customWidth="1"/>
    <col min="12763" max="13010" width="9.140625" style="98"/>
    <col min="13011" max="13011" width="4.5703125" style="98" customWidth="1"/>
    <col min="13012" max="13012" width="29.7109375" style="98" customWidth="1"/>
    <col min="13013" max="13014" width="13" style="98" bestFit="1" customWidth="1"/>
    <col min="13015" max="13015" width="12.85546875" style="98" bestFit="1" customWidth="1"/>
    <col min="13016" max="13016" width="9.7109375" style="98" bestFit="1" customWidth="1"/>
    <col min="13017" max="13017" width="10.85546875" style="98" customWidth="1"/>
    <col min="13018" max="13018" width="10.28515625" style="98" bestFit="1" customWidth="1"/>
    <col min="13019" max="13266" width="9.140625" style="98"/>
    <col min="13267" max="13267" width="4.5703125" style="98" customWidth="1"/>
    <col min="13268" max="13268" width="29.7109375" style="98" customWidth="1"/>
    <col min="13269" max="13270" width="13" style="98" bestFit="1" customWidth="1"/>
    <col min="13271" max="13271" width="12.85546875" style="98" bestFit="1" customWidth="1"/>
    <col min="13272" max="13272" width="9.7109375" style="98" bestFit="1" customWidth="1"/>
    <col min="13273" max="13273" width="10.85546875" style="98" customWidth="1"/>
    <col min="13274" max="13274" width="10.28515625" style="98" bestFit="1" customWidth="1"/>
    <col min="13275" max="13522" width="9.140625" style="98"/>
    <col min="13523" max="13523" width="4.5703125" style="98" customWidth="1"/>
    <col min="13524" max="13524" width="29.7109375" style="98" customWidth="1"/>
    <col min="13525" max="13526" width="13" style="98" bestFit="1" customWidth="1"/>
    <col min="13527" max="13527" width="12.85546875" style="98" bestFit="1" customWidth="1"/>
    <col min="13528" max="13528" width="9.7109375" style="98" bestFit="1" customWidth="1"/>
    <col min="13529" max="13529" width="10.85546875" style="98" customWidth="1"/>
    <col min="13530" max="13530" width="10.28515625" style="98" bestFit="1" customWidth="1"/>
    <col min="13531" max="13778" width="9.140625" style="98"/>
    <col min="13779" max="13779" width="4.5703125" style="98" customWidth="1"/>
    <col min="13780" max="13780" width="29.7109375" style="98" customWidth="1"/>
    <col min="13781" max="13782" width="13" style="98" bestFit="1" customWidth="1"/>
    <col min="13783" max="13783" width="12.85546875" style="98" bestFit="1" customWidth="1"/>
    <col min="13784" max="13784" width="9.7109375" style="98" bestFit="1" customWidth="1"/>
    <col min="13785" max="13785" width="10.85546875" style="98" customWidth="1"/>
    <col min="13786" max="13786" width="10.28515625" style="98" bestFit="1" customWidth="1"/>
    <col min="13787" max="14034" width="9.140625" style="98"/>
    <col min="14035" max="14035" width="4.5703125" style="98" customWidth="1"/>
    <col min="14036" max="14036" width="29.7109375" style="98" customWidth="1"/>
    <col min="14037" max="14038" width="13" style="98" bestFit="1" customWidth="1"/>
    <col min="14039" max="14039" width="12.85546875" style="98" bestFit="1" customWidth="1"/>
    <col min="14040" max="14040" width="9.7109375" style="98" bestFit="1" customWidth="1"/>
    <col min="14041" max="14041" width="10.85546875" style="98" customWidth="1"/>
    <col min="14042" max="14042" width="10.28515625" style="98" bestFit="1" customWidth="1"/>
    <col min="14043" max="14290" width="9.140625" style="98"/>
    <col min="14291" max="14291" width="4.5703125" style="98" customWidth="1"/>
    <col min="14292" max="14292" width="29.7109375" style="98" customWidth="1"/>
    <col min="14293" max="14294" width="13" style="98" bestFit="1" customWidth="1"/>
    <col min="14295" max="14295" width="12.85546875" style="98" bestFit="1" customWidth="1"/>
    <col min="14296" max="14296" width="9.7109375" style="98" bestFit="1" customWidth="1"/>
    <col min="14297" max="14297" width="10.85546875" style="98" customWidth="1"/>
    <col min="14298" max="14298" width="10.28515625" style="98" bestFit="1" customWidth="1"/>
    <col min="14299" max="14546" width="9.140625" style="98"/>
    <col min="14547" max="14547" width="4.5703125" style="98" customWidth="1"/>
    <col min="14548" max="14548" width="29.7109375" style="98" customWidth="1"/>
    <col min="14549" max="14550" width="13" style="98" bestFit="1" customWidth="1"/>
    <col min="14551" max="14551" width="12.85546875" style="98" bestFit="1" customWidth="1"/>
    <col min="14552" max="14552" width="9.7109375" style="98" bestFit="1" customWidth="1"/>
    <col min="14553" max="14553" width="10.85546875" style="98" customWidth="1"/>
    <col min="14554" max="14554" width="10.28515625" style="98" bestFit="1" customWidth="1"/>
    <col min="14555" max="14802" width="9.140625" style="98"/>
    <col min="14803" max="14803" width="4.5703125" style="98" customWidth="1"/>
    <col min="14804" max="14804" width="29.7109375" style="98" customWidth="1"/>
    <col min="14805" max="14806" width="13" style="98" bestFit="1" customWidth="1"/>
    <col min="14807" max="14807" width="12.85546875" style="98" bestFit="1" customWidth="1"/>
    <col min="14808" max="14808" width="9.7109375" style="98" bestFit="1" customWidth="1"/>
    <col min="14809" max="14809" width="10.85546875" style="98" customWidth="1"/>
    <col min="14810" max="14810" width="10.28515625" style="98" bestFit="1" customWidth="1"/>
    <col min="14811" max="15058" width="9.140625" style="98"/>
    <col min="15059" max="15059" width="4.5703125" style="98" customWidth="1"/>
    <col min="15060" max="15060" width="29.7109375" style="98" customWidth="1"/>
    <col min="15061" max="15062" width="13" style="98" bestFit="1" customWidth="1"/>
    <col min="15063" max="15063" width="12.85546875" style="98" bestFit="1" customWidth="1"/>
    <col min="15064" max="15064" width="9.7109375" style="98" bestFit="1" customWidth="1"/>
    <col min="15065" max="15065" width="10.85546875" style="98" customWidth="1"/>
    <col min="15066" max="15066" width="10.28515625" style="98" bestFit="1" customWidth="1"/>
    <col min="15067" max="15314" width="9.140625" style="98"/>
    <col min="15315" max="15315" width="4.5703125" style="98" customWidth="1"/>
    <col min="15316" max="15316" width="29.7109375" style="98" customWidth="1"/>
    <col min="15317" max="15318" width="13" style="98" bestFit="1" customWidth="1"/>
    <col min="15319" max="15319" width="12.85546875" style="98" bestFit="1" customWidth="1"/>
    <col min="15320" max="15320" width="9.7109375" style="98" bestFit="1" customWidth="1"/>
    <col min="15321" max="15321" width="10.85546875" style="98" customWidth="1"/>
    <col min="15322" max="15322" width="10.28515625" style="98" bestFit="1" customWidth="1"/>
    <col min="15323" max="15570" width="9.140625" style="98"/>
    <col min="15571" max="15571" width="4.5703125" style="98" customWidth="1"/>
    <col min="15572" max="15572" width="29.7109375" style="98" customWidth="1"/>
    <col min="15573" max="15574" width="13" style="98" bestFit="1" customWidth="1"/>
    <col min="15575" max="15575" width="12.85546875" style="98" bestFit="1" customWidth="1"/>
    <col min="15576" max="15576" width="9.7109375" style="98" bestFit="1" customWidth="1"/>
    <col min="15577" max="15577" width="10.85546875" style="98" customWidth="1"/>
    <col min="15578" max="15578" width="10.28515625" style="98" bestFit="1" customWidth="1"/>
    <col min="15579" max="15826" width="9.140625" style="98"/>
    <col min="15827" max="15827" width="4.5703125" style="98" customWidth="1"/>
    <col min="15828" max="15828" width="29.7109375" style="98" customWidth="1"/>
    <col min="15829" max="15830" width="13" style="98" bestFit="1" customWidth="1"/>
    <col min="15831" max="15831" width="12.85546875" style="98" bestFit="1" customWidth="1"/>
    <col min="15832" max="15832" width="9.7109375" style="98" bestFit="1" customWidth="1"/>
    <col min="15833" max="15833" width="10.85546875" style="98" customWidth="1"/>
    <col min="15834" max="15834" width="10.28515625" style="98" bestFit="1" customWidth="1"/>
    <col min="15835" max="16082" width="9.140625" style="98"/>
    <col min="16083" max="16083" width="4.5703125" style="98" customWidth="1"/>
    <col min="16084" max="16084" width="29.7109375" style="98" customWidth="1"/>
    <col min="16085" max="16086" width="13" style="98" bestFit="1" customWidth="1"/>
    <col min="16087" max="16087" width="12.85546875" style="98" bestFit="1" customWidth="1"/>
    <col min="16088" max="16088" width="9.7109375" style="98" bestFit="1" customWidth="1"/>
    <col min="16089" max="16089" width="10.85546875" style="98" customWidth="1"/>
    <col min="16090" max="16090" width="10.28515625" style="98" bestFit="1" customWidth="1"/>
    <col min="16091" max="16384" width="9.140625" style="98"/>
  </cols>
  <sheetData>
    <row r="1" spans="1:8" x14ac:dyDescent="0.2">
      <c r="C1" s="99"/>
      <c r="D1" s="99"/>
    </row>
    <row r="2" spans="1:8" s="101" customFormat="1" ht="18" x14ac:dyDescent="0.25">
      <c r="A2" s="100"/>
      <c r="B2" s="569" t="s">
        <v>219</v>
      </c>
      <c r="C2" s="569"/>
      <c r="D2" s="569"/>
      <c r="E2" s="569"/>
      <c r="F2" s="569"/>
      <c r="G2" s="569"/>
      <c r="H2" s="569"/>
    </row>
    <row r="3" spans="1:8" s="101" customFormat="1" ht="18" x14ac:dyDescent="0.25">
      <c r="A3" s="100"/>
      <c r="B3" s="102"/>
      <c r="C3" s="72"/>
      <c r="D3" s="103"/>
      <c r="E3" s="72"/>
      <c r="F3" s="102"/>
      <c r="G3" s="102"/>
      <c r="H3" s="102"/>
    </row>
    <row r="4" spans="1:8" s="108" customFormat="1" ht="15" customHeight="1" thickBot="1" x14ac:dyDescent="0.25">
      <c r="A4" s="104"/>
      <c r="B4" s="105"/>
      <c r="C4" s="72"/>
      <c r="D4" s="72"/>
      <c r="E4" s="106"/>
      <c r="F4" s="105"/>
      <c r="G4" s="107" t="s">
        <v>220</v>
      </c>
      <c r="H4" s="105"/>
    </row>
    <row r="5" spans="1:8" s="108" customFormat="1" ht="15" customHeight="1" x14ac:dyDescent="0.2">
      <c r="A5" s="109" t="s">
        <v>221</v>
      </c>
      <c r="B5" s="570" t="s">
        <v>222</v>
      </c>
      <c r="C5" s="573" t="s">
        <v>110</v>
      </c>
      <c r="D5" s="574"/>
      <c r="E5" s="575" t="s">
        <v>223</v>
      </c>
      <c r="F5" s="576"/>
      <c r="G5" s="573" t="s">
        <v>110</v>
      </c>
      <c r="H5" s="574"/>
    </row>
    <row r="6" spans="1:8" s="108" customFormat="1" ht="15" customHeight="1" thickBot="1" x14ac:dyDescent="0.25">
      <c r="A6" s="110" t="s">
        <v>224</v>
      </c>
      <c r="B6" s="571"/>
      <c r="C6" s="111" t="s">
        <v>112</v>
      </c>
      <c r="D6" s="112" t="s">
        <v>113</v>
      </c>
      <c r="E6" s="113" t="s">
        <v>225</v>
      </c>
      <c r="F6" s="114" t="s">
        <v>226</v>
      </c>
      <c r="G6" s="111" t="s">
        <v>112</v>
      </c>
      <c r="H6" s="112" t="s">
        <v>113</v>
      </c>
    </row>
    <row r="7" spans="1:8" s="108" customFormat="1" ht="15" customHeight="1" thickBot="1" x14ac:dyDescent="0.25">
      <c r="A7" s="115"/>
      <c r="B7" s="572"/>
      <c r="C7" s="116"/>
      <c r="D7" s="117"/>
      <c r="E7" s="118"/>
      <c r="F7" s="119"/>
      <c r="G7" s="577" t="s">
        <v>227</v>
      </c>
      <c r="H7" s="578"/>
    </row>
    <row r="8" spans="1:8" s="108" customFormat="1" ht="15" customHeight="1" x14ac:dyDescent="0.2">
      <c r="A8" s="120"/>
      <c r="B8" s="121"/>
      <c r="C8" s="72"/>
      <c r="D8" s="72"/>
      <c r="E8" s="122"/>
      <c r="F8" s="122"/>
      <c r="G8" s="123"/>
      <c r="H8" s="123"/>
    </row>
    <row r="9" spans="1:8" s="108" customFormat="1" ht="15" customHeight="1" x14ac:dyDescent="0.25">
      <c r="A9" s="568" t="s">
        <v>228</v>
      </c>
      <c r="B9" s="568"/>
      <c r="C9" s="124">
        <v>7529178</v>
      </c>
      <c r="D9" s="124">
        <v>7270009</v>
      </c>
      <c r="E9" s="125">
        <f>C9-D9</f>
        <v>259169</v>
      </c>
      <c r="F9" s="126">
        <f>E9*100/D9</f>
        <v>3.5649061782454465</v>
      </c>
      <c r="G9" s="127">
        <f>C9*100/7529178</f>
        <v>100</v>
      </c>
      <c r="H9" s="127">
        <f>D9*100/7270009</f>
        <v>100</v>
      </c>
    </row>
    <row r="10" spans="1:8" s="133" customFormat="1" ht="8.25" x14ac:dyDescent="0.15">
      <c r="A10" s="128"/>
      <c r="B10" s="128"/>
      <c r="C10" s="129">
        <f>SUM(C51:C53)</f>
        <v>7529178</v>
      </c>
      <c r="D10" s="129">
        <f>SUM(D51:D53)</f>
        <v>7270009</v>
      </c>
      <c r="E10" s="130">
        <f>C10-D10</f>
        <v>259169</v>
      </c>
      <c r="F10" s="131">
        <f>E10*100/D10</f>
        <v>3.5649061782454465</v>
      </c>
      <c r="G10" s="132">
        <f>C10*100/7529178</f>
        <v>100</v>
      </c>
      <c r="H10" s="132">
        <f>D10*100/7270009</f>
        <v>100</v>
      </c>
    </row>
    <row r="11" spans="1:8" s="108" customFormat="1" x14ac:dyDescent="0.2">
      <c r="A11" s="134"/>
    </row>
    <row r="12" spans="1:8" s="108" customFormat="1" ht="16.5" customHeight="1" x14ac:dyDescent="0.2">
      <c r="A12" s="135">
        <v>1</v>
      </c>
      <c r="B12" s="136" t="s">
        <v>229</v>
      </c>
      <c r="C12" s="137">
        <f>'vari. (cmdty) J-OCT. 2019-20'!C277</f>
        <v>1053939</v>
      </c>
      <c r="D12" s="137">
        <f>'vari. (cmdty) J-OCT. 2019-20'!E277</f>
        <v>962919</v>
      </c>
      <c r="E12" s="138">
        <f t="shared" ref="E12:E49" si="0">C12-D12</f>
        <v>91020</v>
      </c>
      <c r="F12" s="139">
        <f t="shared" ref="F12:F49" si="1">E12*100/D12</f>
        <v>9.4525084664442183</v>
      </c>
      <c r="G12" s="140">
        <f t="shared" ref="G12:G49" si="2">C12*100/7529178</f>
        <v>13.998061939829288</v>
      </c>
      <c r="H12" s="140">
        <f t="shared" ref="H12:H49" si="3">D12*100/7270009</f>
        <v>13.245086766742654</v>
      </c>
    </row>
    <row r="13" spans="1:8" s="133" customFormat="1" ht="30.75" customHeight="1" x14ac:dyDescent="0.2">
      <c r="A13" s="141">
        <v>2</v>
      </c>
      <c r="B13" s="136" t="s">
        <v>230</v>
      </c>
      <c r="C13" s="137">
        <f>'vari. (cmdty) J-OCT. 2019-20'!C232</f>
        <v>905543</v>
      </c>
      <c r="D13" s="137">
        <f>'vari. (cmdty) J-OCT. 2019-20'!E232</f>
        <v>809540</v>
      </c>
      <c r="E13" s="138">
        <f t="shared" si="0"/>
        <v>96003</v>
      </c>
      <c r="F13" s="139">
        <f t="shared" si="1"/>
        <v>11.858956938508289</v>
      </c>
      <c r="G13" s="140">
        <f t="shared" si="2"/>
        <v>12.027116373128647</v>
      </c>
      <c r="H13" s="140">
        <f t="shared" si="3"/>
        <v>11.135336971384767</v>
      </c>
    </row>
    <row r="14" spans="1:8" s="133" customFormat="1" ht="17.25" customHeight="1" x14ac:dyDescent="0.2">
      <c r="A14" s="135">
        <v>3</v>
      </c>
      <c r="B14" s="136" t="s">
        <v>231</v>
      </c>
      <c r="C14" s="137">
        <f>'vari. (cmdty) J-OCT. 2019-20'!C367</f>
        <v>818129</v>
      </c>
      <c r="D14" s="137">
        <f>'vari. (cmdty) J-OCT. 2019-20'!E367</f>
        <v>773447</v>
      </c>
      <c r="E14" s="138">
        <f t="shared" si="0"/>
        <v>44682</v>
      </c>
      <c r="F14" s="139">
        <f t="shared" si="1"/>
        <v>5.7769957088203849</v>
      </c>
      <c r="G14" s="140">
        <f t="shared" si="2"/>
        <v>10.866113140106396</v>
      </c>
      <c r="H14" s="140">
        <f t="shared" si="3"/>
        <v>10.638872661643198</v>
      </c>
    </row>
    <row r="15" spans="1:8" s="108" customFormat="1" ht="15" customHeight="1" x14ac:dyDescent="0.2">
      <c r="A15" s="141">
        <v>4</v>
      </c>
      <c r="B15" s="136" t="s">
        <v>40</v>
      </c>
      <c r="C15" s="137">
        <f>'vari. (cmdty) J-OCT. 2019-20'!C142</f>
        <v>678784</v>
      </c>
      <c r="D15" s="137">
        <f>'vari. (cmdty) J-OCT. 2019-20'!E142</f>
        <v>713275</v>
      </c>
      <c r="E15" s="138">
        <f t="shared" si="0"/>
        <v>-34491</v>
      </c>
      <c r="F15" s="139">
        <f t="shared" si="1"/>
        <v>-4.835582349023869</v>
      </c>
      <c r="G15" s="140">
        <f t="shared" si="2"/>
        <v>9.0153798993728138</v>
      </c>
      <c r="H15" s="140">
        <f t="shared" si="3"/>
        <v>9.8111983080075973</v>
      </c>
    </row>
    <row r="16" spans="1:8" s="108" customFormat="1" ht="14.25" customHeight="1" x14ac:dyDescent="0.2">
      <c r="A16" s="135">
        <v>5</v>
      </c>
      <c r="B16" s="136" t="s">
        <v>41</v>
      </c>
      <c r="C16" s="142">
        <f>'vari. (cmdty) J-OCT. 2019-20'!C547</f>
        <v>633797</v>
      </c>
      <c r="D16" s="142">
        <f>'vari. (cmdty) J-OCT. 2019-20'!E547</f>
        <v>440828</v>
      </c>
      <c r="E16" s="138">
        <f t="shared" si="0"/>
        <v>192969</v>
      </c>
      <c r="F16" s="139">
        <f t="shared" si="1"/>
        <v>43.77421579391509</v>
      </c>
      <c r="G16" s="140">
        <f t="shared" si="2"/>
        <v>8.4178777550484263</v>
      </c>
      <c r="H16" s="140">
        <f t="shared" si="3"/>
        <v>6.0636513654934951</v>
      </c>
    </row>
    <row r="17" spans="1:8" s="108" customFormat="1" ht="15" customHeight="1" x14ac:dyDescent="0.2">
      <c r="A17" s="141">
        <v>6</v>
      </c>
      <c r="B17" s="136" t="s">
        <v>30</v>
      </c>
      <c r="C17" s="137">
        <f>'vari. (cmdty) J-OCT. 2019-20'!C52</f>
        <v>387511</v>
      </c>
      <c r="D17" s="137">
        <f>'vari. (cmdty) J-OCT. 2019-20'!E52</f>
        <v>392948</v>
      </c>
      <c r="E17" s="138">
        <f t="shared" si="0"/>
        <v>-5437</v>
      </c>
      <c r="F17" s="139">
        <f t="shared" si="1"/>
        <v>-1.3836436373260583</v>
      </c>
      <c r="G17" s="140">
        <f t="shared" si="2"/>
        <v>5.1467902605038693</v>
      </c>
      <c r="H17" s="140">
        <f t="shared" si="3"/>
        <v>5.4050552069467868</v>
      </c>
    </row>
    <row r="18" spans="1:8" s="103" customFormat="1" ht="18" customHeight="1" x14ac:dyDescent="0.2">
      <c r="A18" s="135">
        <v>7</v>
      </c>
      <c r="B18" s="136" t="s">
        <v>232</v>
      </c>
      <c r="C18" s="137">
        <f>'vari. (cmdty) J-OCT. 2019-20'!C1177</f>
        <v>322157</v>
      </c>
      <c r="D18" s="137">
        <f>'vari. (cmdty) J-OCT. 2019-20'!E1177</f>
        <v>394655</v>
      </c>
      <c r="E18" s="138">
        <f t="shared" si="0"/>
        <v>-72498</v>
      </c>
      <c r="F18" s="139">
        <f t="shared" si="1"/>
        <v>-18.369968706845221</v>
      </c>
      <c r="G18" s="140">
        <f t="shared" si="2"/>
        <v>4.2787804990133056</v>
      </c>
      <c r="H18" s="140">
        <f t="shared" si="3"/>
        <v>5.4285352328999865</v>
      </c>
    </row>
    <row r="19" spans="1:8" s="103" customFormat="1" ht="18" customHeight="1" x14ac:dyDescent="0.2">
      <c r="A19" s="141">
        <v>8</v>
      </c>
      <c r="B19" s="136" t="s">
        <v>26</v>
      </c>
      <c r="C19" s="137">
        <f>'vari. (cmdty) J-OCT. 2019-20'!C412</f>
        <v>252151</v>
      </c>
      <c r="D19" s="137">
        <f>'vari. (cmdty) J-OCT. 2019-20'!E412</f>
        <v>249651</v>
      </c>
      <c r="E19" s="138">
        <f t="shared" si="0"/>
        <v>2500</v>
      </c>
      <c r="F19" s="139">
        <f t="shared" si="1"/>
        <v>1.0013979515403504</v>
      </c>
      <c r="G19" s="140">
        <f t="shared" si="2"/>
        <v>3.3489844442514176</v>
      </c>
      <c r="H19" s="140">
        <f t="shared" si="3"/>
        <v>3.4339847447231495</v>
      </c>
    </row>
    <row r="20" spans="1:8" s="103" customFormat="1" ht="30.75" customHeight="1" x14ac:dyDescent="0.2">
      <c r="A20" s="135">
        <v>9</v>
      </c>
      <c r="B20" s="136" t="s">
        <v>233</v>
      </c>
      <c r="C20" s="137">
        <f>'vari. (cmdty) J-OCT. 2019-20'!C322</f>
        <v>208744</v>
      </c>
      <c r="D20" s="137">
        <f>'vari. (cmdty) J-OCT. 2019-20'!E322</f>
        <v>221688</v>
      </c>
      <c r="E20" s="138">
        <f t="shared" si="0"/>
        <v>-12944</v>
      </c>
      <c r="F20" s="139">
        <f t="shared" si="1"/>
        <v>-5.8388365630976873</v>
      </c>
      <c r="G20" s="140">
        <f t="shared" si="2"/>
        <v>2.7724673264465256</v>
      </c>
      <c r="H20" s="140">
        <f t="shared" si="3"/>
        <v>3.0493497325794232</v>
      </c>
    </row>
    <row r="21" spans="1:8" s="103" customFormat="1" ht="16.5" customHeight="1" x14ac:dyDescent="0.2">
      <c r="A21" s="141">
        <v>10</v>
      </c>
      <c r="B21" s="136" t="s">
        <v>37</v>
      </c>
      <c r="C21" s="137">
        <f>'vari. (cmdty) J-OCT. 2019-20'!C907</f>
        <v>139507</v>
      </c>
      <c r="D21" s="137">
        <f>'vari. (cmdty) J-OCT. 2019-20'!E907</f>
        <v>124237</v>
      </c>
      <c r="E21" s="138">
        <f t="shared" si="0"/>
        <v>15270</v>
      </c>
      <c r="F21" s="139">
        <f t="shared" si="1"/>
        <v>12.291024413017055</v>
      </c>
      <c r="G21" s="140">
        <f t="shared" si="2"/>
        <v>1.8528848700349494</v>
      </c>
      <c r="H21" s="140">
        <f t="shared" si="3"/>
        <v>1.7088974717913004</v>
      </c>
    </row>
    <row r="22" spans="1:8" s="103" customFormat="1" ht="17.25" customHeight="1" x14ac:dyDescent="0.2">
      <c r="A22" s="135">
        <v>11</v>
      </c>
      <c r="B22" s="136" t="s">
        <v>54</v>
      </c>
      <c r="C22" s="137">
        <f>'vari. (cmdty) J-OCT. 2019-20'!C1087</f>
        <v>133802</v>
      </c>
      <c r="D22" s="137">
        <f>'vari. (cmdty) J-OCT. 2019-20'!E1087</f>
        <v>129634</v>
      </c>
      <c r="E22" s="138">
        <f t="shared" si="0"/>
        <v>4168</v>
      </c>
      <c r="F22" s="139">
        <f t="shared" si="1"/>
        <v>3.2152058873443696</v>
      </c>
      <c r="G22" s="140">
        <f t="shared" si="2"/>
        <v>1.7771129863047468</v>
      </c>
      <c r="H22" s="140">
        <f t="shared" si="3"/>
        <v>1.7831339686099426</v>
      </c>
    </row>
    <row r="23" spans="1:8" s="103" customFormat="1" ht="17.25" customHeight="1" x14ac:dyDescent="0.2">
      <c r="A23" s="141">
        <v>12</v>
      </c>
      <c r="B23" s="136" t="s">
        <v>234</v>
      </c>
      <c r="C23" s="137">
        <f>'vari. (cmdty) J-OCT. 2019-20'!C1042</f>
        <v>129657</v>
      </c>
      <c r="D23" s="137">
        <f>'vari. (cmdty) J-OCT. 2019-20'!E1042</f>
        <v>109776</v>
      </c>
      <c r="E23" s="138">
        <f t="shared" si="0"/>
        <v>19881</v>
      </c>
      <c r="F23" s="139">
        <f t="shared" si="1"/>
        <v>18.110515959772627</v>
      </c>
      <c r="G23" s="140">
        <f t="shared" si="2"/>
        <v>1.722060495846957</v>
      </c>
      <c r="H23" s="140">
        <f t="shared" si="3"/>
        <v>1.509984375535161</v>
      </c>
    </row>
    <row r="24" spans="1:8" s="103" customFormat="1" ht="16.5" customHeight="1" x14ac:dyDescent="0.2">
      <c r="A24" s="135">
        <v>13</v>
      </c>
      <c r="B24" s="136" t="s">
        <v>235</v>
      </c>
      <c r="C24" s="137">
        <f>'vari. (cmdty) J-OCT. 2019-20'!C502</f>
        <v>108488</v>
      </c>
      <c r="D24" s="137">
        <f>'vari. (cmdty) J-OCT. 2019-20'!E502</f>
        <v>99798</v>
      </c>
      <c r="E24" s="138">
        <f t="shared" si="0"/>
        <v>8690</v>
      </c>
      <c r="F24" s="139">
        <f t="shared" si="1"/>
        <v>8.7075893304475045</v>
      </c>
      <c r="G24" s="140">
        <f t="shared" si="2"/>
        <v>1.4409009854727834</v>
      </c>
      <c r="H24" s="140">
        <f t="shared" si="3"/>
        <v>1.3727355770811287</v>
      </c>
    </row>
    <row r="25" spans="1:8" s="103" customFormat="1" x14ac:dyDescent="0.2">
      <c r="A25" s="141">
        <v>14</v>
      </c>
      <c r="B25" s="136" t="s">
        <v>27</v>
      </c>
      <c r="C25" s="143">
        <f>'vari. (cmdty) J-OCT. 2019-20'!C817</f>
        <v>101591</v>
      </c>
      <c r="D25" s="143">
        <f>'vari. (cmdty) J-OCT. 2019-20'!E817</f>
        <v>104008</v>
      </c>
      <c r="E25" s="138">
        <f t="shared" si="0"/>
        <v>-2417</v>
      </c>
      <c r="F25" s="139">
        <f t="shared" si="1"/>
        <v>-2.3238597030997616</v>
      </c>
      <c r="G25" s="140">
        <f t="shared" si="2"/>
        <v>1.3492973602164804</v>
      </c>
      <c r="H25" s="140">
        <f t="shared" si="3"/>
        <v>1.4306447213476627</v>
      </c>
    </row>
    <row r="26" spans="1:8" s="103" customFormat="1" ht="25.5" x14ac:dyDescent="0.2">
      <c r="A26" s="135">
        <v>15</v>
      </c>
      <c r="B26" s="136" t="s">
        <v>236</v>
      </c>
      <c r="C26" s="137">
        <f>'vari. (cmdty) J-OCT. 2019-20'!C637</f>
        <v>99941</v>
      </c>
      <c r="D26" s="137">
        <f>'vari. (cmdty) J-OCT. 2019-20'!E637</f>
        <v>88432</v>
      </c>
      <c r="E26" s="138">
        <f t="shared" si="0"/>
        <v>11509</v>
      </c>
      <c r="F26" s="139">
        <f t="shared" si="1"/>
        <v>13.014519630902841</v>
      </c>
      <c r="G26" s="140">
        <f t="shared" si="2"/>
        <v>1.3273826173321974</v>
      </c>
      <c r="H26" s="140">
        <f t="shared" si="3"/>
        <v>1.2163946427026431</v>
      </c>
    </row>
    <row r="27" spans="1:8" s="103" customFormat="1" ht="18" customHeight="1" x14ac:dyDescent="0.2">
      <c r="A27" s="141">
        <v>16</v>
      </c>
      <c r="B27" s="136" t="s">
        <v>237</v>
      </c>
      <c r="C27" s="137">
        <f>'vari. (cmdty) J-OCT. 2019-20'!C952</f>
        <v>98664</v>
      </c>
      <c r="D27" s="137">
        <f>'vari. (cmdty) J-OCT. 2019-20'!E952</f>
        <v>187556</v>
      </c>
      <c r="E27" s="138">
        <f t="shared" si="0"/>
        <v>-88892</v>
      </c>
      <c r="F27" s="144">
        <f t="shared" si="1"/>
        <v>-47.394911386465907</v>
      </c>
      <c r="G27" s="140">
        <f t="shared" si="2"/>
        <v>1.310421934505998</v>
      </c>
      <c r="H27" s="140">
        <f t="shared" si="3"/>
        <v>2.5798592546446639</v>
      </c>
    </row>
    <row r="28" spans="1:8" s="103" customFormat="1" x14ac:dyDescent="0.2">
      <c r="A28" s="135">
        <v>17</v>
      </c>
      <c r="B28" s="136" t="s">
        <v>34</v>
      </c>
      <c r="C28" s="143">
        <f>'vari. (cmdty) J-OCT. 2019-20'!C1672</f>
        <v>94409</v>
      </c>
      <c r="D28" s="143">
        <f>'vari. (cmdty) J-OCT. 2019-20'!E1672</f>
        <v>104342</v>
      </c>
      <c r="E28" s="138">
        <f t="shared" si="0"/>
        <v>-9933</v>
      </c>
      <c r="F28" s="139">
        <f t="shared" si="1"/>
        <v>-9.5196565141553737</v>
      </c>
      <c r="G28" s="140">
        <f t="shared" si="2"/>
        <v>1.2539084611892559</v>
      </c>
      <c r="H28" s="140">
        <f t="shared" si="3"/>
        <v>1.4352389384937487</v>
      </c>
    </row>
    <row r="29" spans="1:8" s="103" customFormat="1" ht="15.75" customHeight="1" x14ac:dyDescent="0.2">
      <c r="A29" s="141">
        <v>18</v>
      </c>
      <c r="B29" s="136" t="s">
        <v>238</v>
      </c>
      <c r="C29" s="137">
        <f>'vari. (cmdty) J-OCT. 2019-20'!C682</f>
        <v>77573</v>
      </c>
      <c r="D29" s="137">
        <f>'vari. (cmdty) J-OCT. 2019-20'!E682</f>
        <v>69003</v>
      </c>
      <c r="E29" s="138">
        <f t="shared" si="0"/>
        <v>8570</v>
      </c>
      <c r="F29" s="139">
        <f t="shared" si="1"/>
        <v>12.419749865947857</v>
      </c>
      <c r="G29" s="140">
        <f t="shared" si="2"/>
        <v>1.0302983937954449</v>
      </c>
      <c r="H29" s="140">
        <f t="shared" si="3"/>
        <v>0.94914600518376246</v>
      </c>
    </row>
    <row r="30" spans="1:8" s="103" customFormat="1" ht="15.75" customHeight="1" x14ac:dyDescent="0.2">
      <c r="A30" s="135">
        <v>19</v>
      </c>
      <c r="B30" s="136" t="s">
        <v>148</v>
      </c>
      <c r="C30" s="143">
        <f>'vari. (cmdty) J-OCT. 2019-20'!C1582</f>
        <v>76916</v>
      </c>
      <c r="D30" s="143">
        <f>'vari. (cmdty) J-OCT. 2019-20'!E1582</f>
        <v>51375</v>
      </c>
      <c r="E30" s="138">
        <f t="shared" si="0"/>
        <v>25541</v>
      </c>
      <c r="F30" s="139">
        <f t="shared" si="1"/>
        <v>49.714841849148421</v>
      </c>
      <c r="G30" s="140">
        <f t="shared" si="2"/>
        <v>1.0215723416287941</v>
      </c>
      <c r="H30" s="140">
        <f t="shared" si="3"/>
        <v>0.70667037688674117</v>
      </c>
    </row>
    <row r="31" spans="1:8" s="103" customFormat="1" ht="18" customHeight="1" x14ac:dyDescent="0.2">
      <c r="A31" s="141">
        <v>20</v>
      </c>
      <c r="B31" s="145" t="s">
        <v>239</v>
      </c>
      <c r="C31" s="108">
        <f>'vari. (cmdty) J-OCT. 2019-20'!C1222</f>
        <v>73129</v>
      </c>
      <c r="D31" s="108">
        <f>'vari. (cmdty) J-OCT. 2019-20'!E1222</f>
        <v>70707</v>
      </c>
      <c r="E31" s="138">
        <f t="shared" si="0"/>
        <v>2422</v>
      </c>
      <c r="F31" s="138">
        <f t="shared" si="1"/>
        <v>3.4254034254034256</v>
      </c>
      <c r="G31" s="140">
        <f t="shared" si="2"/>
        <v>0.971274686293776</v>
      </c>
      <c r="H31" s="140">
        <f t="shared" si="3"/>
        <v>0.97258476571349495</v>
      </c>
    </row>
    <row r="32" spans="1:8" s="103" customFormat="1" ht="18.75" customHeight="1" x14ac:dyDescent="0.2">
      <c r="A32" s="135">
        <v>21</v>
      </c>
      <c r="B32" s="136" t="s">
        <v>240</v>
      </c>
      <c r="C32" s="137">
        <f>'vari. (cmdty) J-OCT. 2019-20'!C592</f>
        <v>70759</v>
      </c>
      <c r="D32" s="137">
        <f>'vari. (cmdty) J-OCT. 2019-20'!E592</f>
        <v>86020</v>
      </c>
      <c r="E32" s="138">
        <f t="shared" si="0"/>
        <v>-15261</v>
      </c>
      <c r="F32" s="139">
        <f t="shared" si="1"/>
        <v>-17.741222971401999</v>
      </c>
      <c r="G32" s="140">
        <f t="shared" si="2"/>
        <v>0.93979714651453317</v>
      </c>
      <c r="H32" s="140">
        <f t="shared" si="3"/>
        <v>1.1832172422345006</v>
      </c>
    </row>
    <row r="33" spans="1:8" s="103" customFormat="1" x14ac:dyDescent="0.2">
      <c r="A33" s="141">
        <v>22</v>
      </c>
      <c r="B33" s="136" t="s">
        <v>17</v>
      </c>
      <c r="C33" s="137">
        <f>'vari. (cmdty) J-OCT. 2019-20'!C1132</f>
        <v>55386</v>
      </c>
      <c r="D33" s="137">
        <f>'vari. (cmdty) J-OCT. 2019-20'!E1132</f>
        <v>47426</v>
      </c>
      <c r="E33" s="138">
        <f t="shared" si="0"/>
        <v>7960</v>
      </c>
      <c r="F33" s="139">
        <f t="shared" si="1"/>
        <v>16.784042508328763</v>
      </c>
      <c r="G33" s="140">
        <f t="shared" si="2"/>
        <v>0.73561815114478635</v>
      </c>
      <c r="H33" s="140">
        <f t="shared" si="3"/>
        <v>0.65235132446190924</v>
      </c>
    </row>
    <row r="34" spans="1:8" s="103" customFormat="1" ht="25.5" x14ac:dyDescent="0.2">
      <c r="A34" s="135">
        <v>23</v>
      </c>
      <c r="B34" s="136" t="s">
        <v>241</v>
      </c>
      <c r="C34" s="143">
        <f>'vari. (cmdty) J-OCT. 2019-20'!C1267</f>
        <v>52521</v>
      </c>
      <c r="D34" s="143">
        <f>'vari. (cmdty) J-OCT. 2019-20'!E1267</f>
        <v>58947</v>
      </c>
      <c r="E34" s="138">
        <f t="shared" si="0"/>
        <v>-6426</v>
      </c>
      <c r="F34" s="139">
        <f t="shared" si="1"/>
        <v>-10.901318133238332</v>
      </c>
      <c r="G34" s="140">
        <f t="shared" si="2"/>
        <v>0.69756618850025864</v>
      </c>
      <c r="H34" s="140">
        <f t="shared" si="3"/>
        <v>0.81082430571956654</v>
      </c>
    </row>
    <row r="35" spans="1:8" s="103" customFormat="1" ht="17.25" customHeight="1" x14ac:dyDescent="0.2">
      <c r="A35" s="141">
        <v>24</v>
      </c>
      <c r="B35" s="136" t="s">
        <v>22</v>
      </c>
      <c r="C35" s="137">
        <f>'vari. (cmdty) J-OCT. 2019-20'!C772</f>
        <v>45232</v>
      </c>
      <c r="D35" s="137">
        <f>'vari. (cmdty) J-OCT. 2019-20'!E772</f>
        <v>38292</v>
      </c>
      <c r="E35" s="138">
        <f t="shared" si="0"/>
        <v>6940</v>
      </c>
      <c r="F35" s="139">
        <f t="shared" si="1"/>
        <v>18.123890107594274</v>
      </c>
      <c r="G35" s="140">
        <f t="shared" si="2"/>
        <v>0.60075615160114426</v>
      </c>
      <c r="H35" s="140">
        <f t="shared" si="3"/>
        <v>0.52671186514349566</v>
      </c>
    </row>
    <row r="36" spans="1:8" s="103" customFormat="1" ht="15.75" customHeight="1" x14ac:dyDescent="0.2">
      <c r="A36" s="135">
        <v>25</v>
      </c>
      <c r="B36" s="136" t="s">
        <v>38</v>
      </c>
      <c r="C36" s="137">
        <f>'vari. (cmdty) J-OCT. 2019-20'!C1312</f>
        <v>31547</v>
      </c>
      <c r="D36" s="137">
        <f>'vari. (cmdty) J-OCT. 2019-20'!E1312</f>
        <v>28842</v>
      </c>
      <c r="E36" s="138">
        <f t="shared" si="0"/>
        <v>2705</v>
      </c>
      <c r="F36" s="139">
        <f t="shared" si="1"/>
        <v>9.3786838638097212</v>
      </c>
      <c r="G36" s="140">
        <f t="shared" si="2"/>
        <v>0.41899660228513658</v>
      </c>
      <c r="H36" s="140">
        <f t="shared" si="3"/>
        <v>0.39672578121980318</v>
      </c>
    </row>
    <row r="37" spans="1:8" s="103" customFormat="1" ht="18" customHeight="1" x14ac:dyDescent="0.2">
      <c r="A37" s="141">
        <v>26</v>
      </c>
      <c r="B37" s="136" t="s">
        <v>242</v>
      </c>
      <c r="C37" s="137">
        <f>'vari. (cmdty) J-OCT. 2019-20'!C457</f>
        <v>24259</v>
      </c>
      <c r="D37" s="137">
        <f>'vari. (cmdty) J-OCT. 2019-20'!E457</f>
        <v>24630</v>
      </c>
      <c r="E37" s="138">
        <f t="shared" si="0"/>
        <v>-371</v>
      </c>
      <c r="F37" s="139">
        <f t="shared" si="1"/>
        <v>-1.5062931384490459</v>
      </c>
      <c r="G37" s="140">
        <f t="shared" si="2"/>
        <v>0.32219984704837634</v>
      </c>
      <c r="H37" s="140">
        <f t="shared" si="3"/>
        <v>0.33878912667095734</v>
      </c>
    </row>
    <row r="38" spans="1:8" s="103" customFormat="1" ht="18" customHeight="1" x14ac:dyDescent="0.2">
      <c r="A38" s="135">
        <v>27</v>
      </c>
      <c r="B38" s="136" t="s">
        <v>32</v>
      </c>
      <c r="C38" s="137">
        <f>'vari. (cmdty) J-OCT. 2019-20'!C862</f>
        <v>22213</v>
      </c>
      <c r="D38" s="143">
        <f>'vari. (cmdty) J-OCT. 2019-20'!E862</f>
        <v>21939</v>
      </c>
      <c r="E38" s="138">
        <f t="shared" si="0"/>
        <v>274</v>
      </c>
      <c r="F38" s="139">
        <f t="shared" si="1"/>
        <v>1.248917452937691</v>
      </c>
      <c r="G38" s="140">
        <f t="shared" si="2"/>
        <v>0.2950255658718654</v>
      </c>
      <c r="H38" s="140">
        <f t="shared" si="3"/>
        <v>0.30177404182030587</v>
      </c>
    </row>
    <row r="39" spans="1:8" s="103" customFormat="1" ht="18" customHeight="1" x14ac:dyDescent="0.2">
      <c r="A39" s="141">
        <v>28</v>
      </c>
      <c r="B39" s="136" t="s">
        <v>18</v>
      </c>
      <c r="C39" s="143">
        <f>'vari. (cmdty) J-OCT. 2019-20'!C1537</f>
        <v>12384</v>
      </c>
      <c r="D39" s="143">
        <f>'vari. (cmdty) J-OCT. 2019-20'!E1537</f>
        <v>6008</v>
      </c>
      <c r="E39" s="138">
        <f t="shared" si="0"/>
        <v>6376</v>
      </c>
      <c r="F39" s="139">
        <f t="shared" si="1"/>
        <v>106.12516644474034</v>
      </c>
      <c r="G39" s="140">
        <f t="shared" si="2"/>
        <v>0.16448010659330939</v>
      </c>
      <c r="H39" s="140">
        <f t="shared" si="3"/>
        <v>8.2640888064925366E-2</v>
      </c>
    </row>
    <row r="40" spans="1:8" s="103" customFormat="1" ht="18" customHeight="1" x14ac:dyDescent="0.2">
      <c r="A40" s="135">
        <v>29</v>
      </c>
      <c r="B40" s="136" t="s">
        <v>44</v>
      </c>
      <c r="C40" s="137">
        <f>'vari. (cmdty) J-OCT. 2019-20'!C187</f>
        <v>12250</v>
      </c>
      <c r="D40" s="137">
        <f>'vari. (cmdty) J-OCT. 2019-20'!E187</f>
        <v>9563</v>
      </c>
      <c r="E40" s="138">
        <f t="shared" si="0"/>
        <v>2687</v>
      </c>
      <c r="F40" s="139">
        <f t="shared" si="1"/>
        <v>28.097877235177247</v>
      </c>
      <c r="G40" s="140">
        <f t="shared" si="2"/>
        <v>0.16270036383785852</v>
      </c>
      <c r="H40" s="140">
        <f t="shared" si="3"/>
        <v>0.13154041487431445</v>
      </c>
    </row>
    <row r="41" spans="1:8" s="103" customFormat="1" ht="18" customHeight="1" x14ac:dyDescent="0.2">
      <c r="A41" s="141">
        <v>30</v>
      </c>
      <c r="B41" s="136" t="s">
        <v>25</v>
      </c>
      <c r="C41" s="137">
        <f>'vari. (cmdty) J-OCT. 2019-20'!C8</f>
        <v>12213</v>
      </c>
      <c r="D41" s="137">
        <f>'vari. (cmdty) J-OCT. 2019-20'!E8</f>
        <v>12118</v>
      </c>
      <c r="E41" s="138">
        <f t="shared" si="0"/>
        <v>95</v>
      </c>
      <c r="F41" s="139">
        <f t="shared" si="1"/>
        <v>0.78395774880343294</v>
      </c>
      <c r="G41" s="140">
        <f t="shared" si="2"/>
        <v>0.16220894233075642</v>
      </c>
      <c r="H41" s="140">
        <f t="shared" si="3"/>
        <v>0.16668480052775725</v>
      </c>
    </row>
    <row r="42" spans="1:8" s="103" customFormat="1" ht="18" customHeight="1" x14ac:dyDescent="0.2">
      <c r="A42" s="135">
        <v>31</v>
      </c>
      <c r="B42" s="136" t="s">
        <v>35</v>
      </c>
      <c r="C42" s="137">
        <f>'vari. (cmdty) J-OCT. 2019-20'!C97</f>
        <v>9944</v>
      </c>
      <c r="D42" s="137">
        <f>'vari. (cmdty) J-OCT. 2019-20'!E97</f>
        <v>10041</v>
      </c>
      <c r="E42" s="138">
        <f t="shared" si="0"/>
        <v>-97</v>
      </c>
      <c r="F42" s="139">
        <f t="shared" si="1"/>
        <v>-0.96603923911960965</v>
      </c>
      <c r="G42" s="140">
        <f t="shared" si="2"/>
        <v>0.1320728504492788</v>
      </c>
      <c r="H42" s="140">
        <f t="shared" si="3"/>
        <v>0.13811537234685678</v>
      </c>
    </row>
    <row r="43" spans="1:8" s="103" customFormat="1" ht="18" customHeight="1" x14ac:dyDescent="0.2">
      <c r="A43" s="141">
        <v>32</v>
      </c>
      <c r="B43" s="136" t="s">
        <v>43</v>
      </c>
      <c r="C43" s="143">
        <f>'vari. (cmdty) J-OCT. 2019-20'!C1357</f>
        <v>9254</v>
      </c>
      <c r="D43" s="143">
        <f>'vari. (cmdty) J-OCT. 2019-20'!E1357</f>
        <v>16763</v>
      </c>
      <c r="E43" s="138">
        <f t="shared" si="0"/>
        <v>-7509</v>
      </c>
      <c r="F43" s="139">
        <f t="shared" si="1"/>
        <v>-44.79508441209807</v>
      </c>
      <c r="G43" s="140">
        <f t="shared" si="2"/>
        <v>0.12290850342494228</v>
      </c>
      <c r="H43" s="140">
        <f t="shared" si="3"/>
        <v>0.23057743119712781</v>
      </c>
    </row>
    <row r="44" spans="1:8" s="103" customFormat="1" ht="18" customHeight="1" x14ac:dyDescent="0.2">
      <c r="A44" s="135">
        <v>33</v>
      </c>
      <c r="B44" s="136" t="s">
        <v>16</v>
      </c>
      <c r="C44" s="137">
        <f>'vari. (cmdty) J-OCT. 2019-20'!C727</f>
        <v>3824</v>
      </c>
      <c r="D44" s="137">
        <f>'vari. (cmdty) J-OCT. 2019-20'!E727</f>
        <v>3373</v>
      </c>
      <c r="E44" s="138">
        <f t="shared" si="0"/>
        <v>451</v>
      </c>
      <c r="F44" s="139">
        <f t="shared" si="1"/>
        <v>13.370886451230358</v>
      </c>
      <c r="G44" s="140">
        <f t="shared" si="2"/>
        <v>5.0789076842120084E-2</v>
      </c>
      <c r="H44" s="140">
        <f t="shared" si="3"/>
        <v>4.6396091119006867E-2</v>
      </c>
    </row>
    <row r="45" spans="1:8" s="103" customFormat="1" ht="18" customHeight="1" x14ac:dyDescent="0.2">
      <c r="A45" s="141">
        <v>34</v>
      </c>
      <c r="B45" s="136" t="s">
        <v>243</v>
      </c>
      <c r="C45" s="137">
        <f>'vari. (cmdty) J-OCT. 2019-20'!C1447</f>
        <v>1750</v>
      </c>
      <c r="D45" s="137">
        <f>'vari. (cmdty) J-OCT. 2019-20'!E1447</f>
        <v>1200</v>
      </c>
      <c r="E45" s="138">
        <f t="shared" si="0"/>
        <v>550</v>
      </c>
      <c r="F45" s="139">
        <f t="shared" si="1"/>
        <v>45.833333333333336</v>
      </c>
      <c r="G45" s="140">
        <f t="shared" si="2"/>
        <v>2.3242909119694077E-2</v>
      </c>
      <c r="H45" s="140">
        <f t="shared" si="3"/>
        <v>1.6506169387135561E-2</v>
      </c>
    </row>
    <row r="46" spans="1:8" s="103" customFormat="1" ht="18" customHeight="1" x14ac:dyDescent="0.2">
      <c r="A46" s="135">
        <v>35</v>
      </c>
      <c r="B46" s="136" t="s">
        <v>168</v>
      </c>
      <c r="C46" s="137">
        <f>'vari. (cmdty) J-OCT. 2019-20'!C1492</f>
        <v>1621</v>
      </c>
      <c r="D46" s="137">
        <f>'vari. (cmdty) J-OCT. 2019-20'!E1492</f>
        <v>2018</v>
      </c>
      <c r="E46" s="138">
        <f t="shared" si="0"/>
        <v>-397</v>
      </c>
      <c r="F46" s="139">
        <f t="shared" si="1"/>
        <v>-19.672943508424183</v>
      </c>
      <c r="G46" s="140">
        <f t="shared" si="2"/>
        <v>2.1529574676013769E-2</v>
      </c>
      <c r="H46" s="140">
        <f t="shared" si="3"/>
        <v>2.7757874852699631E-2</v>
      </c>
    </row>
    <row r="47" spans="1:8" s="103" customFormat="1" ht="15" customHeight="1" x14ac:dyDescent="0.2">
      <c r="A47" s="141">
        <v>36</v>
      </c>
      <c r="B47" s="136" t="s">
        <v>244</v>
      </c>
      <c r="C47" s="143">
        <f>'vari. (cmdty) J-OCT. 2019-20'!C1402</f>
        <v>1531</v>
      </c>
      <c r="D47" s="143">
        <f>'vari. (cmdty) J-OCT. 2019-20'!E1402</f>
        <v>1754</v>
      </c>
      <c r="E47" s="138">
        <f t="shared" si="0"/>
        <v>-223</v>
      </c>
      <c r="F47" s="139">
        <f t="shared" si="1"/>
        <v>-12.713797035347776</v>
      </c>
      <c r="G47" s="140">
        <f t="shared" si="2"/>
        <v>2.0334225064143788E-2</v>
      </c>
      <c r="H47" s="140">
        <f t="shared" si="3"/>
        <v>2.412651758752981E-2</v>
      </c>
    </row>
    <row r="48" spans="1:8" s="103" customFormat="1" ht="15" customHeight="1" x14ac:dyDescent="0.2">
      <c r="A48" s="135">
        <v>37</v>
      </c>
      <c r="B48" s="136" t="s">
        <v>29</v>
      </c>
      <c r="C48" s="137">
        <f>'vari. (cmdty) J-OCT. 2019-20'!C1627</f>
        <v>1080</v>
      </c>
      <c r="D48" s="137">
        <f>'vari. (cmdty) J-OCT. 2019-20'!E1627</f>
        <v>1374</v>
      </c>
      <c r="E48" s="138">
        <f t="shared" si="0"/>
        <v>-294</v>
      </c>
      <c r="F48" s="139">
        <f t="shared" si="1"/>
        <v>-21.397379912663755</v>
      </c>
      <c r="G48" s="140">
        <f t="shared" si="2"/>
        <v>1.4344195342439772E-2</v>
      </c>
      <c r="H48" s="140">
        <f t="shared" si="3"/>
        <v>1.8899563948270217E-2</v>
      </c>
    </row>
    <row r="49" spans="1:8" s="103" customFormat="1" ht="17.25" customHeight="1" x14ac:dyDescent="0.2">
      <c r="A49" s="141">
        <v>38</v>
      </c>
      <c r="B49" s="136" t="s">
        <v>46</v>
      </c>
      <c r="C49" s="137">
        <f>'vari. (cmdty) J-OCT. 2019-20'!C997</f>
        <v>144</v>
      </c>
      <c r="D49" s="137">
        <f>'vari. (cmdty) J-OCT. 2019-20'!E997</f>
        <v>7225</v>
      </c>
      <c r="E49" s="138">
        <f t="shared" si="0"/>
        <v>-7081</v>
      </c>
      <c r="F49" s="138">
        <f t="shared" si="1"/>
        <v>-98.006920415224911</v>
      </c>
      <c r="G49" s="140">
        <f t="shared" si="2"/>
        <v>1.9125593789919696E-3</v>
      </c>
      <c r="H49" s="140">
        <f t="shared" si="3"/>
        <v>9.9380894851712018E-2</v>
      </c>
    </row>
    <row r="50" spans="1:8" s="103" customFormat="1" x14ac:dyDescent="0.2">
      <c r="B50" s="108"/>
      <c r="C50" s="108"/>
      <c r="D50" s="108"/>
      <c r="E50" s="108"/>
      <c r="F50" s="108"/>
      <c r="G50" s="108"/>
      <c r="H50" s="108"/>
    </row>
    <row r="51" spans="1:8" s="103" customFormat="1" ht="15.75" x14ac:dyDescent="0.25">
      <c r="A51" s="568" t="s">
        <v>245</v>
      </c>
      <c r="B51" s="568"/>
      <c r="C51" s="146">
        <f>SUM(C12:C49)</f>
        <v>6762344</v>
      </c>
      <c r="D51" s="146">
        <f>SUM(D12:D49)</f>
        <v>6475352</v>
      </c>
      <c r="E51" s="125">
        <f>C51-D51</f>
        <v>286992</v>
      </c>
      <c r="F51" s="126">
        <f>E51*100/D51</f>
        <v>4.4320679400903611</v>
      </c>
      <c r="G51" s="127">
        <f>C51*100/7529178</f>
        <v>89.815169730347719</v>
      </c>
      <c r="H51" s="127">
        <f>D51*100/7270009</f>
        <v>89.069380794439184</v>
      </c>
    </row>
    <row r="52" spans="1:8" s="103" customFormat="1" ht="15.75" x14ac:dyDescent="0.25">
      <c r="A52" s="147"/>
      <c r="B52" s="148"/>
      <c r="C52" s="149"/>
      <c r="D52" s="149"/>
      <c r="E52" s="150"/>
      <c r="F52" s="151"/>
      <c r="G52" s="152"/>
      <c r="H52" s="152"/>
    </row>
    <row r="53" spans="1:8" s="103" customFormat="1" ht="15.75" x14ac:dyDescent="0.25">
      <c r="A53" s="568" t="s">
        <v>246</v>
      </c>
      <c r="B53" s="568"/>
      <c r="C53" s="146">
        <f>C9-C51</f>
        <v>766834</v>
      </c>
      <c r="D53" s="146">
        <f>D9-D51</f>
        <v>794657</v>
      </c>
      <c r="E53" s="125">
        <f>C53-D53</f>
        <v>-27823</v>
      </c>
      <c r="F53" s="126">
        <f>E53*100/D53</f>
        <v>-3.5012590337718033</v>
      </c>
      <c r="G53" s="127">
        <f>C53*100/7529178</f>
        <v>10.184830269652277</v>
      </c>
      <c r="H53" s="127">
        <f>D53*100/7270009</f>
        <v>10.930619205560818</v>
      </c>
    </row>
    <row r="54" spans="1:8" s="103" customFormat="1" ht="15.75" x14ac:dyDescent="0.25">
      <c r="A54" s="147"/>
      <c r="B54" s="148"/>
    </row>
    <row r="55" spans="1:8" ht="12.75" customHeight="1" x14ac:dyDescent="0.2">
      <c r="B55" s="153"/>
    </row>
    <row r="56" spans="1:8" ht="12.75" customHeight="1" x14ac:dyDescent="0.2"/>
    <row r="57" spans="1:8" ht="12.75" customHeight="1" x14ac:dyDescent="0.25">
      <c r="C57" s="154"/>
      <c r="D57" s="154"/>
      <c r="E57" s="154"/>
      <c r="F57" s="154"/>
      <c r="G57" s="154"/>
      <c r="H57" s="154"/>
    </row>
    <row r="58" spans="1:8" ht="12.75" customHeight="1" x14ac:dyDescent="0.25">
      <c r="D58" s="154" t="s">
        <v>247</v>
      </c>
    </row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</sheetData>
  <mergeCells count="9">
    <mergeCell ref="A9:B9"/>
    <mergeCell ref="A51:B51"/>
    <mergeCell ref="A53:B53"/>
    <mergeCell ref="B2:H2"/>
    <mergeCell ref="B5:B7"/>
    <mergeCell ref="C5:D5"/>
    <mergeCell ref="E5:F5"/>
    <mergeCell ref="G5:H5"/>
    <mergeCell ref="G7:H7"/>
  </mergeCells>
  <printOptions horizontalCentered="1" gridLines="1"/>
  <pageMargins left="0.75" right="0.22" top="0.32" bottom="0.2" header="0.33" footer="0.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29"/>
  <sheetViews>
    <sheetView topLeftCell="A37" workbookViewId="0">
      <selection activeCell="A1672" sqref="A1672"/>
    </sheetView>
  </sheetViews>
  <sheetFormatPr defaultRowHeight="14.1" customHeight="1" x14ac:dyDescent="0.2"/>
  <cols>
    <col min="1" max="1" width="4.7109375" style="98" customWidth="1"/>
    <col min="2" max="2" width="36.28515625" style="153" customWidth="1"/>
    <col min="3" max="3" width="11.5703125" style="153" bestFit="1" customWidth="1"/>
    <col min="4" max="4" width="10.42578125" style="103" bestFit="1" customWidth="1"/>
    <col min="5" max="5" width="11.5703125" style="103" bestFit="1" customWidth="1"/>
    <col min="6" max="6" width="10.42578125" style="103" bestFit="1" customWidth="1"/>
    <col min="7" max="7" width="10.5703125" style="103" bestFit="1" customWidth="1"/>
    <col min="8" max="8" width="10.42578125" style="103" bestFit="1" customWidth="1"/>
    <col min="9" max="9" width="16.42578125" style="103" bestFit="1" customWidth="1"/>
    <col min="10" max="11" width="10.42578125" style="103" bestFit="1" customWidth="1"/>
    <col min="12" max="12" width="8.85546875" style="174" bestFit="1" customWidth="1"/>
    <col min="13" max="13" width="15.85546875" style="155" customWidth="1"/>
    <col min="14" max="14" width="10.42578125" style="103" customWidth="1"/>
    <col min="15" max="15" width="10.28515625" style="103" customWidth="1"/>
    <col min="16" max="16" width="9.85546875" style="174" bestFit="1" customWidth="1"/>
    <col min="17" max="17" width="9.28515625" style="155" customWidth="1"/>
    <col min="18" max="256" width="9.140625" style="103"/>
    <col min="257" max="257" width="4" style="103" customWidth="1"/>
    <col min="258" max="258" width="20.5703125" style="103" bestFit="1" customWidth="1"/>
    <col min="259" max="259" width="14.28515625" style="103" bestFit="1" customWidth="1"/>
    <col min="260" max="260" width="9.7109375" style="103" bestFit="1" customWidth="1"/>
    <col min="261" max="261" width="14.28515625" style="103" bestFit="1" customWidth="1"/>
    <col min="262" max="262" width="9.7109375" style="103" bestFit="1" customWidth="1"/>
    <col min="263" max="263" width="11.7109375" style="103" bestFit="1" customWidth="1"/>
    <col min="264" max="264" width="9.7109375" style="103" bestFit="1" customWidth="1"/>
    <col min="265" max="265" width="16.28515625" style="103" bestFit="1" customWidth="1"/>
    <col min="266" max="266" width="8.7109375" style="103" bestFit="1" customWidth="1"/>
    <col min="267" max="267" width="10" style="103" bestFit="1" customWidth="1"/>
    <col min="268" max="268" width="9.28515625" style="103" bestFit="1" customWidth="1"/>
    <col min="269" max="269" width="16.28515625" style="103" bestFit="1" customWidth="1"/>
    <col min="270" max="270" width="9" style="103" customWidth="1"/>
    <col min="271" max="271" width="10" style="103" customWidth="1"/>
    <col min="272" max="272" width="9.28515625" style="103" bestFit="1" customWidth="1"/>
    <col min="273" max="273" width="9.28515625" style="103" customWidth="1"/>
    <col min="274" max="512" width="9.140625" style="103"/>
    <col min="513" max="513" width="4" style="103" customWidth="1"/>
    <col min="514" max="514" width="20.5703125" style="103" bestFit="1" customWidth="1"/>
    <col min="515" max="515" width="14.28515625" style="103" bestFit="1" customWidth="1"/>
    <col min="516" max="516" width="9.7109375" style="103" bestFit="1" customWidth="1"/>
    <col min="517" max="517" width="14.28515625" style="103" bestFit="1" customWidth="1"/>
    <col min="518" max="518" width="9.7109375" style="103" bestFit="1" customWidth="1"/>
    <col min="519" max="519" width="11.7109375" style="103" bestFit="1" customWidth="1"/>
    <col min="520" max="520" width="9.7109375" style="103" bestFit="1" customWidth="1"/>
    <col min="521" max="521" width="16.28515625" style="103" bestFit="1" customWidth="1"/>
    <col min="522" max="522" width="8.7109375" style="103" bestFit="1" customWidth="1"/>
    <col min="523" max="523" width="10" style="103" bestFit="1" customWidth="1"/>
    <col min="524" max="524" width="9.28515625" style="103" bestFit="1" customWidth="1"/>
    <col min="525" max="525" width="16.28515625" style="103" bestFit="1" customWidth="1"/>
    <col min="526" max="526" width="9" style="103" customWidth="1"/>
    <col min="527" max="527" width="10" style="103" customWidth="1"/>
    <col min="528" max="528" width="9.28515625" style="103" bestFit="1" customWidth="1"/>
    <col min="529" max="529" width="9.28515625" style="103" customWidth="1"/>
    <col min="530" max="768" width="9.140625" style="103"/>
    <col min="769" max="769" width="4" style="103" customWidth="1"/>
    <col min="770" max="770" width="20.5703125" style="103" bestFit="1" customWidth="1"/>
    <col min="771" max="771" width="14.28515625" style="103" bestFit="1" customWidth="1"/>
    <col min="772" max="772" width="9.7109375" style="103" bestFit="1" customWidth="1"/>
    <col min="773" max="773" width="14.28515625" style="103" bestFit="1" customWidth="1"/>
    <col min="774" max="774" width="9.7109375" style="103" bestFit="1" customWidth="1"/>
    <col min="775" max="775" width="11.7109375" style="103" bestFit="1" customWidth="1"/>
    <col min="776" max="776" width="9.7109375" style="103" bestFit="1" customWidth="1"/>
    <col min="777" max="777" width="16.28515625" style="103" bestFit="1" customWidth="1"/>
    <col min="778" max="778" width="8.7109375" style="103" bestFit="1" customWidth="1"/>
    <col min="779" max="779" width="10" style="103" bestFit="1" customWidth="1"/>
    <col min="780" max="780" width="9.28515625" style="103" bestFit="1" customWidth="1"/>
    <col min="781" max="781" width="16.28515625" style="103" bestFit="1" customWidth="1"/>
    <col min="782" max="782" width="9" style="103" customWidth="1"/>
    <col min="783" max="783" width="10" style="103" customWidth="1"/>
    <col min="784" max="784" width="9.28515625" style="103" bestFit="1" customWidth="1"/>
    <col min="785" max="785" width="9.28515625" style="103" customWidth="1"/>
    <col min="786" max="1024" width="9.140625" style="103"/>
    <col min="1025" max="1025" width="4" style="103" customWidth="1"/>
    <col min="1026" max="1026" width="20.5703125" style="103" bestFit="1" customWidth="1"/>
    <col min="1027" max="1027" width="14.28515625" style="103" bestFit="1" customWidth="1"/>
    <col min="1028" max="1028" width="9.7109375" style="103" bestFit="1" customWidth="1"/>
    <col min="1029" max="1029" width="14.28515625" style="103" bestFit="1" customWidth="1"/>
    <col min="1030" max="1030" width="9.7109375" style="103" bestFit="1" customWidth="1"/>
    <col min="1031" max="1031" width="11.7109375" style="103" bestFit="1" customWidth="1"/>
    <col min="1032" max="1032" width="9.7109375" style="103" bestFit="1" customWidth="1"/>
    <col min="1033" max="1033" width="16.28515625" style="103" bestFit="1" customWidth="1"/>
    <col min="1034" max="1034" width="8.7109375" style="103" bestFit="1" customWidth="1"/>
    <col min="1035" max="1035" width="10" style="103" bestFit="1" customWidth="1"/>
    <col min="1036" max="1036" width="9.28515625" style="103" bestFit="1" customWidth="1"/>
    <col min="1037" max="1037" width="16.28515625" style="103" bestFit="1" customWidth="1"/>
    <col min="1038" max="1038" width="9" style="103" customWidth="1"/>
    <col min="1039" max="1039" width="10" style="103" customWidth="1"/>
    <col min="1040" max="1040" width="9.28515625" style="103" bestFit="1" customWidth="1"/>
    <col min="1041" max="1041" width="9.28515625" style="103" customWidth="1"/>
    <col min="1042" max="1280" width="9.140625" style="103"/>
    <col min="1281" max="1281" width="4" style="103" customWidth="1"/>
    <col min="1282" max="1282" width="20.5703125" style="103" bestFit="1" customWidth="1"/>
    <col min="1283" max="1283" width="14.28515625" style="103" bestFit="1" customWidth="1"/>
    <col min="1284" max="1284" width="9.7109375" style="103" bestFit="1" customWidth="1"/>
    <col min="1285" max="1285" width="14.28515625" style="103" bestFit="1" customWidth="1"/>
    <col min="1286" max="1286" width="9.7109375" style="103" bestFit="1" customWidth="1"/>
    <col min="1287" max="1287" width="11.7109375" style="103" bestFit="1" customWidth="1"/>
    <col min="1288" max="1288" width="9.7109375" style="103" bestFit="1" customWidth="1"/>
    <col min="1289" max="1289" width="16.28515625" style="103" bestFit="1" customWidth="1"/>
    <col min="1290" max="1290" width="8.7109375" style="103" bestFit="1" customWidth="1"/>
    <col min="1291" max="1291" width="10" style="103" bestFit="1" customWidth="1"/>
    <col min="1292" max="1292" width="9.28515625" style="103" bestFit="1" customWidth="1"/>
    <col min="1293" max="1293" width="16.28515625" style="103" bestFit="1" customWidth="1"/>
    <col min="1294" max="1294" width="9" style="103" customWidth="1"/>
    <col min="1295" max="1295" width="10" style="103" customWidth="1"/>
    <col min="1296" max="1296" width="9.28515625" style="103" bestFit="1" customWidth="1"/>
    <col min="1297" max="1297" width="9.28515625" style="103" customWidth="1"/>
    <col min="1298" max="1536" width="9.140625" style="103"/>
    <col min="1537" max="1537" width="4" style="103" customWidth="1"/>
    <col min="1538" max="1538" width="20.5703125" style="103" bestFit="1" customWidth="1"/>
    <col min="1539" max="1539" width="14.28515625" style="103" bestFit="1" customWidth="1"/>
    <col min="1540" max="1540" width="9.7109375" style="103" bestFit="1" customWidth="1"/>
    <col min="1541" max="1541" width="14.28515625" style="103" bestFit="1" customWidth="1"/>
    <col min="1542" max="1542" width="9.7109375" style="103" bestFit="1" customWidth="1"/>
    <col min="1543" max="1543" width="11.7109375" style="103" bestFit="1" customWidth="1"/>
    <col min="1544" max="1544" width="9.7109375" style="103" bestFit="1" customWidth="1"/>
    <col min="1545" max="1545" width="16.28515625" style="103" bestFit="1" customWidth="1"/>
    <col min="1546" max="1546" width="8.7109375" style="103" bestFit="1" customWidth="1"/>
    <col min="1547" max="1547" width="10" style="103" bestFit="1" customWidth="1"/>
    <col min="1548" max="1548" width="9.28515625" style="103" bestFit="1" customWidth="1"/>
    <col min="1549" max="1549" width="16.28515625" style="103" bestFit="1" customWidth="1"/>
    <col min="1550" max="1550" width="9" style="103" customWidth="1"/>
    <col min="1551" max="1551" width="10" style="103" customWidth="1"/>
    <col min="1552" max="1552" width="9.28515625" style="103" bestFit="1" customWidth="1"/>
    <col min="1553" max="1553" width="9.28515625" style="103" customWidth="1"/>
    <col min="1554" max="1792" width="9.140625" style="103"/>
    <col min="1793" max="1793" width="4" style="103" customWidth="1"/>
    <col min="1794" max="1794" width="20.5703125" style="103" bestFit="1" customWidth="1"/>
    <col min="1795" max="1795" width="14.28515625" style="103" bestFit="1" customWidth="1"/>
    <col min="1796" max="1796" width="9.7109375" style="103" bestFit="1" customWidth="1"/>
    <col min="1797" max="1797" width="14.28515625" style="103" bestFit="1" customWidth="1"/>
    <col min="1798" max="1798" width="9.7109375" style="103" bestFit="1" customWidth="1"/>
    <col min="1799" max="1799" width="11.7109375" style="103" bestFit="1" customWidth="1"/>
    <col min="1800" max="1800" width="9.7109375" style="103" bestFit="1" customWidth="1"/>
    <col min="1801" max="1801" width="16.28515625" style="103" bestFit="1" customWidth="1"/>
    <col min="1802" max="1802" width="8.7109375" style="103" bestFit="1" customWidth="1"/>
    <col min="1803" max="1803" width="10" style="103" bestFit="1" customWidth="1"/>
    <col min="1804" max="1804" width="9.28515625" style="103" bestFit="1" customWidth="1"/>
    <col min="1805" max="1805" width="16.28515625" style="103" bestFit="1" customWidth="1"/>
    <col min="1806" max="1806" width="9" style="103" customWidth="1"/>
    <col min="1807" max="1807" width="10" style="103" customWidth="1"/>
    <col min="1808" max="1808" width="9.28515625" style="103" bestFit="1" customWidth="1"/>
    <col min="1809" max="1809" width="9.28515625" style="103" customWidth="1"/>
    <col min="1810" max="2048" width="9.140625" style="103"/>
    <col min="2049" max="2049" width="4" style="103" customWidth="1"/>
    <col min="2050" max="2050" width="20.5703125" style="103" bestFit="1" customWidth="1"/>
    <col min="2051" max="2051" width="14.28515625" style="103" bestFit="1" customWidth="1"/>
    <col min="2052" max="2052" width="9.7109375" style="103" bestFit="1" customWidth="1"/>
    <col min="2053" max="2053" width="14.28515625" style="103" bestFit="1" customWidth="1"/>
    <col min="2054" max="2054" width="9.7109375" style="103" bestFit="1" customWidth="1"/>
    <col min="2055" max="2055" width="11.7109375" style="103" bestFit="1" customWidth="1"/>
    <col min="2056" max="2056" width="9.7109375" style="103" bestFit="1" customWidth="1"/>
    <col min="2057" max="2057" width="16.28515625" style="103" bestFit="1" customWidth="1"/>
    <col min="2058" max="2058" width="8.7109375" style="103" bestFit="1" customWidth="1"/>
    <col min="2059" max="2059" width="10" style="103" bestFit="1" customWidth="1"/>
    <col min="2060" max="2060" width="9.28515625" style="103" bestFit="1" customWidth="1"/>
    <col min="2061" max="2061" width="16.28515625" style="103" bestFit="1" customWidth="1"/>
    <col min="2062" max="2062" width="9" style="103" customWidth="1"/>
    <col min="2063" max="2063" width="10" style="103" customWidth="1"/>
    <col min="2064" max="2064" width="9.28515625" style="103" bestFit="1" customWidth="1"/>
    <col min="2065" max="2065" width="9.28515625" style="103" customWidth="1"/>
    <col min="2066" max="2304" width="9.140625" style="103"/>
    <col min="2305" max="2305" width="4" style="103" customWidth="1"/>
    <col min="2306" max="2306" width="20.5703125" style="103" bestFit="1" customWidth="1"/>
    <col min="2307" max="2307" width="14.28515625" style="103" bestFit="1" customWidth="1"/>
    <col min="2308" max="2308" width="9.7109375" style="103" bestFit="1" customWidth="1"/>
    <col min="2309" max="2309" width="14.28515625" style="103" bestFit="1" customWidth="1"/>
    <col min="2310" max="2310" width="9.7109375" style="103" bestFit="1" customWidth="1"/>
    <col min="2311" max="2311" width="11.7109375" style="103" bestFit="1" customWidth="1"/>
    <col min="2312" max="2312" width="9.7109375" style="103" bestFit="1" customWidth="1"/>
    <col min="2313" max="2313" width="16.28515625" style="103" bestFit="1" customWidth="1"/>
    <col min="2314" max="2314" width="8.7109375" style="103" bestFit="1" customWidth="1"/>
    <col min="2315" max="2315" width="10" style="103" bestFit="1" customWidth="1"/>
    <col min="2316" max="2316" width="9.28515625" style="103" bestFit="1" customWidth="1"/>
    <col min="2317" max="2317" width="16.28515625" style="103" bestFit="1" customWidth="1"/>
    <col min="2318" max="2318" width="9" style="103" customWidth="1"/>
    <col min="2319" max="2319" width="10" style="103" customWidth="1"/>
    <col min="2320" max="2320" width="9.28515625" style="103" bestFit="1" customWidth="1"/>
    <col min="2321" max="2321" width="9.28515625" style="103" customWidth="1"/>
    <col min="2322" max="2560" width="9.140625" style="103"/>
    <col min="2561" max="2561" width="4" style="103" customWidth="1"/>
    <col min="2562" max="2562" width="20.5703125" style="103" bestFit="1" customWidth="1"/>
    <col min="2563" max="2563" width="14.28515625" style="103" bestFit="1" customWidth="1"/>
    <col min="2564" max="2564" width="9.7109375" style="103" bestFit="1" customWidth="1"/>
    <col min="2565" max="2565" width="14.28515625" style="103" bestFit="1" customWidth="1"/>
    <col min="2566" max="2566" width="9.7109375" style="103" bestFit="1" customWidth="1"/>
    <col min="2567" max="2567" width="11.7109375" style="103" bestFit="1" customWidth="1"/>
    <col min="2568" max="2568" width="9.7109375" style="103" bestFit="1" customWidth="1"/>
    <col min="2569" max="2569" width="16.28515625" style="103" bestFit="1" customWidth="1"/>
    <col min="2570" max="2570" width="8.7109375" style="103" bestFit="1" customWidth="1"/>
    <col min="2571" max="2571" width="10" style="103" bestFit="1" customWidth="1"/>
    <col min="2572" max="2572" width="9.28515625" style="103" bestFit="1" customWidth="1"/>
    <col min="2573" max="2573" width="16.28515625" style="103" bestFit="1" customWidth="1"/>
    <col min="2574" max="2574" width="9" style="103" customWidth="1"/>
    <col min="2575" max="2575" width="10" style="103" customWidth="1"/>
    <col min="2576" max="2576" width="9.28515625" style="103" bestFit="1" customWidth="1"/>
    <col min="2577" max="2577" width="9.28515625" style="103" customWidth="1"/>
    <col min="2578" max="2816" width="9.140625" style="103"/>
    <col min="2817" max="2817" width="4" style="103" customWidth="1"/>
    <col min="2818" max="2818" width="20.5703125" style="103" bestFit="1" customWidth="1"/>
    <col min="2819" max="2819" width="14.28515625" style="103" bestFit="1" customWidth="1"/>
    <col min="2820" max="2820" width="9.7109375" style="103" bestFit="1" customWidth="1"/>
    <col min="2821" max="2821" width="14.28515625" style="103" bestFit="1" customWidth="1"/>
    <col min="2822" max="2822" width="9.7109375" style="103" bestFit="1" customWidth="1"/>
    <col min="2823" max="2823" width="11.7109375" style="103" bestFit="1" customWidth="1"/>
    <col min="2824" max="2824" width="9.7109375" style="103" bestFit="1" customWidth="1"/>
    <col min="2825" max="2825" width="16.28515625" style="103" bestFit="1" customWidth="1"/>
    <col min="2826" max="2826" width="8.7109375" style="103" bestFit="1" customWidth="1"/>
    <col min="2827" max="2827" width="10" style="103" bestFit="1" customWidth="1"/>
    <col min="2828" max="2828" width="9.28515625" style="103" bestFit="1" customWidth="1"/>
    <col min="2829" max="2829" width="16.28515625" style="103" bestFit="1" customWidth="1"/>
    <col min="2830" max="2830" width="9" style="103" customWidth="1"/>
    <col min="2831" max="2831" width="10" style="103" customWidth="1"/>
    <col min="2832" max="2832" width="9.28515625" style="103" bestFit="1" customWidth="1"/>
    <col min="2833" max="2833" width="9.28515625" style="103" customWidth="1"/>
    <col min="2834" max="3072" width="9.140625" style="103"/>
    <col min="3073" max="3073" width="4" style="103" customWidth="1"/>
    <col min="3074" max="3074" width="20.5703125" style="103" bestFit="1" customWidth="1"/>
    <col min="3075" max="3075" width="14.28515625" style="103" bestFit="1" customWidth="1"/>
    <col min="3076" max="3076" width="9.7109375" style="103" bestFit="1" customWidth="1"/>
    <col min="3077" max="3077" width="14.28515625" style="103" bestFit="1" customWidth="1"/>
    <col min="3078" max="3078" width="9.7109375" style="103" bestFit="1" customWidth="1"/>
    <col min="3079" max="3079" width="11.7109375" style="103" bestFit="1" customWidth="1"/>
    <col min="3080" max="3080" width="9.7109375" style="103" bestFit="1" customWidth="1"/>
    <col min="3081" max="3081" width="16.28515625" style="103" bestFit="1" customWidth="1"/>
    <col min="3082" max="3082" width="8.7109375" style="103" bestFit="1" customWidth="1"/>
    <col min="3083" max="3083" width="10" style="103" bestFit="1" customWidth="1"/>
    <col min="3084" max="3084" width="9.28515625" style="103" bestFit="1" customWidth="1"/>
    <col min="3085" max="3085" width="16.28515625" style="103" bestFit="1" customWidth="1"/>
    <col min="3086" max="3086" width="9" style="103" customWidth="1"/>
    <col min="3087" max="3087" width="10" style="103" customWidth="1"/>
    <col min="3088" max="3088" width="9.28515625" style="103" bestFit="1" customWidth="1"/>
    <col min="3089" max="3089" width="9.28515625" style="103" customWidth="1"/>
    <col min="3090" max="3328" width="9.140625" style="103"/>
    <col min="3329" max="3329" width="4" style="103" customWidth="1"/>
    <col min="3330" max="3330" width="20.5703125" style="103" bestFit="1" customWidth="1"/>
    <col min="3331" max="3331" width="14.28515625" style="103" bestFit="1" customWidth="1"/>
    <col min="3332" max="3332" width="9.7109375" style="103" bestFit="1" customWidth="1"/>
    <col min="3333" max="3333" width="14.28515625" style="103" bestFit="1" customWidth="1"/>
    <col min="3334" max="3334" width="9.7109375" style="103" bestFit="1" customWidth="1"/>
    <col min="3335" max="3335" width="11.7109375" style="103" bestFit="1" customWidth="1"/>
    <col min="3336" max="3336" width="9.7109375" style="103" bestFit="1" customWidth="1"/>
    <col min="3337" max="3337" width="16.28515625" style="103" bestFit="1" customWidth="1"/>
    <col min="3338" max="3338" width="8.7109375" style="103" bestFit="1" customWidth="1"/>
    <col min="3339" max="3339" width="10" style="103" bestFit="1" customWidth="1"/>
    <col min="3340" max="3340" width="9.28515625" style="103" bestFit="1" customWidth="1"/>
    <col min="3341" max="3341" width="16.28515625" style="103" bestFit="1" customWidth="1"/>
    <col min="3342" max="3342" width="9" style="103" customWidth="1"/>
    <col min="3343" max="3343" width="10" style="103" customWidth="1"/>
    <col min="3344" max="3344" width="9.28515625" style="103" bestFit="1" customWidth="1"/>
    <col min="3345" max="3345" width="9.28515625" style="103" customWidth="1"/>
    <col min="3346" max="3584" width="9.140625" style="103"/>
    <col min="3585" max="3585" width="4" style="103" customWidth="1"/>
    <col min="3586" max="3586" width="20.5703125" style="103" bestFit="1" customWidth="1"/>
    <col min="3587" max="3587" width="14.28515625" style="103" bestFit="1" customWidth="1"/>
    <col min="3588" max="3588" width="9.7109375" style="103" bestFit="1" customWidth="1"/>
    <col min="3589" max="3589" width="14.28515625" style="103" bestFit="1" customWidth="1"/>
    <col min="3590" max="3590" width="9.7109375" style="103" bestFit="1" customWidth="1"/>
    <col min="3591" max="3591" width="11.7109375" style="103" bestFit="1" customWidth="1"/>
    <col min="3592" max="3592" width="9.7109375" style="103" bestFit="1" customWidth="1"/>
    <col min="3593" max="3593" width="16.28515625" style="103" bestFit="1" customWidth="1"/>
    <col min="3594" max="3594" width="8.7109375" style="103" bestFit="1" customWidth="1"/>
    <col min="3595" max="3595" width="10" style="103" bestFit="1" customWidth="1"/>
    <col min="3596" max="3596" width="9.28515625" style="103" bestFit="1" customWidth="1"/>
    <col min="3597" max="3597" width="16.28515625" style="103" bestFit="1" customWidth="1"/>
    <col min="3598" max="3598" width="9" style="103" customWidth="1"/>
    <col min="3599" max="3599" width="10" style="103" customWidth="1"/>
    <col min="3600" max="3600" width="9.28515625" style="103" bestFit="1" customWidth="1"/>
    <col min="3601" max="3601" width="9.28515625" style="103" customWidth="1"/>
    <col min="3602" max="3840" width="9.140625" style="103"/>
    <col min="3841" max="3841" width="4" style="103" customWidth="1"/>
    <col min="3842" max="3842" width="20.5703125" style="103" bestFit="1" customWidth="1"/>
    <col min="3843" max="3843" width="14.28515625" style="103" bestFit="1" customWidth="1"/>
    <col min="3844" max="3844" width="9.7109375" style="103" bestFit="1" customWidth="1"/>
    <col min="3845" max="3845" width="14.28515625" style="103" bestFit="1" customWidth="1"/>
    <col min="3846" max="3846" width="9.7109375" style="103" bestFit="1" customWidth="1"/>
    <col min="3847" max="3847" width="11.7109375" style="103" bestFit="1" customWidth="1"/>
    <col min="3848" max="3848" width="9.7109375" style="103" bestFit="1" customWidth="1"/>
    <col min="3849" max="3849" width="16.28515625" style="103" bestFit="1" customWidth="1"/>
    <col min="3850" max="3850" width="8.7109375" style="103" bestFit="1" customWidth="1"/>
    <col min="3851" max="3851" width="10" style="103" bestFit="1" customWidth="1"/>
    <col min="3852" max="3852" width="9.28515625" style="103" bestFit="1" customWidth="1"/>
    <col min="3853" max="3853" width="16.28515625" style="103" bestFit="1" customWidth="1"/>
    <col min="3854" max="3854" width="9" style="103" customWidth="1"/>
    <col min="3855" max="3855" width="10" style="103" customWidth="1"/>
    <col min="3856" max="3856" width="9.28515625" style="103" bestFit="1" customWidth="1"/>
    <col min="3857" max="3857" width="9.28515625" style="103" customWidth="1"/>
    <col min="3858" max="4096" width="9.140625" style="103"/>
    <col min="4097" max="4097" width="4" style="103" customWidth="1"/>
    <col min="4098" max="4098" width="20.5703125" style="103" bestFit="1" customWidth="1"/>
    <col min="4099" max="4099" width="14.28515625" style="103" bestFit="1" customWidth="1"/>
    <col min="4100" max="4100" width="9.7109375" style="103" bestFit="1" customWidth="1"/>
    <col min="4101" max="4101" width="14.28515625" style="103" bestFit="1" customWidth="1"/>
    <col min="4102" max="4102" width="9.7109375" style="103" bestFit="1" customWidth="1"/>
    <col min="4103" max="4103" width="11.7109375" style="103" bestFit="1" customWidth="1"/>
    <col min="4104" max="4104" width="9.7109375" style="103" bestFit="1" customWidth="1"/>
    <col min="4105" max="4105" width="16.28515625" style="103" bestFit="1" customWidth="1"/>
    <col min="4106" max="4106" width="8.7109375" style="103" bestFit="1" customWidth="1"/>
    <col min="4107" max="4107" width="10" style="103" bestFit="1" customWidth="1"/>
    <col min="4108" max="4108" width="9.28515625" style="103" bestFit="1" customWidth="1"/>
    <col min="4109" max="4109" width="16.28515625" style="103" bestFit="1" customWidth="1"/>
    <col min="4110" max="4110" width="9" style="103" customWidth="1"/>
    <col min="4111" max="4111" width="10" style="103" customWidth="1"/>
    <col min="4112" max="4112" width="9.28515625" style="103" bestFit="1" customWidth="1"/>
    <col min="4113" max="4113" width="9.28515625" style="103" customWidth="1"/>
    <col min="4114" max="4352" width="9.140625" style="103"/>
    <col min="4353" max="4353" width="4" style="103" customWidth="1"/>
    <col min="4354" max="4354" width="20.5703125" style="103" bestFit="1" customWidth="1"/>
    <col min="4355" max="4355" width="14.28515625" style="103" bestFit="1" customWidth="1"/>
    <col min="4356" max="4356" width="9.7109375" style="103" bestFit="1" customWidth="1"/>
    <col min="4357" max="4357" width="14.28515625" style="103" bestFit="1" customWidth="1"/>
    <col min="4358" max="4358" width="9.7109375" style="103" bestFit="1" customWidth="1"/>
    <col min="4359" max="4359" width="11.7109375" style="103" bestFit="1" customWidth="1"/>
    <col min="4360" max="4360" width="9.7109375" style="103" bestFit="1" customWidth="1"/>
    <col min="4361" max="4361" width="16.28515625" style="103" bestFit="1" customWidth="1"/>
    <col min="4362" max="4362" width="8.7109375" style="103" bestFit="1" customWidth="1"/>
    <col min="4363" max="4363" width="10" style="103" bestFit="1" customWidth="1"/>
    <col min="4364" max="4364" width="9.28515625" style="103" bestFit="1" customWidth="1"/>
    <col min="4365" max="4365" width="16.28515625" style="103" bestFit="1" customWidth="1"/>
    <col min="4366" max="4366" width="9" style="103" customWidth="1"/>
    <col min="4367" max="4367" width="10" style="103" customWidth="1"/>
    <col min="4368" max="4368" width="9.28515625" style="103" bestFit="1" customWidth="1"/>
    <col min="4369" max="4369" width="9.28515625" style="103" customWidth="1"/>
    <col min="4370" max="4608" width="9.140625" style="103"/>
    <col min="4609" max="4609" width="4" style="103" customWidth="1"/>
    <col min="4610" max="4610" width="20.5703125" style="103" bestFit="1" customWidth="1"/>
    <col min="4611" max="4611" width="14.28515625" style="103" bestFit="1" customWidth="1"/>
    <col min="4612" max="4612" width="9.7109375" style="103" bestFit="1" customWidth="1"/>
    <col min="4613" max="4613" width="14.28515625" style="103" bestFit="1" customWidth="1"/>
    <col min="4614" max="4614" width="9.7109375" style="103" bestFit="1" customWidth="1"/>
    <col min="4615" max="4615" width="11.7109375" style="103" bestFit="1" customWidth="1"/>
    <col min="4616" max="4616" width="9.7109375" style="103" bestFit="1" customWidth="1"/>
    <col min="4617" max="4617" width="16.28515625" style="103" bestFit="1" customWidth="1"/>
    <col min="4618" max="4618" width="8.7109375" style="103" bestFit="1" customWidth="1"/>
    <col min="4619" max="4619" width="10" style="103" bestFit="1" customWidth="1"/>
    <col min="4620" max="4620" width="9.28515625" style="103" bestFit="1" customWidth="1"/>
    <col min="4621" max="4621" width="16.28515625" style="103" bestFit="1" customWidth="1"/>
    <col min="4622" max="4622" width="9" style="103" customWidth="1"/>
    <col min="4623" max="4623" width="10" style="103" customWidth="1"/>
    <col min="4624" max="4624" width="9.28515625" style="103" bestFit="1" customWidth="1"/>
    <col min="4625" max="4625" width="9.28515625" style="103" customWidth="1"/>
    <col min="4626" max="4864" width="9.140625" style="103"/>
    <col min="4865" max="4865" width="4" style="103" customWidth="1"/>
    <col min="4866" max="4866" width="20.5703125" style="103" bestFit="1" customWidth="1"/>
    <col min="4867" max="4867" width="14.28515625" style="103" bestFit="1" customWidth="1"/>
    <col min="4868" max="4868" width="9.7109375" style="103" bestFit="1" customWidth="1"/>
    <col min="4869" max="4869" width="14.28515625" style="103" bestFit="1" customWidth="1"/>
    <col min="4870" max="4870" width="9.7109375" style="103" bestFit="1" customWidth="1"/>
    <col min="4871" max="4871" width="11.7109375" style="103" bestFit="1" customWidth="1"/>
    <col min="4872" max="4872" width="9.7109375" style="103" bestFit="1" customWidth="1"/>
    <col min="4873" max="4873" width="16.28515625" style="103" bestFit="1" customWidth="1"/>
    <col min="4874" max="4874" width="8.7109375" style="103" bestFit="1" customWidth="1"/>
    <col min="4875" max="4875" width="10" style="103" bestFit="1" customWidth="1"/>
    <col min="4876" max="4876" width="9.28515625" style="103" bestFit="1" customWidth="1"/>
    <col min="4877" max="4877" width="16.28515625" style="103" bestFit="1" customWidth="1"/>
    <col min="4878" max="4878" width="9" style="103" customWidth="1"/>
    <col min="4879" max="4879" width="10" style="103" customWidth="1"/>
    <col min="4880" max="4880" width="9.28515625" style="103" bestFit="1" customWidth="1"/>
    <col min="4881" max="4881" width="9.28515625" style="103" customWidth="1"/>
    <col min="4882" max="5120" width="9.140625" style="103"/>
    <col min="5121" max="5121" width="4" style="103" customWidth="1"/>
    <col min="5122" max="5122" width="20.5703125" style="103" bestFit="1" customWidth="1"/>
    <col min="5123" max="5123" width="14.28515625" style="103" bestFit="1" customWidth="1"/>
    <col min="5124" max="5124" width="9.7109375" style="103" bestFit="1" customWidth="1"/>
    <col min="5125" max="5125" width="14.28515625" style="103" bestFit="1" customWidth="1"/>
    <col min="5126" max="5126" width="9.7109375" style="103" bestFit="1" customWidth="1"/>
    <col min="5127" max="5127" width="11.7109375" style="103" bestFit="1" customWidth="1"/>
    <col min="5128" max="5128" width="9.7109375" style="103" bestFit="1" customWidth="1"/>
    <col min="5129" max="5129" width="16.28515625" style="103" bestFit="1" customWidth="1"/>
    <col min="5130" max="5130" width="8.7109375" style="103" bestFit="1" customWidth="1"/>
    <col min="5131" max="5131" width="10" style="103" bestFit="1" customWidth="1"/>
    <col min="5132" max="5132" width="9.28515625" style="103" bestFit="1" customWidth="1"/>
    <col min="5133" max="5133" width="16.28515625" style="103" bestFit="1" customWidth="1"/>
    <col min="5134" max="5134" width="9" style="103" customWidth="1"/>
    <col min="5135" max="5135" width="10" style="103" customWidth="1"/>
    <col min="5136" max="5136" width="9.28515625" style="103" bestFit="1" customWidth="1"/>
    <col min="5137" max="5137" width="9.28515625" style="103" customWidth="1"/>
    <col min="5138" max="5376" width="9.140625" style="103"/>
    <col min="5377" max="5377" width="4" style="103" customWidth="1"/>
    <col min="5378" max="5378" width="20.5703125" style="103" bestFit="1" customWidth="1"/>
    <col min="5379" max="5379" width="14.28515625" style="103" bestFit="1" customWidth="1"/>
    <col min="5380" max="5380" width="9.7109375" style="103" bestFit="1" customWidth="1"/>
    <col min="5381" max="5381" width="14.28515625" style="103" bestFit="1" customWidth="1"/>
    <col min="5382" max="5382" width="9.7109375" style="103" bestFit="1" customWidth="1"/>
    <col min="5383" max="5383" width="11.7109375" style="103" bestFit="1" customWidth="1"/>
    <col min="5384" max="5384" width="9.7109375" style="103" bestFit="1" customWidth="1"/>
    <col min="5385" max="5385" width="16.28515625" style="103" bestFit="1" customWidth="1"/>
    <col min="5386" max="5386" width="8.7109375" style="103" bestFit="1" customWidth="1"/>
    <col min="5387" max="5387" width="10" style="103" bestFit="1" customWidth="1"/>
    <col min="5388" max="5388" width="9.28515625" style="103" bestFit="1" customWidth="1"/>
    <col min="5389" max="5389" width="16.28515625" style="103" bestFit="1" customWidth="1"/>
    <col min="5390" max="5390" width="9" style="103" customWidth="1"/>
    <col min="5391" max="5391" width="10" style="103" customWidth="1"/>
    <col min="5392" max="5392" width="9.28515625" style="103" bestFit="1" customWidth="1"/>
    <col min="5393" max="5393" width="9.28515625" style="103" customWidth="1"/>
    <col min="5394" max="5632" width="9.140625" style="103"/>
    <col min="5633" max="5633" width="4" style="103" customWidth="1"/>
    <col min="5634" max="5634" width="20.5703125" style="103" bestFit="1" customWidth="1"/>
    <col min="5635" max="5635" width="14.28515625" style="103" bestFit="1" customWidth="1"/>
    <col min="5636" max="5636" width="9.7109375" style="103" bestFit="1" customWidth="1"/>
    <col min="5637" max="5637" width="14.28515625" style="103" bestFit="1" customWidth="1"/>
    <col min="5638" max="5638" width="9.7109375" style="103" bestFit="1" customWidth="1"/>
    <col min="5639" max="5639" width="11.7109375" style="103" bestFit="1" customWidth="1"/>
    <col min="5640" max="5640" width="9.7109375" style="103" bestFit="1" customWidth="1"/>
    <col min="5641" max="5641" width="16.28515625" style="103" bestFit="1" customWidth="1"/>
    <col min="5642" max="5642" width="8.7109375" style="103" bestFit="1" customWidth="1"/>
    <col min="5643" max="5643" width="10" style="103" bestFit="1" customWidth="1"/>
    <col min="5644" max="5644" width="9.28515625" style="103" bestFit="1" customWidth="1"/>
    <col min="5645" max="5645" width="16.28515625" style="103" bestFit="1" customWidth="1"/>
    <col min="5646" max="5646" width="9" style="103" customWidth="1"/>
    <col min="5647" max="5647" width="10" style="103" customWidth="1"/>
    <col min="5648" max="5648" width="9.28515625" style="103" bestFit="1" customWidth="1"/>
    <col min="5649" max="5649" width="9.28515625" style="103" customWidth="1"/>
    <col min="5650" max="5888" width="9.140625" style="103"/>
    <col min="5889" max="5889" width="4" style="103" customWidth="1"/>
    <col min="5890" max="5890" width="20.5703125" style="103" bestFit="1" customWidth="1"/>
    <col min="5891" max="5891" width="14.28515625" style="103" bestFit="1" customWidth="1"/>
    <col min="5892" max="5892" width="9.7109375" style="103" bestFit="1" customWidth="1"/>
    <col min="5893" max="5893" width="14.28515625" style="103" bestFit="1" customWidth="1"/>
    <col min="5894" max="5894" width="9.7109375" style="103" bestFit="1" customWidth="1"/>
    <col min="5895" max="5895" width="11.7109375" style="103" bestFit="1" customWidth="1"/>
    <col min="5896" max="5896" width="9.7109375" style="103" bestFit="1" customWidth="1"/>
    <col min="5897" max="5897" width="16.28515625" style="103" bestFit="1" customWidth="1"/>
    <col min="5898" max="5898" width="8.7109375" style="103" bestFit="1" customWidth="1"/>
    <col min="5899" max="5899" width="10" style="103" bestFit="1" customWidth="1"/>
    <col min="5900" max="5900" width="9.28515625" style="103" bestFit="1" customWidth="1"/>
    <col min="5901" max="5901" width="16.28515625" style="103" bestFit="1" customWidth="1"/>
    <col min="5902" max="5902" width="9" style="103" customWidth="1"/>
    <col min="5903" max="5903" width="10" style="103" customWidth="1"/>
    <col min="5904" max="5904" width="9.28515625" style="103" bestFit="1" customWidth="1"/>
    <col min="5905" max="5905" width="9.28515625" style="103" customWidth="1"/>
    <col min="5906" max="6144" width="9.140625" style="103"/>
    <col min="6145" max="6145" width="4" style="103" customWidth="1"/>
    <col min="6146" max="6146" width="20.5703125" style="103" bestFit="1" customWidth="1"/>
    <col min="6147" max="6147" width="14.28515625" style="103" bestFit="1" customWidth="1"/>
    <col min="6148" max="6148" width="9.7109375" style="103" bestFit="1" customWidth="1"/>
    <col min="6149" max="6149" width="14.28515625" style="103" bestFit="1" customWidth="1"/>
    <col min="6150" max="6150" width="9.7109375" style="103" bestFit="1" customWidth="1"/>
    <col min="6151" max="6151" width="11.7109375" style="103" bestFit="1" customWidth="1"/>
    <col min="6152" max="6152" width="9.7109375" style="103" bestFit="1" customWidth="1"/>
    <col min="6153" max="6153" width="16.28515625" style="103" bestFit="1" customWidth="1"/>
    <col min="6154" max="6154" width="8.7109375" style="103" bestFit="1" customWidth="1"/>
    <col min="6155" max="6155" width="10" style="103" bestFit="1" customWidth="1"/>
    <col min="6156" max="6156" width="9.28515625" style="103" bestFit="1" customWidth="1"/>
    <col min="6157" max="6157" width="16.28515625" style="103" bestFit="1" customWidth="1"/>
    <col min="6158" max="6158" width="9" style="103" customWidth="1"/>
    <col min="6159" max="6159" width="10" style="103" customWidth="1"/>
    <col min="6160" max="6160" width="9.28515625" style="103" bestFit="1" customWidth="1"/>
    <col min="6161" max="6161" width="9.28515625" style="103" customWidth="1"/>
    <col min="6162" max="6400" width="9.140625" style="103"/>
    <col min="6401" max="6401" width="4" style="103" customWidth="1"/>
    <col min="6402" max="6402" width="20.5703125" style="103" bestFit="1" customWidth="1"/>
    <col min="6403" max="6403" width="14.28515625" style="103" bestFit="1" customWidth="1"/>
    <col min="6404" max="6404" width="9.7109375" style="103" bestFit="1" customWidth="1"/>
    <col min="6405" max="6405" width="14.28515625" style="103" bestFit="1" customWidth="1"/>
    <col min="6406" max="6406" width="9.7109375" style="103" bestFit="1" customWidth="1"/>
    <col min="6407" max="6407" width="11.7109375" style="103" bestFit="1" customWidth="1"/>
    <col min="6408" max="6408" width="9.7109375" style="103" bestFit="1" customWidth="1"/>
    <col min="6409" max="6409" width="16.28515625" style="103" bestFit="1" customWidth="1"/>
    <col min="6410" max="6410" width="8.7109375" style="103" bestFit="1" customWidth="1"/>
    <col min="6411" max="6411" width="10" style="103" bestFit="1" customWidth="1"/>
    <col min="6412" max="6412" width="9.28515625" style="103" bestFit="1" customWidth="1"/>
    <col min="6413" max="6413" width="16.28515625" style="103" bestFit="1" customWidth="1"/>
    <col min="6414" max="6414" width="9" style="103" customWidth="1"/>
    <col min="6415" max="6415" width="10" style="103" customWidth="1"/>
    <col min="6416" max="6416" width="9.28515625" style="103" bestFit="1" customWidth="1"/>
    <col min="6417" max="6417" width="9.28515625" style="103" customWidth="1"/>
    <col min="6418" max="6656" width="9.140625" style="103"/>
    <col min="6657" max="6657" width="4" style="103" customWidth="1"/>
    <col min="6658" max="6658" width="20.5703125" style="103" bestFit="1" customWidth="1"/>
    <col min="6659" max="6659" width="14.28515625" style="103" bestFit="1" customWidth="1"/>
    <col min="6660" max="6660" width="9.7109375" style="103" bestFit="1" customWidth="1"/>
    <col min="6661" max="6661" width="14.28515625" style="103" bestFit="1" customWidth="1"/>
    <col min="6662" max="6662" width="9.7109375" style="103" bestFit="1" customWidth="1"/>
    <col min="6663" max="6663" width="11.7109375" style="103" bestFit="1" customWidth="1"/>
    <col min="6664" max="6664" width="9.7109375" style="103" bestFit="1" customWidth="1"/>
    <col min="6665" max="6665" width="16.28515625" style="103" bestFit="1" customWidth="1"/>
    <col min="6666" max="6666" width="8.7109375" style="103" bestFit="1" customWidth="1"/>
    <col min="6667" max="6667" width="10" style="103" bestFit="1" customWidth="1"/>
    <col min="6668" max="6668" width="9.28515625" style="103" bestFit="1" customWidth="1"/>
    <col min="6669" max="6669" width="16.28515625" style="103" bestFit="1" customWidth="1"/>
    <col min="6670" max="6670" width="9" style="103" customWidth="1"/>
    <col min="6671" max="6671" width="10" style="103" customWidth="1"/>
    <col min="6672" max="6672" width="9.28515625" style="103" bestFit="1" customWidth="1"/>
    <col min="6673" max="6673" width="9.28515625" style="103" customWidth="1"/>
    <col min="6674" max="6912" width="9.140625" style="103"/>
    <col min="6913" max="6913" width="4" style="103" customWidth="1"/>
    <col min="6914" max="6914" width="20.5703125" style="103" bestFit="1" customWidth="1"/>
    <col min="6915" max="6915" width="14.28515625" style="103" bestFit="1" customWidth="1"/>
    <col min="6916" max="6916" width="9.7109375" style="103" bestFit="1" customWidth="1"/>
    <col min="6917" max="6917" width="14.28515625" style="103" bestFit="1" customWidth="1"/>
    <col min="6918" max="6918" width="9.7109375" style="103" bestFit="1" customWidth="1"/>
    <col min="6919" max="6919" width="11.7109375" style="103" bestFit="1" customWidth="1"/>
    <col min="6920" max="6920" width="9.7109375" style="103" bestFit="1" customWidth="1"/>
    <col min="6921" max="6921" width="16.28515625" style="103" bestFit="1" customWidth="1"/>
    <col min="6922" max="6922" width="8.7109375" style="103" bestFit="1" customWidth="1"/>
    <col min="6923" max="6923" width="10" style="103" bestFit="1" customWidth="1"/>
    <col min="6924" max="6924" width="9.28515625" style="103" bestFit="1" customWidth="1"/>
    <col min="6925" max="6925" width="16.28515625" style="103" bestFit="1" customWidth="1"/>
    <col min="6926" max="6926" width="9" style="103" customWidth="1"/>
    <col min="6927" max="6927" width="10" style="103" customWidth="1"/>
    <col min="6928" max="6928" width="9.28515625" style="103" bestFit="1" customWidth="1"/>
    <col min="6929" max="6929" width="9.28515625" style="103" customWidth="1"/>
    <col min="6930" max="7168" width="9.140625" style="103"/>
    <col min="7169" max="7169" width="4" style="103" customWidth="1"/>
    <col min="7170" max="7170" width="20.5703125" style="103" bestFit="1" customWidth="1"/>
    <col min="7171" max="7171" width="14.28515625" style="103" bestFit="1" customWidth="1"/>
    <col min="7172" max="7172" width="9.7109375" style="103" bestFit="1" customWidth="1"/>
    <col min="7173" max="7173" width="14.28515625" style="103" bestFit="1" customWidth="1"/>
    <col min="7174" max="7174" width="9.7109375" style="103" bestFit="1" customWidth="1"/>
    <col min="7175" max="7175" width="11.7109375" style="103" bestFit="1" customWidth="1"/>
    <col min="7176" max="7176" width="9.7109375" style="103" bestFit="1" customWidth="1"/>
    <col min="7177" max="7177" width="16.28515625" style="103" bestFit="1" customWidth="1"/>
    <col min="7178" max="7178" width="8.7109375" style="103" bestFit="1" customWidth="1"/>
    <col min="7179" max="7179" width="10" style="103" bestFit="1" customWidth="1"/>
    <col min="7180" max="7180" width="9.28515625" style="103" bestFit="1" customWidth="1"/>
    <col min="7181" max="7181" width="16.28515625" style="103" bestFit="1" customWidth="1"/>
    <col min="7182" max="7182" width="9" style="103" customWidth="1"/>
    <col min="7183" max="7183" width="10" style="103" customWidth="1"/>
    <col min="7184" max="7184" width="9.28515625" style="103" bestFit="1" customWidth="1"/>
    <col min="7185" max="7185" width="9.28515625" style="103" customWidth="1"/>
    <col min="7186" max="7424" width="9.140625" style="103"/>
    <col min="7425" max="7425" width="4" style="103" customWidth="1"/>
    <col min="7426" max="7426" width="20.5703125" style="103" bestFit="1" customWidth="1"/>
    <col min="7427" max="7427" width="14.28515625" style="103" bestFit="1" customWidth="1"/>
    <col min="7428" max="7428" width="9.7109375" style="103" bestFit="1" customWidth="1"/>
    <col min="7429" max="7429" width="14.28515625" style="103" bestFit="1" customWidth="1"/>
    <col min="7430" max="7430" width="9.7109375" style="103" bestFit="1" customWidth="1"/>
    <col min="7431" max="7431" width="11.7109375" style="103" bestFit="1" customWidth="1"/>
    <col min="7432" max="7432" width="9.7109375" style="103" bestFit="1" customWidth="1"/>
    <col min="7433" max="7433" width="16.28515625" style="103" bestFit="1" customWidth="1"/>
    <col min="7434" max="7434" width="8.7109375" style="103" bestFit="1" customWidth="1"/>
    <col min="7435" max="7435" width="10" style="103" bestFit="1" customWidth="1"/>
    <col min="7436" max="7436" width="9.28515625" style="103" bestFit="1" customWidth="1"/>
    <col min="7437" max="7437" width="16.28515625" style="103" bestFit="1" customWidth="1"/>
    <col min="7438" max="7438" width="9" style="103" customWidth="1"/>
    <col min="7439" max="7439" width="10" style="103" customWidth="1"/>
    <col min="7440" max="7440" width="9.28515625" style="103" bestFit="1" customWidth="1"/>
    <col min="7441" max="7441" width="9.28515625" style="103" customWidth="1"/>
    <col min="7442" max="7680" width="9.140625" style="103"/>
    <col min="7681" max="7681" width="4" style="103" customWidth="1"/>
    <col min="7682" max="7682" width="20.5703125" style="103" bestFit="1" customWidth="1"/>
    <col min="7683" max="7683" width="14.28515625" style="103" bestFit="1" customWidth="1"/>
    <col min="7684" max="7684" width="9.7109375" style="103" bestFit="1" customWidth="1"/>
    <col min="7685" max="7685" width="14.28515625" style="103" bestFit="1" customWidth="1"/>
    <col min="7686" max="7686" width="9.7109375" style="103" bestFit="1" customWidth="1"/>
    <col min="7687" max="7687" width="11.7109375" style="103" bestFit="1" customWidth="1"/>
    <col min="7688" max="7688" width="9.7109375" style="103" bestFit="1" customWidth="1"/>
    <col min="7689" max="7689" width="16.28515625" style="103" bestFit="1" customWidth="1"/>
    <col min="7690" max="7690" width="8.7109375" style="103" bestFit="1" customWidth="1"/>
    <col min="7691" max="7691" width="10" style="103" bestFit="1" customWidth="1"/>
    <col min="7692" max="7692" width="9.28515625" style="103" bestFit="1" customWidth="1"/>
    <col min="7693" max="7693" width="16.28515625" style="103" bestFit="1" customWidth="1"/>
    <col min="7694" max="7694" width="9" style="103" customWidth="1"/>
    <col min="7695" max="7695" width="10" style="103" customWidth="1"/>
    <col min="7696" max="7696" width="9.28515625" style="103" bestFit="1" customWidth="1"/>
    <col min="7697" max="7697" width="9.28515625" style="103" customWidth="1"/>
    <col min="7698" max="7936" width="9.140625" style="103"/>
    <col min="7937" max="7937" width="4" style="103" customWidth="1"/>
    <col min="7938" max="7938" width="20.5703125" style="103" bestFit="1" customWidth="1"/>
    <col min="7939" max="7939" width="14.28515625" style="103" bestFit="1" customWidth="1"/>
    <col min="7940" max="7940" width="9.7109375" style="103" bestFit="1" customWidth="1"/>
    <col min="7941" max="7941" width="14.28515625" style="103" bestFit="1" customWidth="1"/>
    <col min="7942" max="7942" width="9.7109375" style="103" bestFit="1" customWidth="1"/>
    <col min="7943" max="7943" width="11.7109375" style="103" bestFit="1" customWidth="1"/>
    <col min="7944" max="7944" width="9.7109375" style="103" bestFit="1" customWidth="1"/>
    <col min="7945" max="7945" width="16.28515625" style="103" bestFit="1" customWidth="1"/>
    <col min="7946" max="7946" width="8.7109375" style="103" bestFit="1" customWidth="1"/>
    <col min="7947" max="7947" width="10" style="103" bestFit="1" customWidth="1"/>
    <col min="7948" max="7948" width="9.28515625" style="103" bestFit="1" customWidth="1"/>
    <col min="7949" max="7949" width="16.28515625" style="103" bestFit="1" customWidth="1"/>
    <col min="7950" max="7950" width="9" style="103" customWidth="1"/>
    <col min="7951" max="7951" width="10" style="103" customWidth="1"/>
    <col min="7952" max="7952" width="9.28515625" style="103" bestFit="1" customWidth="1"/>
    <col min="7953" max="7953" width="9.28515625" style="103" customWidth="1"/>
    <col min="7954" max="8192" width="9.140625" style="103"/>
    <col min="8193" max="8193" width="4" style="103" customWidth="1"/>
    <col min="8194" max="8194" width="20.5703125" style="103" bestFit="1" customWidth="1"/>
    <col min="8195" max="8195" width="14.28515625" style="103" bestFit="1" customWidth="1"/>
    <col min="8196" max="8196" width="9.7109375" style="103" bestFit="1" customWidth="1"/>
    <col min="8197" max="8197" width="14.28515625" style="103" bestFit="1" customWidth="1"/>
    <col min="8198" max="8198" width="9.7109375" style="103" bestFit="1" customWidth="1"/>
    <col min="8199" max="8199" width="11.7109375" style="103" bestFit="1" customWidth="1"/>
    <col min="8200" max="8200" width="9.7109375" style="103" bestFit="1" customWidth="1"/>
    <col min="8201" max="8201" width="16.28515625" style="103" bestFit="1" customWidth="1"/>
    <col min="8202" max="8202" width="8.7109375" style="103" bestFit="1" customWidth="1"/>
    <col min="8203" max="8203" width="10" style="103" bestFit="1" customWidth="1"/>
    <col min="8204" max="8204" width="9.28515625" style="103" bestFit="1" customWidth="1"/>
    <col min="8205" max="8205" width="16.28515625" style="103" bestFit="1" customWidth="1"/>
    <col min="8206" max="8206" width="9" style="103" customWidth="1"/>
    <col min="8207" max="8207" width="10" style="103" customWidth="1"/>
    <col min="8208" max="8208" width="9.28515625" style="103" bestFit="1" customWidth="1"/>
    <col min="8209" max="8209" width="9.28515625" style="103" customWidth="1"/>
    <col min="8210" max="8448" width="9.140625" style="103"/>
    <col min="8449" max="8449" width="4" style="103" customWidth="1"/>
    <col min="8450" max="8450" width="20.5703125" style="103" bestFit="1" customWidth="1"/>
    <col min="8451" max="8451" width="14.28515625" style="103" bestFit="1" customWidth="1"/>
    <col min="8452" max="8452" width="9.7109375" style="103" bestFit="1" customWidth="1"/>
    <col min="8453" max="8453" width="14.28515625" style="103" bestFit="1" customWidth="1"/>
    <col min="8454" max="8454" width="9.7109375" style="103" bestFit="1" customWidth="1"/>
    <col min="8455" max="8455" width="11.7109375" style="103" bestFit="1" customWidth="1"/>
    <col min="8456" max="8456" width="9.7109375" style="103" bestFit="1" customWidth="1"/>
    <col min="8457" max="8457" width="16.28515625" style="103" bestFit="1" customWidth="1"/>
    <col min="8458" max="8458" width="8.7109375" style="103" bestFit="1" customWidth="1"/>
    <col min="8459" max="8459" width="10" style="103" bestFit="1" customWidth="1"/>
    <col min="8460" max="8460" width="9.28515625" style="103" bestFit="1" customWidth="1"/>
    <col min="8461" max="8461" width="16.28515625" style="103" bestFit="1" customWidth="1"/>
    <col min="8462" max="8462" width="9" style="103" customWidth="1"/>
    <col min="8463" max="8463" width="10" style="103" customWidth="1"/>
    <col min="8464" max="8464" width="9.28515625" style="103" bestFit="1" customWidth="1"/>
    <col min="8465" max="8465" width="9.28515625" style="103" customWidth="1"/>
    <col min="8466" max="8704" width="9.140625" style="103"/>
    <col min="8705" max="8705" width="4" style="103" customWidth="1"/>
    <col min="8706" max="8706" width="20.5703125" style="103" bestFit="1" customWidth="1"/>
    <col min="8707" max="8707" width="14.28515625" style="103" bestFit="1" customWidth="1"/>
    <col min="8708" max="8708" width="9.7109375" style="103" bestFit="1" customWidth="1"/>
    <col min="8709" max="8709" width="14.28515625" style="103" bestFit="1" customWidth="1"/>
    <col min="8710" max="8710" width="9.7109375" style="103" bestFit="1" customWidth="1"/>
    <col min="8711" max="8711" width="11.7109375" style="103" bestFit="1" customWidth="1"/>
    <col min="8712" max="8712" width="9.7109375" style="103" bestFit="1" customWidth="1"/>
    <col min="8713" max="8713" width="16.28515625" style="103" bestFit="1" customWidth="1"/>
    <col min="8714" max="8714" width="8.7109375" style="103" bestFit="1" customWidth="1"/>
    <col min="8715" max="8715" width="10" style="103" bestFit="1" customWidth="1"/>
    <col min="8716" max="8716" width="9.28515625" style="103" bestFit="1" customWidth="1"/>
    <col min="8717" max="8717" width="16.28515625" style="103" bestFit="1" customWidth="1"/>
    <col min="8718" max="8718" width="9" style="103" customWidth="1"/>
    <col min="8719" max="8719" width="10" style="103" customWidth="1"/>
    <col min="8720" max="8720" width="9.28515625" style="103" bestFit="1" customWidth="1"/>
    <col min="8721" max="8721" width="9.28515625" style="103" customWidth="1"/>
    <col min="8722" max="8960" width="9.140625" style="103"/>
    <col min="8961" max="8961" width="4" style="103" customWidth="1"/>
    <col min="8962" max="8962" width="20.5703125" style="103" bestFit="1" customWidth="1"/>
    <col min="8963" max="8963" width="14.28515625" style="103" bestFit="1" customWidth="1"/>
    <col min="8964" max="8964" width="9.7109375" style="103" bestFit="1" customWidth="1"/>
    <col min="8965" max="8965" width="14.28515625" style="103" bestFit="1" customWidth="1"/>
    <col min="8966" max="8966" width="9.7109375" style="103" bestFit="1" customWidth="1"/>
    <col min="8967" max="8967" width="11.7109375" style="103" bestFit="1" customWidth="1"/>
    <col min="8968" max="8968" width="9.7109375" style="103" bestFit="1" customWidth="1"/>
    <col min="8969" max="8969" width="16.28515625" style="103" bestFit="1" customWidth="1"/>
    <col min="8970" max="8970" width="8.7109375" style="103" bestFit="1" customWidth="1"/>
    <col min="8971" max="8971" width="10" style="103" bestFit="1" customWidth="1"/>
    <col min="8972" max="8972" width="9.28515625" style="103" bestFit="1" customWidth="1"/>
    <col min="8973" max="8973" width="16.28515625" style="103" bestFit="1" customWidth="1"/>
    <col min="8974" max="8974" width="9" style="103" customWidth="1"/>
    <col min="8975" max="8975" width="10" style="103" customWidth="1"/>
    <col min="8976" max="8976" width="9.28515625" style="103" bestFit="1" customWidth="1"/>
    <col min="8977" max="8977" width="9.28515625" style="103" customWidth="1"/>
    <col min="8978" max="9216" width="9.140625" style="103"/>
    <col min="9217" max="9217" width="4" style="103" customWidth="1"/>
    <col min="9218" max="9218" width="20.5703125" style="103" bestFit="1" customWidth="1"/>
    <col min="9219" max="9219" width="14.28515625" style="103" bestFit="1" customWidth="1"/>
    <col min="9220" max="9220" width="9.7109375" style="103" bestFit="1" customWidth="1"/>
    <col min="9221" max="9221" width="14.28515625" style="103" bestFit="1" customWidth="1"/>
    <col min="9222" max="9222" width="9.7109375" style="103" bestFit="1" customWidth="1"/>
    <col min="9223" max="9223" width="11.7109375" style="103" bestFit="1" customWidth="1"/>
    <col min="9224" max="9224" width="9.7109375" style="103" bestFit="1" customWidth="1"/>
    <col min="9225" max="9225" width="16.28515625" style="103" bestFit="1" customWidth="1"/>
    <col min="9226" max="9226" width="8.7109375" style="103" bestFit="1" customWidth="1"/>
    <col min="9227" max="9227" width="10" style="103" bestFit="1" customWidth="1"/>
    <col min="9228" max="9228" width="9.28515625" style="103" bestFit="1" customWidth="1"/>
    <col min="9229" max="9229" width="16.28515625" style="103" bestFit="1" customWidth="1"/>
    <col min="9230" max="9230" width="9" style="103" customWidth="1"/>
    <col min="9231" max="9231" width="10" style="103" customWidth="1"/>
    <col min="9232" max="9232" width="9.28515625" style="103" bestFit="1" customWidth="1"/>
    <col min="9233" max="9233" width="9.28515625" style="103" customWidth="1"/>
    <col min="9234" max="9472" width="9.140625" style="103"/>
    <col min="9473" max="9473" width="4" style="103" customWidth="1"/>
    <col min="9474" max="9474" width="20.5703125" style="103" bestFit="1" customWidth="1"/>
    <col min="9475" max="9475" width="14.28515625" style="103" bestFit="1" customWidth="1"/>
    <col min="9476" max="9476" width="9.7109375" style="103" bestFit="1" customWidth="1"/>
    <col min="9477" max="9477" width="14.28515625" style="103" bestFit="1" customWidth="1"/>
    <col min="9478" max="9478" width="9.7109375" style="103" bestFit="1" customWidth="1"/>
    <col min="9479" max="9479" width="11.7109375" style="103" bestFit="1" customWidth="1"/>
    <col min="9480" max="9480" width="9.7109375" style="103" bestFit="1" customWidth="1"/>
    <col min="9481" max="9481" width="16.28515625" style="103" bestFit="1" customWidth="1"/>
    <col min="9482" max="9482" width="8.7109375" style="103" bestFit="1" customWidth="1"/>
    <col min="9483" max="9483" width="10" style="103" bestFit="1" customWidth="1"/>
    <col min="9484" max="9484" width="9.28515625" style="103" bestFit="1" customWidth="1"/>
    <col min="9485" max="9485" width="16.28515625" style="103" bestFit="1" customWidth="1"/>
    <col min="9486" max="9486" width="9" style="103" customWidth="1"/>
    <col min="9487" max="9487" width="10" style="103" customWidth="1"/>
    <col min="9488" max="9488" width="9.28515625" style="103" bestFit="1" customWidth="1"/>
    <col min="9489" max="9489" width="9.28515625" style="103" customWidth="1"/>
    <col min="9490" max="9728" width="9.140625" style="103"/>
    <col min="9729" max="9729" width="4" style="103" customWidth="1"/>
    <col min="9730" max="9730" width="20.5703125" style="103" bestFit="1" customWidth="1"/>
    <col min="9731" max="9731" width="14.28515625" style="103" bestFit="1" customWidth="1"/>
    <col min="9732" max="9732" width="9.7109375" style="103" bestFit="1" customWidth="1"/>
    <col min="9733" max="9733" width="14.28515625" style="103" bestFit="1" customWidth="1"/>
    <col min="9734" max="9734" width="9.7109375" style="103" bestFit="1" customWidth="1"/>
    <col min="9735" max="9735" width="11.7109375" style="103" bestFit="1" customWidth="1"/>
    <col min="9736" max="9736" width="9.7109375" style="103" bestFit="1" customWidth="1"/>
    <col min="9737" max="9737" width="16.28515625" style="103" bestFit="1" customWidth="1"/>
    <col min="9738" max="9738" width="8.7109375" style="103" bestFit="1" customWidth="1"/>
    <col min="9739" max="9739" width="10" style="103" bestFit="1" customWidth="1"/>
    <col min="9740" max="9740" width="9.28515625" style="103" bestFit="1" customWidth="1"/>
    <col min="9741" max="9741" width="16.28515625" style="103" bestFit="1" customWidth="1"/>
    <col min="9742" max="9742" width="9" style="103" customWidth="1"/>
    <col min="9743" max="9743" width="10" style="103" customWidth="1"/>
    <col min="9744" max="9744" width="9.28515625" style="103" bestFit="1" customWidth="1"/>
    <col min="9745" max="9745" width="9.28515625" style="103" customWidth="1"/>
    <col min="9746" max="9984" width="9.140625" style="103"/>
    <col min="9985" max="9985" width="4" style="103" customWidth="1"/>
    <col min="9986" max="9986" width="20.5703125" style="103" bestFit="1" customWidth="1"/>
    <col min="9987" max="9987" width="14.28515625" style="103" bestFit="1" customWidth="1"/>
    <col min="9988" max="9988" width="9.7109375" style="103" bestFit="1" customWidth="1"/>
    <col min="9989" max="9989" width="14.28515625" style="103" bestFit="1" customWidth="1"/>
    <col min="9990" max="9990" width="9.7109375" style="103" bestFit="1" customWidth="1"/>
    <col min="9991" max="9991" width="11.7109375" style="103" bestFit="1" customWidth="1"/>
    <col min="9992" max="9992" width="9.7109375" style="103" bestFit="1" customWidth="1"/>
    <col min="9993" max="9993" width="16.28515625" style="103" bestFit="1" customWidth="1"/>
    <col min="9994" max="9994" width="8.7109375" style="103" bestFit="1" customWidth="1"/>
    <col min="9995" max="9995" width="10" style="103" bestFit="1" customWidth="1"/>
    <col min="9996" max="9996" width="9.28515625" style="103" bestFit="1" customWidth="1"/>
    <col min="9997" max="9997" width="16.28515625" style="103" bestFit="1" customWidth="1"/>
    <col min="9998" max="9998" width="9" style="103" customWidth="1"/>
    <col min="9999" max="9999" width="10" style="103" customWidth="1"/>
    <col min="10000" max="10000" width="9.28515625" style="103" bestFit="1" customWidth="1"/>
    <col min="10001" max="10001" width="9.28515625" style="103" customWidth="1"/>
    <col min="10002" max="10240" width="9.140625" style="103"/>
    <col min="10241" max="10241" width="4" style="103" customWidth="1"/>
    <col min="10242" max="10242" width="20.5703125" style="103" bestFit="1" customWidth="1"/>
    <col min="10243" max="10243" width="14.28515625" style="103" bestFit="1" customWidth="1"/>
    <col min="10244" max="10244" width="9.7109375" style="103" bestFit="1" customWidth="1"/>
    <col min="10245" max="10245" width="14.28515625" style="103" bestFit="1" customWidth="1"/>
    <col min="10246" max="10246" width="9.7109375" style="103" bestFit="1" customWidth="1"/>
    <col min="10247" max="10247" width="11.7109375" style="103" bestFit="1" customWidth="1"/>
    <col min="10248" max="10248" width="9.7109375" style="103" bestFit="1" customWidth="1"/>
    <col min="10249" max="10249" width="16.28515625" style="103" bestFit="1" customWidth="1"/>
    <col min="10250" max="10250" width="8.7109375" style="103" bestFit="1" customWidth="1"/>
    <col min="10251" max="10251" width="10" style="103" bestFit="1" customWidth="1"/>
    <col min="10252" max="10252" width="9.28515625" style="103" bestFit="1" customWidth="1"/>
    <col min="10253" max="10253" width="16.28515625" style="103" bestFit="1" customWidth="1"/>
    <col min="10254" max="10254" width="9" style="103" customWidth="1"/>
    <col min="10255" max="10255" width="10" style="103" customWidth="1"/>
    <col min="10256" max="10256" width="9.28515625" style="103" bestFit="1" customWidth="1"/>
    <col min="10257" max="10257" width="9.28515625" style="103" customWidth="1"/>
    <col min="10258" max="10496" width="9.140625" style="103"/>
    <col min="10497" max="10497" width="4" style="103" customWidth="1"/>
    <col min="10498" max="10498" width="20.5703125" style="103" bestFit="1" customWidth="1"/>
    <col min="10499" max="10499" width="14.28515625" style="103" bestFit="1" customWidth="1"/>
    <col min="10500" max="10500" width="9.7109375" style="103" bestFit="1" customWidth="1"/>
    <col min="10501" max="10501" width="14.28515625" style="103" bestFit="1" customWidth="1"/>
    <col min="10502" max="10502" width="9.7109375" style="103" bestFit="1" customWidth="1"/>
    <col min="10503" max="10503" width="11.7109375" style="103" bestFit="1" customWidth="1"/>
    <col min="10504" max="10504" width="9.7109375" style="103" bestFit="1" customWidth="1"/>
    <col min="10505" max="10505" width="16.28515625" style="103" bestFit="1" customWidth="1"/>
    <col min="10506" max="10506" width="8.7109375" style="103" bestFit="1" customWidth="1"/>
    <col min="10507" max="10507" width="10" style="103" bestFit="1" customWidth="1"/>
    <col min="10508" max="10508" width="9.28515625" style="103" bestFit="1" customWidth="1"/>
    <col min="10509" max="10509" width="16.28515625" style="103" bestFit="1" customWidth="1"/>
    <col min="10510" max="10510" width="9" style="103" customWidth="1"/>
    <col min="10511" max="10511" width="10" style="103" customWidth="1"/>
    <col min="10512" max="10512" width="9.28515625" style="103" bestFit="1" customWidth="1"/>
    <col min="10513" max="10513" width="9.28515625" style="103" customWidth="1"/>
    <col min="10514" max="10752" width="9.140625" style="103"/>
    <col min="10753" max="10753" width="4" style="103" customWidth="1"/>
    <col min="10754" max="10754" width="20.5703125" style="103" bestFit="1" customWidth="1"/>
    <col min="10755" max="10755" width="14.28515625" style="103" bestFit="1" customWidth="1"/>
    <col min="10756" max="10756" width="9.7109375" style="103" bestFit="1" customWidth="1"/>
    <col min="10757" max="10757" width="14.28515625" style="103" bestFit="1" customWidth="1"/>
    <col min="10758" max="10758" width="9.7109375" style="103" bestFit="1" customWidth="1"/>
    <col min="10759" max="10759" width="11.7109375" style="103" bestFit="1" customWidth="1"/>
    <col min="10760" max="10760" width="9.7109375" style="103" bestFit="1" customWidth="1"/>
    <col min="10761" max="10761" width="16.28515625" style="103" bestFit="1" customWidth="1"/>
    <col min="10762" max="10762" width="8.7109375" style="103" bestFit="1" customWidth="1"/>
    <col min="10763" max="10763" width="10" style="103" bestFit="1" customWidth="1"/>
    <col min="10764" max="10764" width="9.28515625" style="103" bestFit="1" customWidth="1"/>
    <col min="10765" max="10765" width="16.28515625" style="103" bestFit="1" customWidth="1"/>
    <col min="10766" max="10766" width="9" style="103" customWidth="1"/>
    <col min="10767" max="10767" width="10" style="103" customWidth="1"/>
    <col min="10768" max="10768" width="9.28515625" style="103" bestFit="1" customWidth="1"/>
    <col min="10769" max="10769" width="9.28515625" style="103" customWidth="1"/>
    <col min="10770" max="11008" width="9.140625" style="103"/>
    <col min="11009" max="11009" width="4" style="103" customWidth="1"/>
    <col min="11010" max="11010" width="20.5703125" style="103" bestFit="1" customWidth="1"/>
    <col min="11011" max="11011" width="14.28515625" style="103" bestFit="1" customWidth="1"/>
    <col min="11012" max="11012" width="9.7109375" style="103" bestFit="1" customWidth="1"/>
    <col min="11013" max="11013" width="14.28515625" style="103" bestFit="1" customWidth="1"/>
    <col min="11014" max="11014" width="9.7109375" style="103" bestFit="1" customWidth="1"/>
    <col min="11015" max="11015" width="11.7109375" style="103" bestFit="1" customWidth="1"/>
    <col min="11016" max="11016" width="9.7109375" style="103" bestFit="1" customWidth="1"/>
    <col min="11017" max="11017" width="16.28515625" style="103" bestFit="1" customWidth="1"/>
    <col min="11018" max="11018" width="8.7109375" style="103" bestFit="1" customWidth="1"/>
    <col min="11019" max="11019" width="10" style="103" bestFit="1" customWidth="1"/>
    <col min="11020" max="11020" width="9.28515625" style="103" bestFit="1" customWidth="1"/>
    <col min="11021" max="11021" width="16.28515625" style="103" bestFit="1" customWidth="1"/>
    <col min="11022" max="11022" width="9" style="103" customWidth="1"/>
    <col min="11023" max="11023" width="10" style="103" customWidth="1"/>
    <col min="11024" max="11024" width="9.28515625" style="103" bestFit="1" customWidth="1"/>
    <col min="11025" max="11025" width="9.28515625" style="103" customWidth="1"/>
    <col min="11026" max="11264" width="9.140625" style="103"/>
    <col min="11265" max="11265" width="4" style="103" customWidth="1"/>
    <col min="11266" max="11266" width="20.5703125" style="103" bestFit="1" customWidth="1"/>
    <col min="11267" max="11267" width="14.28515625" style="103" bestFit="1" customWidth="1"/>
    <col min="11268" max="11268" width="9.7109375" style="103" bestFit="1" customWidth="1"/>
    <col min="11269" max="11269" width="14.28515625" style="103" bestFit="1" customWidth="1"/>
    <col min="11270" max="11270" width="9.7109375" style="103" bestFit="1" customWidth="1"/>
    <col min="11271" max="11271" width="11.7109375" style="103" bestFit="1" customWidth="1"/>
    <col min="11272" max="11272" width="9.7109375" style="103" bestFit="1" customWidth="1"/>
    <col min="11273" max="11273" width="16.28515625" style="103" bestFit="1" customWidth="1"/>
    <col min="11274" max="11274" width="8.7109375" style="103" bestFit="1" customWidth="1"/>
    <col min="11275" max="11275" width="10" style="103" bestFit="1" customWidth="1"/>
    <col min="11276" max="11276" width="9.28515625" style="103" bestFit="1" customWidth="1"/>
    <col min="11277" max="11277" width="16.28515625" style="103" bestFit="1" customWidth="1"/>
    <col min="11278" max="11278" width="9" style="103" customWidth="1"/>
    <col min="11279" max="11279" width="10" style="103" customWidth="1"/>
    <col min="11280" max="11280" width="9.28515625" style="103" bestFit="1" customWidth="1"/>
    <col min="11281" max="11281" width="9.28515625" style="103" customWidth="1"/>
    <col min="11282" max="11520" width="9.140625" style="103"/>
    <col min="11521" max="11521" width="4" style="103" customWidth="1"/>
    <col min="11522" max="11522" width="20.5703125" style="103" bestFit="1" customWidth="1"/>
    <col min="11523" max="11523" width="14.28515625" style="103" bestFit="1" customWidth="1"/>
    <col min="11524" max="11524" width="9.7109375" style="103" bestFit="1" customWidth="1"/>
    <col min="11525" max="11525" width="14.28515625" style="103" bestFit="1" customWidth="1"/>
    <col min="11526" max="11526" width="9.7109375" style="103" bestFit="1" customWidth="1"/>
    <col min="11527" max="11527" width="11.7109375" style="103" bestFit="1" customWidth="1"/>
    <col min="11528" max="11528" width="9.7109375" style="103" bestFit="1" customWidth="1"/>
    <col min="11529" max="11529" width="16.28515625" style="103" bestFit="1" customWidth="1"/>
    <col min="11530" max="11530" width="8.7109375" style="103" bestFit="1" customWidth="1"/>
    <col min="11531" max="11531" width="10" style="103" bestFit="1" customWidth="1"/>
    <col min="11532" max="11532" width="9.28515625" style="103" bestFit="1" customWidth="1"/>
    <col min="11533" max="11533" width="16.28515625" style="103" bestFit="1" customWidth="1"/>
    <col min="11534" max="11534" width="9" style="103" customWidth="1"/>
    <col min="11535" max="11535" width="10" style="103" customWidth="1"/>
    <col min="11536" max="11536" width="9.28515625" style="103" bestFit="1" customWidth="1"/>
    <col min="11537" max="11537" width="9.28515625" style="103" customWidth="1"/>
    <col min="11538" max="11776" width="9.140625" style="103"/>
    <col min="11777" max="11777" width="4" style="103" customWidth="1"/>
    <col min="11778" max="11778" width="20.5703125" style="103" bestFit="1" customWidth="1"/>
    <col min="11779" max="11779" width="14.28515625" style="103" bestFit="1" customWidth="1"/>
    <col min="11780" max="11780" width="9.7109375" style="103" bestFit="1" customWidth="1"/>
    <col min="11781" max="11781" width="14.28515625" style="103" bestFit="1" customWidth="1"/>
    <col min="11782" max="11782" width="9.7109375" style="103" bestFit="1" customWidth="1"/>
    <col min="11783" max="11783" width="11.7109375" style="103" bestFit="1" customWidth="1"/>
    <col min="11784" max="11784" width="9.7109375" style="103" bestFit="1" customWidth="1"/>
    <col min="11785" max="11785" width="16.28515625" style="103" bestFit="1" customWidth="1"/>
    <col min="11786" max="11786" width="8.7109375" style="103" bestFit="1" customWidth="1"/>
    <col min="11787" max="11787" width="10" style="103" bestFit="1" customWidth="1"/>
    <col min="11788" max="11788" width="9.28515625" style="103" bestFit="1" customWidth="1"/>
    <col min="11789" max="11789" width="16.28515625" style="103" bestFit="1" customWidth="1"/>
    <col min="11790" max="11790" width="9" style="103" customWidth="1"/>
    <col min="11791" max="11791" width="10" style="103" customWidth="1"/>
    <col min="11792" max="11792" width="9.28515625" style="103" bestFit="1" customWidth="1"/>
    <col min="11793" max="11793" width="9.28515625" style="103" customWidth="1"/>
    <col min="11794" max="12032" width="9.140625" style="103"/>
    <col min="12033" max="12033" width="4" style="103" customWidth="1"/>
    <col min="12034" max="12034" width="20.5703125" style="103" bestFit="1" customWidth="1"/>
    <col min="12035" max="12035" width="14.28515625" style="103" bestFit="1" customWidth="1"/>
    <col min="12036" max="12036" width="9.7109375" style="103" bestFit="1" customWidth="1"/>
    <col min="12037" max="12037" width="14.28515625" style="103" bestFit="1" customWidth="1"/>
    <col min="12038" max="12038" width="9.7109375" style="103" bestFit="1" customWidth="1"/>
    <col min="12039" max="12039" width="11.7109375" style="103" bestFit="1" customWidth="1"/>
    <col min="12040" max="12040" width="9.7109375" style="103" bestFit="1" customWidth="1"/>
    <col min="12041" max="12041" width="16.28515625" style="103" bestFit="1" customWidth="1"/>
    <col min="12042" max="12042" width="8.7109375" style="103" bestFit="1" customWidth="1"/>
    <col min="12043" max="12043" width="10" style="103" bestFit="1" customWidth="1"/>
    <col min="12044" max="12044" width="9.28515625" style="103" bestFit="1" customWidth="1"/>
    <col min="12045" max="12045" width="16.28515625" style="103" bestFit="1" customWidth="1"/>
    <col min="12046" max="12046" width="9" style="103" customWidth="1"/>
    <col min="12047" max="12047" width="10" style="103" customWidth="1"/>
    <col min="12048" max="12048" width="9.28515625" style="103" bestFit="1" customWidth="1"/>
    <col min="12049" max="12049" width="9.28515625" style="103" customWidth="1"/>
    <col min="12050" max="12288" width="9.140625" style="103"/>
    <col min="12289" max="12289" width="4" style="103" customWidth="1"/>
    <col min="12290" max="12290" width="20.5703125" style="103" bestFit="1" customWidth="1"/>
    <col min="12291" max="12291" width="14.28515625" style="103" bestFit="1" customWidth="1"/>
    <col min="12292" max="12292" width="9.7109375" style="103" bestFit="1" customWidth="1"/>
    <col min="12293" max="12293" width="14.28515625" style="103" bestFit="1" customWidth="1"/>
    <col min="12294" max="12294" width="9.7109375" style="103" bestFit="1" customWidth="1"/>
    <col min="12295" max="12295" width="11.7109375" style="103" bestFit="1" customWidth="1"/>
    <col min="12296" max="12296" width="9.7109375" style="103" bestFit="1" customWidth="1"/>
    <col min="12297" max="12297" width="16.28515625" style="103" bestFit="1" customWidth="1"/>
    <col min="12298" max="12298" width="8.7109375" style="103" bestFit="1" customWidth="1"/>
    <col min="12299" max="12299" width="10" style="103" bestFit="1" customWidth="1"/>
    <col min="12300" max="12300" width="9.28515625" style="103" bestFit="1" customWidth="1"/>
    <col min="12301" max="12301" width="16.28515625" style="103" bestFit="1" customWidth="1"/>
    <col min="12302" max="12302" width="9" style="103" customWidth="1"/>
    <col min="12303" max="12303" width="10" style="103" customWidth="1"/>
    <col min="12304" max="12304" width="9.28515625" style="103" bestFit="1" customWidth="1"/>
    <col min="12305" max="12305" width="9.28515625" style="103" customWidth="1"/>
    <col min="12306" max="12544" width="9.140625" style="103"/>
    <col min="12545" max="12545" width="4" style="103" customWidth="1"/>
    <col min="12546" max="12546" width="20.5703125" style="103" bestFit="1" customWidth="1"/>
    <col min="12547" max="12547" width="14.28515625" style="103" bestFit="1" customWidth="1"/>
    <col min="12548" max="12548" width="9.7109375" style="103" bestFit="1" customWidth="1"/>
    <col min="12549" max="12549" width="14.28515625" style="103" bestFit="1" customWidth="1"/>
    <col min="12550" max="12550" width="9.7109375" style="103" bestFit="1" customWidth="1"/>
    <col min="12551" max="12551" width="11.7109375" style="103" bestFit="1" customWidth="1"/>
    <col min="12552" max="12552" width="9.7109375" style="103" bestFit="1" customWidth="1"/>
    <col min="12553" max="12553" width="16.28515625" style="103" bestFit="1" customWidth="1"/>
    <col min="12554" max="12554" width="8.7109375" style="103" bestFit="1" customWidth="1"/>
    <col min="12555" max="12555" width="10" style="103" bestFit="1" customWidth="1"/>
    <col min="12556" max="12556" width="9.28515625" style="103" bestFit="1" customWidth="1"/>
    <col min="12557" max="12557" width="16.28515625" style="103" bestFit="1" customWidth="1"/>
    <col min="12558" max="12558" width="9" style="103" customWidth="1"/>
    <col min="12559" max="12559" width="10" style="103" customWidth="1"/>
    <col min="12560" max="12560" width="9.28515625" style="103" bestFit="1" customWidth="1"/>
    <col min="12561" max="12561" width="9.28515625" style="103" customWidth="1"/>
    <col min="12562" max="12800" width="9.140625" style="103"/>
    <col min="12801" max="12801" width="4" style="103" customWidth="1"/>
    <col min="12802" max="12802" width="20.5703125" style="103" bestFit="1" customWidth="1"/>
    <col min="12803" max="12803" width="14.28515625" style="103" bestFit="1" customWidth="1"/>
    <col min="12804" max="12804" width="9.7109375" style="103" bestFit="1" customWidth="1"/>
    <col min="12805" max="12805" width="14.28515625" style="103" bestFit="1" customWidth="1"/>
    <col min="12806" max="12806" width="9.7109375" style="103" bestFit="1" customWidth="1"/>
    <col min="12807" max="12807" width="11.7109375" style="103" bestFit="1" customWidth="1"/>
    <col min="12808" max="12808" width="9.7109375" style="103" bestFit="1" customWidth="1"/>
    <col min="12809" max="12809" width="16.28515625" style="103" bestFit="1" customWidth="1"/>
    <col min="12810" max="12810" width="8.7109375" style="103" bestFit="1" customWidth="1"/>
    <col min="12811" max="12811" width="10" style="103" bestFit="1" customWidth="1"/>
    <col min="12812" max="12812" width="9.28515625" style="103" bestFit="1" customWidth="1"/>
    <col min="12813" max="12813" width="16.28515625" style="103" bestFit="1" customWidth="1"/>
    <col min="12814" max="12814" width="9" style="103" customWidth="1"/>
    <col min="12815" max="12815" width="10" style="103" customWidth="1"/>
    <col min="12816" max="12816" width="9.28515625" style="103" bestFit="1" customWidth="1"/>
    <col min="12817" max="12817" width="9.28515625" style="103" customWidth="1"/>
    <col min="12818" max="13056" width="9.140625" style="103"/>
    <col min="13057" max="13057" width="4" style="103" customWidth="1"/>
    <col min="13058" max="13058" width="20.5703125" style="103" bestFit="1" customWidth="1"/>
    <col min="13059" max="13059" width="14.28515625" style="103" bestFit="1" customWidth="1"/>
    <col min="13060" max="13060" width="9.7109375" style="103" bestFit="1" customWidth="1"/>
    <col min="13061" max="13061" width="14.28515625" style="103" bestFit="1" customWidth="1"/>
    <col min="13062" max="13062" width="9.7109375" style="103" bestFit="1" customWidth="1"/>
    <col min="13063" max="13063" width="11.7109375" style="103" bestFit="1" customWidth="1"/>
    <col min="13064" max="13064" width="9.7109375" style="103" bestFit="1" customWidth="1"/>
    <col min="13065" max="13065" width="16.28515625" style="103" bestFit="1" customWidth="1"/>
    <col min="13066" max="13066" width="8.7109375" style="103" bestFit="1" customWidth="1"/>
    <col min="13067" max="13067" width="10" style="103" bestFit="1" customWidth="1"/>
    <col min="13068" max="13068" width="9.28515625" style="103" bestFit="1" customWidth="1"/>
    <col min="13069" max="13069" width="16.28515625" style="103" bestFit="1" customWidth="1"/>
    <col min="13070" max="13070" width="9" style="103" customWidth="1"/>
    <col min="13071" max="13071" width="10" style="103" customWidth="1"/>
    <col min="13072" max="13072" width="9.28515625" style="103" bestFit="1" customWidth="1"/>
    <col min="13073" max="13073" width="9.28515625" style="103" customWidth="1"/>
    <col min="13074" max="13312" width="9.140625" style="103"/>
    <col min="13313" max="13313" width="4" style="103" customWidth="1"/>
    <col min="13314" max="13314" width="20.5703125" style="103" bestFit="1" customWidth="1"/>
    <col min="13315" max="13315" width="14.28515625" style="103" bestFit="1" customWidth="1"/>
    <col min="13316" max="13316" width="9.7109375" style="103" bestFit="1" customWidth="1"/>
    <col min="13317" max="13317" width="14.28515625" style="103" bestFit="1" customWidth="1"/>
    <col min="13318" max="13318" width="9.7109375" style="103" bestFit="1" customWidth="1"/>
    <col min="13319" max="13319" width="11.7109375" style="103" bestFit="1" customWidth="1"/>
    <col min="13320" max="13320" width="9.7109375" style="103" bestFit="1" customWidth="1"/>
    <col min="13321" max="13321" width="16.28515625" style="103" bestFit="1" customWidth="1"/>
    <col min="13322" max="13322" width="8.7109375" style="103" bestFit="1" customWidth="1"/>
    <col min="13323" max="13323" width="10" style="103" bestFit="1" customWidth="1"/>
    <col min="13324" max="13324" width="9.28515625" style="103" bestFit="1" customWidth="1"/>
    <col min="13325" max="13325" width="16.28515625" style="103" bestFit="1" customWidth="1"/>
    <col min="13326" max="13326" width="9" style="103" customWidth="1"/>
    <col min="13327" max="13327" width="10" style="103" customWidth="1"/>
    <col min="13328" max="13328" width="9.28515625" style="103" bestFit="1" customWidth="1"/>
    <col min="13329" max="13329" width="9.28515625" style="103" customWidth="1"/>
    <col min="13330" max="13568" width="9.140625" style="103"/>
    <col min="13569" max="13569" width="4" style="103" customWidth="1"/>
    <col min="13570" max="13570" width="20.5703125" style="103" bestFit="1" customWidth="1"/>
    <col min="13571" max="13571" width="14.28515625" style="103" bestFit="1" customWidth="1"/>
    <col min="13572" max="13572" width="9.7109375" style="103" bestFit="1" customWidth="1"/>
    <col min="13573" max="13573" width="14.28515625" style="103" bestFit="1" customWidth="1"/>
    <col min="13574" max="13574" width="9.7109375" style="103" bestFit="1" customWidth="1"/>
    <col min="13575" max="13575" width="11.7109375" style="103" bestFit="1" customWidth="1"/>
    <col min="13576" max="13576" width="9.7109375" style="103" bestFit="1" customWidth="1"/>
    <col min="13577" max="13577" width="16.28515625" style="103" bestFit="1" customWidth="1"/>
    <col min="13578" max="13578" width="8.7109375" style="103" bestFit="1" customWidth="1"/>
    <col min="13579" max="13579" width="10" style="103" bestFit="1" customWidth="1"/>
    <col min="13580" max="13580" width="9.28515625" style="103" bestFit="1" customWidth="1"/>
    <col min="13581" max="13581" width="16.28515625" style="103" bestFit="1" customWidth="1"/>
    <col min="13582" max="13582" width="9" style="103" customWidth="1"/>
    <col min="13583" max="13583" width="10" style="103" customWidth="1"/>
    <col min="13584" max="13584" width="9.28515625" style="103" bestFit="1" customWidth="1"/>
    <col min="13585" max="13585" width="9.28515625" style="103" customWidth="1"/>
    <col min="13586" max="13824" width="9.140625" style="103"/>
    <col min="13825" max="13825" width="4" style="103" customWidth="1"/>
    <col min="13826" max="13826" width="20.5703125" style="103" bestFit="1" customWidth="1"/>
    <col min="13827" max="13827" width="14.28515625" style="103" bestFit="1" customWidth="1"/>
    <col min="13828" max="13828" width="9.7109375" style="103" bestFit="1" customWidth="1"/>
    <col min="13829" max="13829" width="14.28515625" style="103" bestFit="1" customWidth="1"/>
    <col min="13830" max="13830" width="9.7109375" style="103" bestFit="1" customWidth="1"/>
    <col min="13831" max="13831" width="11.7109375" style="103" bestFit="1" customWidth="1"/>
    <col min="13832" max="13832" width="9.7109375" style="103" bestFit="1" customWidth="1"/>
    <col min="13833" max="13833" width="16.28515625" style="103" bestFit="1" customWidth="1"/>
    <col min="13834" max="13834" width="8.7109375" style="103" bestFit="1" customWidth="1"/>
    <col min="13835" max="13835" width="10" style="103" bestFit="1" customWidth="1"/>
    <col min="13836" max="13836" width="9.28515625" style="103" bestFit="1" customWidth="1"/>
    <col min="13837" max="13837" width="16.28515625" style="103" bestFit="1" customWidth="1"/>
    <col min="13838" max="13838" width="9" style="103" customWidth="1"/>
    <col min="13839" max="13839" width="10" style="103" customWidth="1"/>
    <col min="13840" max="13840" width="9.28515625" style="103" bestFit="1" customWidth="1"/>
    <col min="13841" max="13841" width="9.28515625" style="103" customWidth="1"/>
    <col min="13842" max="14080" width="9.140625" style="103"/>
    <col min="14081" max="14081" width="4" style="103" customWidth="1"/>
    <col min="14082" max="14082" width="20.5703125" style="103" bestFit="1" customWidth="1"/>
    <col min="14083" max="14083" width="14.28515625" style="103" bestFit="1" customWidth="1"/>
    <col min="14084" max="14084" width="9.7109375" style="103" bestFit="1" customWidth="1"/>
    <col min="14085" max="14085" width="14.28515625" style="103" bestFit="1" customWidth="1"/>
    <col min="14086" max="14086" width="9.7109375" style="103" bestFit="1" customWidth="1"/>
    <col min="14087" max="14087" width="11.7109375" style="103" bestFit="1" customWidth="1"/>
    <col min="14088" max="14088" width="9.7109375" style="103" bestFit="1" customWidth="1"/>
    <col min="14089" max="14089" width="16.28515625" style="103" bestFit="1" customWidth="1"/>
    <col min="14090" max="14090" width="8.7109375" style="103" bestFit="1" customWidth="1"/>
    <col min="14091" max="14091" width="10" style="103" bestFit="1" customWidth="1"/>
    <col min="14092" max="14092" width="9.28515625" style="103" bestFit="1" customWidth="1"/>
    <col min="14093" max="14093" width="16.28515625" style="103" bestFit="1" customWidth="1"/>
    <col min="14094" max="14094" width="9" style="103" customWidth="1"/>
    <col min="14095" max="14095" width="10" style="103" customWidth="1"/>
    <col min="14096" max="14096" width="9.28515625" style="103" bestFit="1" customWidth="1"/>
    <col min="14097" max="14097" width="9.28515625" style="103" customWidth="1"/>
    <col min="14098" max="14336" width="9.140625" style="103"/>
    <col min="14337" max="14337" width="4" style="103" customWidth="1"/>
    <col min="14338" max="14338" width="20.5703125" style="103" bestFit="1" customWidth="1"/>
    <col min="14339" max="14339" width="14.28515625" style="103" bestFit="1" customWidth="1"/>
    <col min="14340" max="14340" width="9.7109375" style="103" bestFit="1" customWidth="1"/>
    <col min="14341" max="14341" width="14.28515625" style="103" bestFit="1" customWidth="1"/>
    <col min="14342" max="14342" width="9.7109375" style="103" bestFit="1" customWidth="1"/>
    <col min="14343" max="14343" width="11.7109375" style="103" bestFit="1" customWidth="1"/>
    <col min="14344" max="14344" width="9.7109375" style="103" bestFit="1" customWidth="1"/>
    <col min="14345" max="14345" width="16.28515625" style="103" bestFit="1" customWidth="1"/>
    <col min="14346" max="14346" width="8.7109375" style="103" bestFit="1" customWidth="1"/>
    <col min="14347" max="14347" width="10" style="103" bestFit="1" customWidth="1"/>
    <col min="14348" max="14348" width="9.28515625" style="103" bestFit="1" customWidth="1"/>
    <col min="14349" max="14349" width="16.28515625" style="103" bestFit="1" customWidth="1"/>
    <col min="14350" max="14350" width="9" style="103" customWidth="1"/>
    <col min="14351" max="14351" width="10" style="103" customWidth="1"/>
    <col min="14352" max="14352" width="9.28515625" style="103" bestFit="1" customWidth="1"/>
    <col min="14353" max="14353" width="9.28515625" style="103" customWidth="1"/>
    <col min="14354" max="14592" width="9.140625" style="103"/>
    <col min="14593" max="14593" width="4" style="103" customWidth="1"/>
    <col min="14594" max="14594" width="20.5703125" style="103" bestFit="1" customWidth="1"/>
    <col min="14595" max="14595" width="14.28515625" style="103" bestFit="1" customWidth="1"/>
    <col min="14596" max="14596" width="9.7109375" style="103" bestFit="1" customWidth="1"/>
    <col min="14597" max="14597" width="14.28515625" style="103" bestFit="1" customWidth="1"/>
    <col min="14598" max="14598" width="9.7109375" style="103" bestFit="1" customWidth="1"/>
    <col min="14599" max="14599" width="11.7109375" style="103" bestFit="1" customWidth="1"/>
    <col min="14600" max="14600" width="9.7109375" style="103" bestFit="1" customWidth="1"/>
    <col min="14601" max="14601" width="16.28515625" style="103" bestFit="1" customWidth="1"/>
    <col min="14602" max="14602" width="8.7109375" style="103" bestFit="1" customWidth="1"/>
    <col min="14603" max="14603" width="10" style="103" bestFit="1" customWidth="1"/>
    <col min="14604" max="14604" width="9.28515625" style="103" bestFit="1" customWidth="1"/>
    <col min="14605" max="14605" width="16.28515625" style="103" bestFit="1" customWidth="1"/>
    <col min="14606" max="14606" width="9" style="103" customWidth="1"/>
    <col min="14607" max="14607" width="10" style="103" customWidth="1"/>
    <col min="14608" max="14608" width="9.28515625" style="103" bestFit="1" customWidth="1"/>
    <col min="14609" max="14609" width="9.28515625" style="103" customWidth="1"/>
    <col min="14610" max="14848" width="9.140625" style="103"/>
    <col min="14849" max="14849" width="4" style="103" customWidth="1"/>
    <col min="14850" max="14850" width="20.5703125" style="103" bestFit="1" customWidth="1"/>
    <col min="14851" max="14851" width="14.28515625" style="103" bestFit="1" customWidth="1"/>
    <col min="14852" max="14852" width="9.7109375" style="103" bestFit="1" customWidth="1"/>
    <col min="14853" max="14853" width="14.28515625" style="103" bestFit="1" customWidth="1"/>
    <col min="14854" max="14854" width="9.7109375" style="103" bestFit="1" customWidth="1"/>
    <col min="14855" max="14855" width="11.7109375" style="103" bestFit="1" customWidth="1"/>
    <col min="14856" max="14856" width="9.7109375" style="103" bestFit="1" customWidth="1"/>
    <col min="14857" max="14857" width="16.28515625" style="103" bestFit="1" customWidth="1"/>
    <col min="14858" max="14858" width="8.7109375" style="103" bestFit="1" customWidth="1"/>
    <col min="14859" max="14859" width="10" style="103" bestFit="1" customWidth="1"/>
    <col min="14860" max="14860" width="9.28515625" style="103" bestFit="1" customWidth="1"/>
    <col min="14861" max="14861" width="16.28515625" style="103" bestFit="1" customWidth="1"/>
    <col min="14862" max="14862" width="9" style="103" customWidth="1"/>
    <col min="14863" max="14863" width="10" style="103" customWidth="1"/>
    <col min="14864" max="14864" width="9.28515625" style="103" bestFit="1" customWidth="1"/>
    <col min="14865" max="14865" width="9.28515625" style="103" customWidth="1"/>
    <col min="14866" max="15104" width="9.140625" style="103"/>
    <col min="15105" max="15105" width="4" style="103" customWidth="1"/>
    <col min="15106" max="15106" width="20.5703125" style="103" bestFit="1" customWidth="1"/>
    <col min="15107" max="15107" width="14.28515625" style="103" bestFit="1" customWidth="1"/>
    <col min="15108" max="15108" width="9.7109375" style="103" bestFit="1" customWidth="1"/>
    <col min="15109" max="15109" width="14.28515625" style="103" bestFit="1" customWidth="1"/>
    <col min="15110" max="15110" width="9.7109375" style="103" bestFit="1" customWidth="1"/>
    <col min="15111" max="15111" width="11.7109375" style="103" bestFit="1" customWidth="1"/>
    <col min="15112" max="15112" width="9.7109375" style="103" bestFit="1" customWidth="1"/>
    <col min="15113" max="15113" width="16.28515625" style="103" bestFit="1" customWidth="1"/>
    <col min="15114" max="15114" width="8.7109375" style="103" bestFit="1" customWidth="1"/>
    <col min="15115" max="15115" width="10" style="103" bestFit="1" customWidth="1"/>
    <col min="15116" max="15116" width="9.28515625" style="103" bestFit="1" customWidth="1"/>
    <col min="15117" max="15117" width="16.28515625" style="103" bestFit="1" customWidth="1"/>
    <col min="15118" max="15118" width="9" style="103" customWidth="1"/>
    <col min="15119" max="15119" width="10" style="103" customWidth="1"/>
    <col min="15120" max="15120" width="9.28515625" style="103" bestFit="1" customWidth="1"/>
    <col min="15121" max="15121" width="9.28515625" style="103" customWidth="1"/>
    <col min="15122" max="15360" width="9.140625" style="103"/>
    <col min="15361" max="15361" width="4" style="103" customWidth="1"/>
    <col min="15362" max="15362" width="20.5703125" style="103" bestFit="1" customWidth="1"/>
    <col min="15363" max="15363" width="14.28515625" style="103" bestFit="1" customWidth="1"/>
    <col min="15364" max="15364" width="9.7109375" style="103" bestFit="1" customWidth="1"/>
    <col min="15365" max="15365" width="14.28515625" style="103" bestFit="1" customWidth="1"/>
    <col min="15366" max="15366" width="9.7109375" style="103" bestFit="1" customWidth="1"/>
    <col min="15367" max="15367" width="11.7109375" style="103" bestFit="1" customWidth="1"/>
    <col min="15368" max="15368" width="9.7109375" style="103" bestFit="1" customWidth="1"/>
    <col min="15369" max="15369" width="16.28515625" style="103" bestFit="1" customWidth="1"/>
    <col min="15370" max="15370" width="8.7109375" style="103" bestFit="1" customWidth="1"/>
    <col min="15371" max="15371" width="10" style="103" bestFit="1" customWidth="1"/>
    <col min="15372" max="15372" width="9.28515625" style="103" bestFit="1" customWidth="1"/>
    <col min="15373" max="15373" width="16.28515625" style="103" bestFit="1" customWidth="1"/>
    <col min="15374" max="15374" width="9" style="103" customWidth="1"/>
    <col min="15375" max="15375" width="10" style="103" customWidth="1"/>
    <col min="15376" max="15376" width="9.28515625" style="103" bestFit="1" customWidth="1"/>
    <col min="15377" max="15377" width="9.28515625" style="103" customWidth="1"/>
    <col min="15378" max="15616" width="9.140625" style="103"/>
    <col min="15617" max="15617" width="4" style="103" customWidth="1"/>
    <col min="15618" max="15618" width="20.5703125" style="103" bestFit="1" customWidth="1"/>
    <col min="15619" max="15619" width="14.28515625" style="103" bestFit="1" customWidth="1"/>
    <col min="15620" max="15620" width="9.7109375" style="103" bestFit="1" customWidth="1"/>
    <col min="15621" max="15621" width="14.28515625" style="103" bestFit="1" customWidth="1"/>
    <col min="15622" max="15622" width="9.7109375" style="103" bestFit="1" customWidth="1"/>
    <col min="15623" max="15623" width="11.7109375" style="103" bestFit="1" customWidth="1"/>
    <col min="15624" max="15624" width="9.7109375" style="103" bestFit="1" customWidth="1"/>
    <col min="15625" max="15625" width="16.28515625" style="103" bestFit="1" customWidth="1"/>
    <col min="15626" max="15626" width="8.7109375" style="103" bestFit="1" customWidth="1"/>
    <col min="15627" max="15627" width="10" style="103" bestFit="1" customWidth="1"/>
    <col min="15628" max="15628" width="9.28515625" style="103" bestFit="1" customWidth="1"/>
    <col min="15629" max="15629" width="16.28515625" style="103" bestFit="1" customWidth="1"/>
    <col min="15630" max="15630" width="9" style="103" customWidth="1"/>
    <col min="15631" max="15631" width="10" style="103" customWidth="1"/>
    <col min="15632" max="15632" width="9.28515625" style="103" bestFit="1" customWidth="1"/>
    <col min="15633" max="15633" width="9.28515625" style="103" customWidth="1"/>
    <col min="15634" max="15872" width="9.140625" style="103"/>
    <col min="15873" max="15873" width="4" style="103" customWidth="1"/>
    <col min="15874" max="15874" width="20.5703125" style="103" bestFit="1" customWidth="1"/>
    <col min="15875" max="15875" width="14.28515625" style="103" bestFit="1" customWidth="1"/>
    <col min="15876" max="15876" width="9.7109375" style="103" bestFit="1" customWidth="1"/>
    <col min="15877" max="15877" width="14.28515625" style="103" bestFit="1" customWidth="1"/>
    <col min="15878" max="15878" width="9.7109375" style="103" bestFit="1" customWidth="1"/>
    <col min="15879" max="15879" width="11.7109375" style="103" bestFit="1" customWidth="1"/>
    <col min="15880" max="15880" width="9.7109375" style="103" bestFit="1" customWidth="1"/>
    <col min="15881" max="15881" width="16.28515625" style="103" bestFit="1" customWidth="1"/>
    <col min="15882" max="15882" width="8.7109375" style="103" bestFit="1" customWidth="1"/>
    <col min="15883" max="15883" width="10" style="103" bestFit="1" customWidth="1"/>
    <col min="15884" max="15884" width="9.28515625" style="103" bestFit="1" customWidth="1"/>
    <col min="15885" max="15885" width="16.28515625" style="103" bestFit="1" customWidth="1"/>
    <col min="15886" max="15886" width="9" style="103" customWidth="1"/>
    <col min="15887" max="15887" width="10" style="103" customWidth="1"/>
    <col min="15888" max="15888" width="9.28515625" style="103" bestFit="1" customWidth="1"/>
    <col min="15889" max="15889" width="9.28515625" style="103" customWidth="1"/>
    <col min="15890" max="16128" width="9.140625" style="103"/>
    <col min="16129" max="16129" width="4" style="103" customWidth="1"/>
    <col min="16130" max="16130" width="20.5703125" style="103" bestFit="1" customWidth="1"/>
    <col min="16131" max="16131" width="14.28515625" style="103" bestFit="1" customWidth="1"/>
    <col min="16132" max="16132" width="9.7109375" style="103" bestFit="1" customWidth="1"/>
    <col min="16133" max="16133" width="14.28515625" style="103" bestFit="1" customWidth="1"/>
    <col min="16134" max="16134" width="9.7109375" style="103" bestFit="1" customWidth="1"/>
    <col min="16135" max="16135" width="11.7109375" style="103" bestFit="1" customWidth="1"/>
    <col min="16136" max="16136" width="9.7109375" style="103" bestFit="1" customWidth="1"/>
    <col min="16137" max="16137" width="16.28515625" style="103" bestFit="1" customWidth="1"/>
    <col min="16138" max="16138" width="8.7109375" style="103" bestFit="1" customWidth="1"/>
    <col min="16139" max="16139" width="10" style="103" bestFit="1" customWidth="1"/>
    <col min="16140" max="16140" width="9.28515625" style="103" bestFit="1" customWidth="1"/>
    <col min="16141" max="16141" width="16.28515625" style="103" bestFit="1" customWidth="1"/>
    <col min="16142" max="16142" width="9" style="103" customWidth="1"/>
    <col min="16143" max="16143" width="10" style="103" customWidth="1"/>
    <col min="16144" max="16144" width="9.28515625" style="103" bestFit="1" customWidth="1"/>
    <col min="16145" max="16145" width="9.28515625" style="103" customWidth="1"/>
    <col min="16146" max="16384" width="9.140625" style="103"/>
  </cols>
  <sheetData>
    <row r="1" spans="1:17" ht="14.1" customHeight="1" x14ac:dyDescent="0.25">
      <c r="A1" s="603" t="s">
        <v>4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</row>
    <row r="2" spans="1:17" ht="14.1" customHeight="1" x14ac:dyDescent="0.25">
      <c r="A2" s="603" t="s">
        <v>248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</row>
    <row r="3" spans="1:17" s="108" customFormat="1" ht="14.1" customHeight="1" thickBot="1" x14ac:dyDescent="0.3">
      <c r="A3" s="104"/>
      <c r="B3" s="156"/>
      <c r="C3" s="72"/>
      <c r="D3" s="72"/>
      <c r="L3" s="157"/>
      <c r="M3" s="158"/>
      <c r="N3" s="159" t="s">
        <v>249</v>
      </c>
      <c r="O3" s="160"/>
      <c r="P3" s="161"/>
      <c r="Q3" s="162"/>
    </row>
    <row r="4" spans="1:17" s="163" customFormat="1" ht="14.1" customHeight="1" x14ac:dyDescent="0.2">
      <c r="A4" s="109" t="s">
        <v>221</v>
      </c>
      <c r="B4" s="604" t="s">
        <v>250</v>
      </c>
      <c r="C4" s="606" t="s">
        <v>251</v>
      </c>
      <c r="D4" s="607"/>
      <c r="E4" s="606" t="s">
        <v>252</v>
      </c>
      <c r="F4" s="607"/>
      <c r="G4" s="608" t="s">
        <v>223</v>
      </c>
      <c r="H4" s="609"/>
      <c r="I4" s="610" t="s">
        <v>64</v>
      </c>
      <c r="J4" s="610"/>
      <c r="K4" s="610"/>
      <c r="L4" s="611"/>
      <c r="M4" s="612" t="s">
        <v>64</v>
      </c>
      <c r="N4" s="610"/>
      <c r="O4" s="610"/>
      <c r="P4" s="611"/>
    </row>
    <row r="5" spans="1:17" s="163" customFormat="1" ht="14.1" customHeight="1" thickBot="1" x14ac:dyDescent="0.25">
      <c r="A5" s="115" t="s">
        <v>224</v>
      </c>
      <c r="B5" s="605"/>
      <c r="C5" s="164" t="s">
        <v>253</v>
      </c>
      <c r="D5" s="165" t="s">
        <v>227</v>
      </c>
      <c r="E5" s="164" t="s">
        <v>253</v>
      </c>
      <c r="F5" s="165" t="s">
        <v>227</v>
      </c>
      <c r="G5" s="164" t="s">
        <v>225</v>
      </c>
      <c r="H5" s="165" t="s">
        <v>227</v>
      </c>
      <c r="I5" s="613" t="s">
        <v>254</v>
      </c>
      <c r="J5" s="614"/>
      <c r="K5" s="614"/>
      <c r="L5" s="615"/>
      <c r="M5" s="616" t="s">
        <v>255</v>
      </c>
      <c r="N5" s="614"/>
      <c r="O5" s="614"/>
      <c r="P5" s="615"/>
    </row>
    <row r="6" spans="1:17" s="166" customFormat="1" ht="14.1" customHeight="1" thickBot="1" x14ac:dyDescent="0.25">
      <c r="A6" s="120"/>
      <c r="B6" s="120"/>
      <c r="C6" s="120"/>
      <c r="D6" s="120"/>
      <c r="E6" s="120"/>
      <c r="F6" s="120"/>
      <c r="G6" s="120"/>
      <c r="H6" s="120"/>
      <c r="I6" s="120"/>
      <c r="J6" s="617" t="s">
        <v>110</v>
      </c>
      <c r="K6" s="618"/>
      <c r="L6" s="619"/>
      <c r="M6" s="120"/>
      <c r="N6" s="617" t="s">
        <v>110</v>
      </c>
      <c r="O6" s="618"/>
      <c r="P6" s="619"/>
    </row>
    <row r="7" spans="1:17" s="108" customFormat="1" ht="14.1" customHeight="1" thickBot="1" x14ac:dyDescent="0.25">
      <c r="A7" s="104"/>
      <c r="J7" s="167" t="s">
        <v>112</v>
      </c>
      <c r="K7" s="167" t="s">
        <v>113</v>
      </c>
      <c r="L7" s="168" t="s">
        <v>256</v>
      </c>
      <c r="N7" s="167" t="s">
        <v>112</v>
      </c>
      <c r="O7" s="167" t="s">
        <v>113</v>
      </c>
      <c r="P7" s="168" t="s">
        <v>256</v>
      </c>
      <c r="Q7" s="162"/>
    </row>
    <row r="8" spans="1:17" ht="14.1" customHeight="1" x14ac:dyDescent="0.2">
      <c r="A8" s="169">
        <v>1</v>
      </c>
      <c r="B8" s="170" t="s">
        <v>25</v>
      </c>
      <c r="C8" s="72">
        <v>12213</v>
      </c>
      <c r="D8" s="171">
        <f>C8*100/7529178</f>
        <v>0.16220894233075642</v>
      </c>
      <c r="E8" s="72">
        <v>12118</v>
      </c>
      <c r="F8" s="171">
        <f>E8*100/7270009</f>
        <v>0.16668480052775725</v>
      </c>
      <c r="G8" s="172">
        <f>C8-E8</f>
        <v>95</v>
      </c>
      <c r="H8" s="173">
        <f>G8*100/E8</f>
        <v>0.78395774880343294</v>
      </c>
    </row>
    <row r="9" spans="1:17" ht="14.1" customHeight="1" x14ac:dyDescent="0.2">
      <c r="A9" s="169"/>
      <c r="B9" s="175"/>
      <c r="C9" s="170"/>
      <c r="D9" s="170"/>
      <c r="E9" s="176"/>
      <c r="F9" s="177"/>
      <c r="G9" s="178"/>
      <c r="H9" s="177"/>
      <c r="I9" s="179" t="s">
        <v>66</v>
      </c>
      <c r="J9" s="180">
        <v>3558</v>
      </c>
      <c r="K9" s="180">
        <v>1466</v>
      </c>
      <c r="L9" s="181">
        <f>J9-K9</f>
        <v>2092</v>
      </c>
      <c r="M9" s="179" t="s">
        <v>75</v>
      </c>
      <c r="N9" s="180">
        <v>152</v>
      </c>
      <c r="O9" s="180">
        <v>1353</v>
      </c>
      <c r="P9" s="181">
        <f>N9-O9</f>
        <v>-1201</v>
      </c>
    </row>
    <row r="10" spans="1:17" ht="14.1" customHeight="1" x14ac:dyDescent="0.2">
      <c r="C10" s="170"/>
      <c r="D10" s="170"/>
      <c r="E10" s="176"/>
      <c r="F10" s="170"/>
      <c r="I10" s="179" t="s">
        <v>97</v>
      </c>
      <c r="J10" s="180">
        <v>1338</v>
      </c>
      <c r="K10" s="180">
        <v>0</v>
      </c>
      <c r="L10" s="181">
        <f>J10-K10</f>
        <v>1338</v>
      </c>
      <c r="M10" s="179" t="s">
        <v>98</v>
      </c>
      <c r="N10" s="180">
        <v>2219</v>
      </c>
      <c r="O10" s="180">
        <v>3337</v>
      </c>
      <c r="P10" s="181">
        <f>N10-O10</f>
        <v>-1118</v>
      </c>
    </row>
    <row r="11" spans="1:17" ht="14.1" customHeight="1" x14ac:dyDescent="0.2">
      <c r="C11" s="170"/>
      <c r="D11" s="170"/>
      <c r="E11" s="176"/>
      <c r="F11" s="170"/>
      <c r="I11" s="179" t="s">
        <v>87</v>
      </c>
      <c r="J11" s="180">
        <v>4863</v>
      </c>
      <c r="K11" s="180">
        <v>4575</v>
      </c>
      <c r="L11" s="181">
        <f>J11-K11</f>
        <v>288</v>
      </c>
      <c r="M11" s="179" t="s">
        <v>104</v>
      </c>
      <c r="N11" s="180">
        <v>83</v>
      </c>
      <c r="O11" s="180">
        <v>1071</v>
      </c>
      <c r="P11" s="181">
        <f>N11-O11</f>
        <v>-988</v>
      </c>
    </row>
    <row r="12" spans="1:17" ht="14.1" customHeight="1" x14ac:dyDescent="0.2">
      <c r="C12" s="99"/>
      <c r="E12" s="99"/>
      <c r="F12" s="170"/>
      <c r="I12" s="179"/>
      <c r="J12" s="180"/>
      <c r="K12" s="180"/>
      <c r="L12" s="181"/>
      <c r="M12" s="179" t="s">
        <v>73</v>
      </c>
      <c r="N12" s="180">
        <v>0</v>
      </c>
      <c r="O12" s="180">
        <v>48</v>
      </c>
      <c r="P12" s="181">
        <f>N12-O12</f>
        <v>-48</v>
      </c>
    </row>
    <row r="13" spans="1:17" ht="14.1" customHeight="1" x14ac:dyDescent="0.2">
      <c r="C13" s="170"/>
      <c r="D13" s="170"/>
      <c r="E13" s="176"/>
      <c r="F13" s="170"/>
      <c r="M13" s="179" t="s">
        <v>257</v>
      </c>
      <c r="N13" s="103">
        <v>0</v>
      </c>
      <c r="O13" s="153">
        <v>268</v>
      </c>
      <c r="P13" s="174">
        <f>N13-O13</f>
        <v>-268</v>
      </c>
    </row>
    <row r="14" spans="1:17" s="153" customFormat="1" ht="14.1" customHeight="1" x14ac:dyDescent="0.2">
      <c r="A14" s="182"/>
      <c r="C14" s="175"/>
      <c r="D14" s="170"/>
      <c r="E14" s="176"/>
      <c r="F14" s="175"/>
      <c r="I14" s="183"/>
      <c r="J14" s="180"/>
      <c r="K14" s="180"/>
      <c r="L14" s="181"/>
      <c r="M14" s="179"/>
      <c r="N14" s="180"/>
      <c r="O14" s="180"/>
      <c r="P14" s="181"/>
    </row>
    <row r="15" spans="1:17" s="155" customFormat="1" ht="14.1" customHeight="1" x14ac:dyDescent="0.2">
      <c r="A15" s="98"/>
      <c r="B15" s="153"/>
      <c r="C15" s="170"/>
      <c r="D15" s="170"/>
      <c r="E15" s="176"/>
      <c r="F15" s="170"/>
      <c r="G15" s="103"/>
      <c r="H15" s="103"/>
      <c r="I15" s="183"/>
      <c r="J15" s="180"/>
      <c r="K15" s="180"/>
      <c r="L15" s="181"/>
    </row>
    <row r="16" spans="1:17" s="155" customFormat="1" ht="14.1" customHeight="1" x14ac:dyDescent="0.2">
      <c r="A16" s="98"/>
      <c r="B16" s="153"/>
      <c r="C16" s="170"/>
      <c r="D16" s="170"/>
      <c r="E16" s="176"/>
      <c r="F16" s="170"/>
      <c r="G16" s="103"/>
      <c r="H16" s="103"/>
    </row>
    <row r="17" spans="1:16" s="155" customFormat="1" ht="14.1" customHeight="1" x14ac:dyDescent="0.2">
      <c r="A17" s="98"/>
      <c r="B17" s="153"/>
      <c r="C17" s="170"/>
      <c r="D17" s="170"/>
      <c r="E17" s="176"/>
      <c r="F17" s="170"/>
      <c r="G17" s="103"/>
      <c r="H17" s="103"/>
      <c r="I17" s="184"/>
      <c r="J17" s="185"/>
      <c r="K17" s="185"/>
      <c r="L17" s="181"/>
    </row>
    <row r="18" spans="1:16" s="155" customFormat="1" ht="14.1" customHeight="1" x14ac:dyDescent="0.2">
      <c r="A18" s="98"/>
      <c r="B18" s="153"/>
      <c r="C18" s="170"/>
      <c r="D18" s="170"/>
      <c r="E18" s="176"/>
      <c r="F18" s="170"/>
      <c r="G18" s="103"/>
      <c r="H18" s="103"/>
      <c r="I18" s="184"/>
      <c r="J18" s="185"/>
      <c r="K18" s="185"/>
      <c r="L18" s="181"/>
    </row>
    <row r="19" spans="1:16" s="155" customFormat="1" ht="14.1" customHeight="1" x14ac:dyDescent="0.2">
      <c r="A19" s="98"/>
      <c r="B19" s="153"/>
      <c r="C19" s="170"/>
      <c r="D19" s="170"/>
      <c r="E19" s="176"/>
      <c r="F19" s="170"/>
      <c r="G19" s="103"/>
      <c r="H19" s="103"/>
      <c r="I19" s="184"/>
      <c r="J19" s="185"/>
      <c r="K19" s="185"/>
      <c r="L19" s="181"/>
    </row>
    <row r="20" spans="1:16" s="155" customFormat="1" ht="14.1" customHeight="1" x14ac:dyDescent="0.2">
      <c r="A20" s="98"/>
      <c r="B20" s="153"/>
      <c r="C20" s="170"/>
      <c r="D20" s="170"/>
      <c r="E20" s="176"/>
      <c r="F20" s="170"/>
      <c r="G20" s="103"/>
      <c r="H20" s="103"/>
      <c r="I20" s="184"/>
      <c r="J20" s="185"/>
      <c r="K20" s="185"/>
      <c r="L20" s="181"/>
      <c r="M20" s="184"/>
      <c r="N20" s="185"/>
      <c r="O20" s="185"/>
      <c r="P20" s="181"/>
    </row>
    <row r="21" spans="1:16" s="155" customFormat="1" ht="14.1" customHeight="1" x14ac:dyDescent="0.2">
      <c r="A21" s="98"/>
      <c r="B21" s="153"/>
      <c r="C21" s="170"/>
      <c r="D21" s="170"/>
      <c r="E21" s="176"/>
      <c r="F21" s="170"/>
      <c r="G21" s="103"/>
      <c r="H21" s="103"/>
      <c r="I21" s="184"/>
      <c r="J21" s="185"/>
      <c r="K21" s="185"/>
      <c r="L21" s="181"/>
      <c r="M21" s="184"/>
      <c r="N21" s="185"/>
      <c r="O21" s="185"/>
      <c r="P21" s="181"/>
    </row>
    <row r="22" spans="1:16" s="155" customFormat="1" ht="14.1" customHeight="1" x14ac:dyDescent="0.2">
      <c r="A22" s="98"/>
      <c r="B22" s="153"/>
      <c r="C22" s="170"/>
      <c r="D22" s="170"/>
      <c r="E22" s="176"/>
      <c r="F22" s="170"/>
      <c r="G22" s="103"/>
      <c r="H22" s="103"/>
      <c r="L22" s="186"/>
      <c r="M22" s="184"/>
      <c r="N22" s="185"/>
      <c r="O22" s="185"/>
      <c r="P22" s="181"/>
    </row>
    <row r="23" spans="1:16" s="155" customFormat="1" ht="14.1" customHeight="1" x14ac:dyDescent="0.2">
      <c r="A23" s="98"/>
      <c r="B23" s="153"/>
      <c r="C23" s="170"/>
      <c r="D23" s="170"/>
      <c r="E23" s="176"/>
      <c r="F23" s="170"/>
      <c r="G23" s="103"/>
      <c r="H23" s="103"/>
      <c r="I23" s="187"/>
      <c r="J23" s="176"/>
      <c r="K23" s="176"/>
      <c r="L23" s="181"/>
      <c r="M23" s="184"/>
      <c r="N23" s="185"/>
      <c r="O23" s="185"/>
      <c r="P23" s="181"/>
    </row>
    <row r="24" spans="1:16" s="155" customFormat="1" ht="14.1" customHeight="1" x14ac:dyDescent="0.2">
      <c r="A24" s="98"/>
      <c r="B24" s="153"/>
      <c r="C24" s="170"/>
      <c r="D24" s="170"/>
      <c r="E24" s="176"/>
      <c r="F24" s="170"/>
      <c r="G24" s="103"/>
      <c r="H24" s="103"/>
      <c r="I24" s="187"/>
      <c r="J24" s="176"/>
      <c r="K24" s="176"/>
      <c r="L24" s="181"/>
      <c r="M24" s="184"/>
      <c r="N24" s="185"/>
      <c r="O24" s="185"/>
      <c r="P24" s="181"/>
    </row>
    <row r="25" spans="1:16" s="155" customFormat="1" ht="14.1" customHeight="1" x14ac:dyDescent="0.2">
      <c r="A25" s="98"/>
      <c r="B25" s="153"/>
      <c r="C25" s="170"/>
      <c r="D25" s="170"/>
      <c r="E25" s="176"/>
      <c r="F25" s="170"/>
      <c r="G25" s="103"/>
      <c r="H25" s="103"/>
      <c r="I25" s="187"/>
      <c r="J25" s="176"/>
      <c r="K25" s="176"/>
      <c r="L25" s="181"/>
      <c r="M25" s="184"/>
      <c r="N25" s="185"/>
      <c r="O25" s="185"/>
      <c r="P25" s="181"/>
    </row>
    <row r="26" spans="1:16" s="155" customFormat="1" ht="14.1" customHeight="1" x14ac:dyDescent="0.2">
      <c r="A26" s="98"/>
      <c r="B26" s="153"/>
      <c r="C26" s="170"/>
      <c r="D26" s="170"/>
      <c r="E26" s="176"/>
      <c r="F26" s="170"/>
      <c r="G26" s="103"/>
      <c r="H26" s="103"/>
      <c r="I26" s="187"/>
      <c r="J26" s="176"/>
      <c r="K26" s="176"/>
      <c r="L26" s="181"/>
      <c r="M26" s="184"/>
      <c r="N26" s="185"/>
      <c r="O26" s="185"/>
      <c r="P26" s="181"/>
    </row>
    <row r="27" spans="1:16" s="155" customFormat="1" ht="14.1" customHeight="1" x14ac:dyDescent="0.2">
      <c r="A27" s="98"/>
      <c r="B27" s="153"/>
      <c r="C27" s="170"/>
      <c r="D27" s="170"/>
      <c r="E27" s="176"/>
      <c r="F27" s="170"/>
      <c r="G27" s="103"/>
      <c r="H27" s="103"/>
      <c r="I27" s="187"/>
      <c r="J27" s="176"/>
      <c r="K27" s="176"/>
      <c r="L27" s="181"/>
      <c r="M27" s="184"/>
      <c r="N27" s="185"/>
      <c r="O27" s="185"/>
      <c r="P27" s="181"/>
    </row>
    <row r="28" spans="1:16" s="155" customFormat="1" ht="14.1" customHeight="1" x14ac:dyDescent="0.2">
      <c r="A28" s="98"/>
      <c r="B28" s="153"/>
      <c r="C28" s="170"/>
      <c r="D28" s="170"/>
      <c r="E28" s="176"/>
      <c r="F28" s="170"/>
      <c r="G28" s="103"/>
      <c r="H28" s="103"/>
      <c r="I28" s="187"/>
      <c r="J28" s="176"/>
      <c r="K28" s="176"/>
      <c r="L28" s="181"/>
      <c r="M28" s="184"/>
      <c r="N28" s="185"/>
      <c r="O28" s="185"/>
      <c r="P28" s="181"/>
    </row>
    <row r="29" spans="1:16" s="155" customFormat="1" ht="14.1" customHeight="1" x14ac:dyDescent="0.2">
      <c r="A29" s="98"/>
      <c r="B29" s="153"/>
      <c r="C29" s="170"/>
      <c r="D29" s="170"/>
      <c r="E29" s="176"/>
      <c r="F29" s="170"/>
      <c r="G29" s="103"/>
      <c r="H29" s="103"/>
      <c r="I29" s="187"/>
      <c r="J29" s="176"/>
      <c r="K29" s="176"/>
      <c r="L29" s="181"/>
      <c r="M29" s="184"/>
      <c r="N29" s="185"/>
      <c r="O29" s="185"/>
      <c r="P29" s="181"/>
    </row>
    <row r="30" spans="1:16" s="155" customFormat="1" ht="14.1" customHeight="1" x14ac:dyDescent="0.2">
      <c r="C30" s="170"/>
      <c r="D30" s="170"/>
      <c r="E30" s="176"/>
      <c r="F30" s="170"/>
      <c r="G30" s="103"/>
      <c r="H30" s="103"/>
      <c r="I30" s="187"/>
      <c r="J30" s="176"/>
      <c r="K30" s="176"/>
      <c r="L30" s="181"/>
      <c r="M30" s="184"/>
      <c r="N30" s="185"/>
      <c r="O30" s="185"/>
      <c r="P30" s="181"/>
    </row>
    <row r="31" spans="1:16" s="155" customFormat="1" ht="14.1" customHeight="1" x14ac:dyDescent="0.2">
      <c r="C31" s="170"/>
      <c r="D31" s="170"/>
      <c r="E31" s="176"/>
      <c r="F31" s="170"/>
      <c r="G31" s="103"/>
      <c r="H31" s="103"/>
      <c r="I31" s="187"/>
      <c r="J31" s="176"/>
      <c r="K31" s="176"/>
      <c r="L31" s="181"/>
      <c r="M31" s="184"/>
      <c r="N31" s="185"/>
      <c r="O31" s="185"/>
      <c r="P31" s="181"/>
    </row>
    <row r="32" spans="1:16" s="155" customFormat="1" ht="14.1" customHeight="1" x14ac:dyDescent="0.2">
      <c r="C32" s="170"/>
      <c r="D32" s="170"/>
      <c r="E32" s="176"/>
      <c r="F32" s="170"/>
      <c r="G32" s="103"/>
      <c r="H32" s="103"/>
      <c r="I32" s="187"/>
      <c r="J32" s="176"/>
      <c r="K32" s="176"/>
      <c r="L32" s="181"/>
      <c r="M32" s="184"/>
      <c r="N32" s="185"/>
      <c r="O32" s="185"/>
      <c r="P32" s="181"/>
    </row>
    <row r="33" spans="1:16" s="155" customFormat="1" ht="14.1" customHeight="1" x14ac:dyDescent="0.2">
      <c r="C33" s="170"/>
      <c r="D33" s="170"/>
      <c r="E33" s="176"/>
      <c r="F33" s="170"/>
      <c r="G33" s="103"/>
      <c r="H33" s="103"/>
      <c r="I33" s="187"/>
      <c r="J33" s="176"/>
      <c r="K33" s="176"/>
      <c r="L33" s="181"/>
      <c r="M33" s="184"/>
      <c r="N33" s="185"/>
      <c r="O33" s="185"/>
      <c r="P33" s="181"/>
    </row>
    <row r="34" spans="1:16" s="155" customFormat="1" ht="14.1" customHeight="1" x14ac:dyDescent="0.2">
      <c r="C34" s="170"/>
      <c r="D34" s="170"/>
      <c r="E34" s="176"/>
      <c r="F34" s="170"/>
      <c r="G34" s="103"/>
      <c r="H34" s="103"/>
      <c r="I34" s="187"/>
      <c r="J34" s="176"/>
      <c r="K34" s="176"/>
      <c r="L34" s="181"/>
      <c r="M34" s="184"/>
      <c r="N34" s="185"/>
      <c r="O34" s="185"/>
      <c r="P34" s="181"/>
    </row>
    <row r="35" spans="1:16" s="155" customFormat="1" ht="14.1" customHeight="1" x14ac:dyDescent="0.2">
      <c r="C35" s="170"/>
      <c r="D35" s="170"/>
      <c r="E35" s="176"/>
      <c r="F35" s="170"/>
      <c r="G35" s="103"/>
      <c r="H35" s="103"/>
      <c r="I35" s="187"/>
      <c r="J35" s="176"/>
      <c r="K35" s="176"/>
      <c r="L35" s="181"/>
      <c r="M35" s="184"/>
      <c r="N35" s="185"/>
      <c r="O35" s="185"/>
      <c r="P35" s="181"/>
    </row>
    <row r="36" spans="1:16" s="155" customFormat="1" ht="14.1" customHeight="1" x14ac:dyDescent="0.2">
      <c r="C36" s="170"/>
      <c r="D36" s="170"/>
      <c r="E36" s="176"/>
      <c r="F36" s="170"/>
      <c r="G36" s="103"/>
      <c r="H36" s="103"/>
      <c r="I36" s="103"/>
      <c r="J36" s="103"/>
      <c r="K36" s="103"/>
      <c r="L36" s="174"/>
      <c r="M36" s="184"/>
      <c r="N36" s="185"/>
      <c r="O36" s="185"/>
      <c r="P36" s="181"/>
    </row>
    <row r="37" spans="1:16" s="155" customFormat="1" ht="14.1" customHeight="1" x14ac:dyDescent="0.2">
      <c r="C37" s="170"/>
      <c r="D37" s="170"/>
      <c r="E37" s="176"/>
      <c r="F37" s="170"/>
      <c r="G37" s="103"/>
      <c r="H37" s="103"/>
      <c r="I37" s="103"/>
      <c r="J37" s="103"/>
      <c r="K37" s="103"/>
      <c r="L37" s="174"/>
      <c r="N37" s="103"/>
      <c r="O37" s="103"/>
      <c r="P37" s="174"/>
    </row>
    <row r="38" spans="1:16" s="155" customFormat="1" ht="14.1" customHeight="1" x14ac:dyDescent="0.2">
      <c r="C38" s="170"/>
      <c r="D38" s="170"/>
      <c r="E38" s="176"/>
      <c r="F38" s="170"/>
      <c r="G38" s="103"/>
      <c r="H38" s="103"/>
      <c r="I38" s="103"/>
      <c r="J38" s="103"/>
      <c r="K38" s="103"/>
      <c r="L38" s="174"/>
      <c r="M38" s="184"/>
      <c r="N38" s="185"/>
      <c r="O38" s="185"/>
      <c r="P38" s="181"/>
    </row>
    <row r="39" spans="1:16" s="155" customFormat="1" ht="14.1" customHeight="1" x14ac:dyDescent="0.2">
      <c r="C39" s="170"/>
      <c r="D39" s="170"/>
      <c r="E39" s="176"/>
      <c r="F39" s="170"/>
      <c r="G39" s="103"/>
      <c r="H39" s="103"/>
      <c r="I39" s="103"/>
      <c r="J39" s="103"/>
      <c r="K39" s="103"/>
      <c r="L39" s="174"/>
      <c r="M39" s="184"/>
      <c r="N39" s="185"/>
      <c r="O39" s="185"/>
      <c r="P39" s="181"/>
    </row>
    <row r="40" spans="1:16" s="155" customFormat="1" ht="14.1" customHeight="1" x14ac:dyDescent="0.2">
      <c r="C40" s="170"/>
      <c r="D40" s="170"/>
      <c r="E40" s="176"/>
      <c r="F40" s="170"/>
      <c r="G40" s="103"/>
      <c r="H40" s="103"/>
      <c r="I40" s="103"/>
      <c r="J40" s="103"/>
      <c r="K40" s="103"/>
      <c r="L40" s="174"/>
      <c r="M40" s="184"/>
      <c r="N40" s="185"/>
      <c r="O40" s="185"/>
      <c r="P40" s="181"/>
    </row>
    <row r="41" spans="1:16" s="155" customFormat="1" ht="14.1" customHeight="1" x14ac:dyDescent="0.2">
      <c r="C41" s="170"/>
      <c r="D41" s="170"/>
      <c r="E41" s="176"/>
      <c r="F41" s="170"/>
      <c r="G41" s="103"/>
      <c r="H41" s="103"/>
      <c r="I41" s="103"/>
      <c r="J41" s="103"/>
      <c r="K41" s="103"/>
      <c r="L41" s="174"/>
      <c r="N41" s="103"/>
      <c r="O41" s="103"/>
      <c r="P41" s="174"/>
    </row>
    <row r="42" spans="1:16" s="155" customFormat="1" ht="14.1" customHeight="1" x14ac:dyDescent="0.2">
      <c r="C42" s="170"/>
      <c r="D42" s="170"/>
      <c r="E42" s="176"/>
      <c r="F42" s="170"/>
      <c r="G42" s="103"/>
      <c r="H42" s="103"/>
      <c r="L42" s="186"/>
      <c r="P42" s="186"/>
    </row>
    <row r="43" spans="1:16" s="155" customFormat="1" ht="14.1" customHeight="1" x14ac:dyDescent="0.2">
      <c r="C43" s="170"/>
      <c r="D43" s="170"/>
      <c r="E43" s="176"/>
      <c r="F43" s="170"/>
      <c r="G43" s="103"/>
      <c r="H43" s="103"/>
      <c r="L43" s="186"/>
      <c r="P43" s="186"/>
    </row>
    <row r="44" spans="1:16" s="155" customFormat="1" ht="14.1" customHeight="1" x14ac:dyDescent="0.2">
      <c r="C44" s="170"/>
      <c r="D44" s="170"/>
      <c r="E44" s="176"/>
      <c r="F44" s="170"/>
      <c r="G44" s="103"/>
      <c r="H44" s="103"/>
      <c r="L44" s="186"/>
      <c r="P44" s="186"/>
    </row>
    <row r="45" spans="1:16" s="155" customFormat="1" ht="14.1" customHeight="1" x14ac:dyDescent="0.2">
      <c r="C45" s="170"/>
      <c r="D45" s="170"/>
      <c r="E45" s="176"/>
      <c r="F45" s="170"/>
      <c r="G45" s="103"/>
      <c r="H45" s="103"/>
      <c r="I45" s="188"/>
      <c r="L45" s="186"/>
      <c r="P45" s="186"/>
    </row>
    <row r="46" spans="1:16" s="155" customFormat="1" ht="14.1" customHeight="1" x14ac:dyDescent="0.2">
      <c r="A46" s="98"/>
      <c r="B46" s="153"/>
      <c r="C46" s="170"/>
      <c r="D46" s="170"/>
      <c r="E46" s="176"/>
      <c r="F46" s="170"/>
      <c r="G46" s="103"/>
      <c r="H46" s="103"/>
      <c r="L46" s="186"/>
      <c r="P46" s="186"/>
    </row>
    <row r="47" spans="1:16" s="155" customFormat="1" ht="14.1" customHeight="1" x14ac:dyDescent="0.2">
      <c r="A47" s="98"/>
      <c r="B47" s="153"/>
      <c r="C47" s="170"/>
      <c r="D47" s="72"/>
      <c r="E47" s="72"/>
      <c r="F47" s="170"/>
      <c r="G47" s="103"/>
      <c r="H47" s="103"/>
      <c r="I47" s="170" t="s">
        <v>258</v>
      </c>
      <c r="J47" s="170">
        <f>SUM(J9:J36)</f>
        <v>9759</v>
      </c>
      <c r="K47" s="170">
        <f>SUM(K9:K36)</f>
        <v>6041</v>
      </c>
      <c r="L47" s="189">
        <f>SUM(L9:L36)</f>
        <v>3718</v>
      </c>
      <c r="M47" s="170" t="s">
        <v>258</v>
      </c>
      <c r="N47" s="170">
        <f>SUM(N9:N36)</f>
        <v>2454</v>
      </c>
      <c r="O47" s="170">
        <f>SUM(O9:O36)</f>
        <v>6077</v>
      </c>
      <c r="P47" s="189">
        <f>SUM(P9:P46)</f>
        <v>-3623</v>
      </c>
    </row>
    <row r="48" spans="1:16" s="155" customFormat="1" ht="14.1" customHeight="1" x14ac:dyDescent="0.2">
      <c r="A48" s="98"/>
      <c r="B48" s="153"/>
      <c r="C48" s="170"/>
      <c r="D48" s="170"/>
      <c r="E48" s="176"/>
      <c r="F48" s="170"/>
      <c r="G48" s="103"/>
      <c r="H48" s="103"/>
      <c r="J48" s="170">
        <f>N47</f>
        <v>2454</v>
      </c>
      <c r="K48" s="170">
        <f>O47</f>
        <v>6077</v>
      </c>
      <c r="L48" s="189">
        <f>P47</f>
        <v>-3623</v>
      </c>
      <c r="N48" s="103"/>
      <c r="O48" s="103"/>
      <c r="P48" s="174"/>
    </row>
    <row r="49" spans="1:16" s="155" customFormat="1" ht="14.1" customHeight="1" x14ac:dyDescent="0.2">
      <c r="A49" s="98"/>
      <c r="B49" s="153"/>
      <c r="C49" s="170"/>
      <c r="D49" s="170"/>
      <c r="E49" s="176"/>
      <c r="F49" s="170"/>
      <c r="G49" s="103"/>
      <c r="H49" s="103"/>
      <c r="J49" s="190">
        <f>SUM(J47:J48)</f>
        <v>12213</v>
      </c>
      <c r="K49" s="190">
        <f>SUM(K47:K48)</f>
        <v>12118</v>
      </c>
      <c r="L49" s="191">
        <f>SUM(L47:L48)</f>
        <v>95</v>
      </c>
      <c r="M49" s="103"/>
      <c r="N49" s="103"/>
      <c r="O49" s="103"/>
      <c r="P49" s="174"/>
    </row>
    <row r="50" spans="1:16" s="155" customFormat="1" ht="14.1" customHeight="1" x14ac:dyDescent="0.2">
      <c r="A50" s="98"/>
      <c r="B50" s="192"/>
      <c r="C50" s="193"/>
      <c r="D50" s="193"/>
      <c r="E50" s="176"/>
      <c r="F50" s="170"/>
      <c r="G50" s="103"/>
      <c r="H50" s="103"/>
      <c r="I50" s="194" t="s">
        <v>259</v>
      </c>
      <c r="J50" s="156">
        <f>C8-J49</f>
        <v>0</v>
      </c>
      <c r="K50" s="156">
        <f>E8-K49</f>
        <v>0</v>
      </c>
      <c r="L50" s="157">
        <f>G8-L49</f>
        <v>0</v>
      </c>
      <c r="M50" s="103"/>
      <c r="N50" s="103"/>
      <c r="O50" s="103"/>
      <c r="P50" s="174"/>
    </row>
    <row r="51" spans="1:16" s="155" customFormat="1" ht="14.1" customHeight="1" x14ac:dyDescent="0.2">
      <c r="A51" s="98"/>
      <c r="B51" s="192"/>
      <c r="C51" s="193"/>
      <c r="D51" s="193"/>
      <c r="E51" s="176"/>
      <c r="F51" s="170"/>
      <c r="G51" s="103"/>
      <c r="H51" s="103"/>
      <c r="I51" s="195"/>
      <c r="J51" s="178"/>
      <c r="K51" s="178"/>
      <c r="L51" s="196"/>
      <c r="M51" s="195"/>
      <c r="N51" s="178"/>
      <c r="O51" s="178"/>
      <c r="P51" s="196"/>
    </row>
    <row r="52" spans="1:16" s="155" customFormat="1" ht="14.1" customHeight="1" x14ac:dyDescent="0.2">
      <c r="A52" s="169">
        <v>2</v>
      </c>
      <c r="B52" s="170" t="s">
        <v>30</v>
      </c>
      <c r="C52" s="72">
        <v>387511</v>
      </c>
      <c r="D52" s="171">
        <f>C52*100/7529178</f>
        <v>5.1467902605038693</v>
      </c>
      <c r="E52" s="72">
        <v>392948</v>
      </c>
      <c r="F52" s="171">
        <f>E52*100/7270009</f>
        <v>5.4050552069467868</v>
      </c>
      <c r="G52" s="172">
        <f>C52-E52</f>
        <v>-5437</v>
      </c>
      <c r="H52" s="173">
        <f>G52*100/E52</f>
        <v>-1.3836436373260583</v>
      </c>
      <c r="I52" s="103"/>
      <c r="J52" s="103"/>
      <c r="K52" s="103"/>
      <c r="L52" s="174"/>
      <c r="N52" s="103"/>
      <c r="O52" s="103"/>
      <c r="P52" s="174"/>
    </row>
    <row r="53" spans="1:16" s="155" customFormat="1" ht="14.1" customHeight="1" x14ac:dyDescent="0.2">
      <c r="A53" s="98"/>
      <c r="B53" s="153"/>
      <c r="C53" s="170"/>
      <c r="D53" s="170"/>
      <c r="E53" s="170"/>
      <c r="F53" s="170"/>
      <c r="G53" s="103"/>
      <c r="H53" s="103"/>
      <c r="I53" s="179" t="s">
        <v>75</v>
      </c>
      <c r="J53" s="180">
        <v>266424</v>
      </c>
      <c r="K53" s="180">
        <v>238791</v>
      </c>
      <c r="L53" s="181">
        <f t="shared" ref="L53:L72" si="0">J53-K53</f>
        <v>27633</v>
      </c>
      <c r="M53" s="179" t="s">
        <v>66</v>
      </c>
      <c r="N53" s="180">
        <v>21524</v>
      </c>
      <c r="O53" s="180">
        <v>28890</v>
      </c>
      <c r="P53" s="181">
        <f t="shared" ref="P53:P81" si="1">N53-O53</f>
        <v>-7366</v>
      </c>
    </row>
    <row r="54" spans="1:16" s="155" customFormat="1" ht="14.1" customHeight="1" x14ac:dyDescent="0.2">
      <c r="A54" s="98"/>
      <c r="B54" s="153"/>
      <c r="C54" s="170"/>
      <c r="D54" s="170"/>
      <c r="E54" s="170"/>
      <c r="F54" s="170"/>
      <c r="G54" s="103"/>
      <c r="H54" s="103"/>
      <c r="I54" s="179" t="s">
        <v>96</v>
      </c>
      <c r="J54" s="180">
        <v>18967</v>
      </c>
      <c r="K54" s="180">
        <v>12807</v>
      </c>
      <c r="L54" s="181">
        <f t="shared" si="0"/>
        <v>6160</v>
      </c>
      <c r="M54" s="179" t="s">
        <v>88</v>
      </c>
      <c r="N54" s="180">
        <v>3333</v>
      </c>
      <c r="O54" s="180">
        <v>10633</v>
      </c>
      <c r="P54" s="181">
        <f t="shared" si="1"/>
        <v>-7300</v>
      </c>
    </row>
    <row r="55" spans="1:16" s="155" customFormat="1" ht="14.1" customHeight="1" x14ac:dyDescent="0.2">
      <c r="A55" s="98"/>
      <c r="B55" s="153"/>
      <c r="C55" s="170"/>
      <c r="D55" s="170"/>
      <c r="E55" s="170"/>
      <c r="F55" s="170"/>
      <c r="G55" s="103"/>
      <c r="H55" s="103"/>
      <c r="I55" s="179" t="s">
        <v>65</v>
      </c>
      <c r="J55" s="180">
        <v>7186</v>
      </c>
      <c r="K55" s="180">
        <v>5850</v>
      </c>
      <c r="L55" s="181">
        <f t="shared" si="0"/>
        <v>1336</v>
      </c>
      <c r="M55" s="179" t="s">
        <v>92</v>
      </c>
      <c r="N55" s="180">
        <v>8814</v>
      </c>
      <c r="O55" s="180">
        <v>13780</v>
      </c>
      <c r="P55" s="181">
        <f t="shared" si="1"/>
        <v>-4966</v>
      </c>
    </row>
    <row r="56" spans="1:16" s="155" customFormat="1" ht="14.1" customHeight="1" x14ac:dyDescent="0.2">
      <c r="A56" s="98"/>
      <c r="B56" s="153"/>
      <c r="C56" s="170"/>
      <c r="D56" s="170"/>
      <c r="E56" s="170"/>
      <c r="F56" s="170"/>
      <c r="G56" s="103"/>
      <c r="H56" s="103"/>
      <c r="I56" s="179" t="s">
        <v>86</v>
      </c>
      <c r="J56" s="180">
        <v>2172</v>
      </c>
      <c r="K56" s="180">
        <v>863</v>
      </c>
      <c r="L56" s="181">
        <f t="shared" si="0"/>
        <v>1309</v>
      </c>
      <c r="M56" s="179" t="s">
        <v>69</v>
      </c>
      <c r="N56" s="180">
        <v>474</v>
      </c>
      <c r="O56" s="180">
        <v>2417</v>
      </c>
      <c r="P56" s="181">
        <f t="shared" si="1"/>
        <v>-1943</v>
      </c>
    </row>
    <row r="57" spans="1:16" s="155" customFormat="1" ht="14.1" customHeight="1" x14ac:dyDescent="0.2">
      <c r="A57" s="98"/>
      <c r="B57" s="153"/>
      <c r="C57" s="170"/>
      <c r="D57" s="170"/>
      <c r="E57" s="170"/>
      <c r="F57" s="170"/>
      <c r="G57" s="103"/>
      <c r="H57" s="103"/>
      <c r="I57" s="179" t="s">
        <v>105</v>
      </c>
      <c r="J57" s="180">
        <v>2282</v>
      </c>
      <c r="K57" s="180">
        <v>1848</v>
      </c>
      <c r="L57" s="181">
        <f t="shared" si="0"/>
        <v>434</v>
      </c>
      <c r="M57" s="179" t="s">
        <v>260</v>
      </c>
      <c r="N57" s="180">
        <v>1607</v>
      </c>
      <c r="O57" s="180">
        <v>2899</v>
      </c>
      <c r="P57" s="181">
        <f t="shared" si="1"/>
        <v>-1292</v>
      </c>
    </row>
    <row r="58" spans="1:16" s="155" customFormat="1" ht="14.1" customHeight="1" x14ac:dyDescent="0.2">
      <c r="A58" s="98"/>
      <c r="B58" s="153"/>
      <c r="C58" s="170"/>
      <c r="D58" s="170"/>
      <c r="E58" s="170"/>
      <c r="F58" s="170"/>
      <c r="G58" s="103"/>
      <c r="H58" s="103"/>
      <c r="I58" s="179" t="s">
        <v>71</v>
      </c>
      <c r="J58" s="180">
        <v>2231</v>
      </c>
      <c r="K58" s="180">
        <v>1901</v>
      </c>
      <c r="L58" s="181">
        <f t="shared" si="0"/>
        <v>330</v>
      </c>
      <c r="M58" s="179" t="s">
        <v>73</v>
      </c>
      <c r="N58" s="180">
        <v>14483</v>
      </c>
      <c r="O58" s="180">
        <v>15638</v>
      </c>
      <c r="P58" s="181">
        <f t="shared" si="1"/>
        <v>-1155</v>
      </c>
    </row>
    <row r="59" spans="1:16" s="155" customFormat="1" ht="14.1" customHeight="1" x14ac:dyDescent="0.2">
      <c r="A59" s="98"/>
      <c r="B59" s="153"/>
      <c r="C59" s="170"/>
      <c r="D59" s="170"/>
      <c r="E59" s="170"/>
      <c r="F59" s="170"/>
      <c r="G59" s="103"/>
      <c r="H59" s="103"/>
      <c r="I59" s="179" t="s">
        <v>261</v>
      </c>
      <c r="J59" s="180">
        <v>332</v>
      </c>
      <c r="K59" s="180">
        <v>58</v>
      </c>
      <c r="L59" s="181">
        <f t="shared" si="0"/>
        <v>274</v>
      </c>
      <c r="M59" s="179" t="s">
        <v>68</v>
      </c>
      <c r="N59" s="180">
        <v>8220</v>
      </c>
      <c r="O59" s="180">
        <v>9337</v>
      </c>
      <c r="P59" s="181">
        <f t="shared" si="1"/>
        <v>-1117</v>
      </c>
    </row>
    <row r="60" spans="1:16" s="155" customFormat="1" ht="14.1" customHeight="1" x14ac:dyDescent="0.2">
      <c r="A60" s="98"/>
      <c r="B60" s="153"/>
      <c r="C60" s="170"/>
      <c r="D60" s="170"/>
      <c r="E60" s="170"/>
      <c r="F60" s="170"/>
      <c r="G60" s="103"/>
      <c r="H60" s="103"/>
      <c r="I60" s="179" t="s">
        <v>78</v>
      </c>
      <c r="J60" s="180">
        <v>137</v>
      </c>
      <c r="K60" s="180">
        <v>0</v>
      </c>
      <c r="L60" s="181">
        <f t="shared" si="0"/>
        <v>137</v>
      </c>
      <c r="M60" s="179" t="s">
        <v>262</v>
      </c>
      <c r="N60" s="180">
        <v>651</v>
      </c>
      <c r="O60" s="180">
        <v>1762</v>
      </c>
      <c r="P60" s="181">
        <f t="shared" si="1"/>
        <v>-1111</v>
      </c>
    </row>
    <row r="61" spans="1:16" s="155" customFormat="1" ht="14.1" customHeight="1" x14ac:dyDescent="0.2">
      <c r="A61" s="98"/>
      <c r="B61" s="153"/>
      <c r="C61" s="170"/>
      <c r="D61" s="170"/>
      <c r="E61" s="170"/>
      <c r="F61" s="170"/>
      <c r="G61" s="103"/>
      <c r="H61" s="103"/>
      <c r="I61" s="179" t="s">
        <v>263</v>
      </c>
      <c r="J61" s="180">
        <v>325</v>
      </c>
      <c r="K61" s="180">
        <v>222</v>
      </c>
      <c r="L61" s="181">
        <f t="shared" si="0"/>
        <v>103</v>
      </c>
      <c r="M61" s="179" t="s">
        <v>264</v>
      </c>
      <c r="N61" s="180">
        <v>21</v>
      </c>
      <c r="O61" s="180">
        <v>794</v>
      </c>
      <c r="P61" s="181">
        <f t="shared" si="1"/>
        <v>-773</v>
      </c>
    </row>
    <row r="62" spans="1:16" s="155" customFormat="1" ht="14.1" customHeight="1" x14ac:dyDescent="0.2">
      <c r="A62" s="98"/>
      <c r="B62" s="153"/>
      <c r="C62" s="170"/>
      <c r="D62" s="170"/>
      <c r="E62" s="170"/>
      <c r="F62" s="170"/>
      <c r="G62" s="103"/>
      <c r="H62" s="103"/>
      <c r="I62" s="179" t="s">
        <v>70</v>
      </c>
      <c r="J62" s="180">
        <v>716</v>
      </c>
      <c r="K62" s="180">
        <v>640</v>
      </c>
      <c r="L62" s="181">
        <f t="shared" si="0"/>
        <v>76</v>
      </c>
      <c r="M62" s="179" t="s">
        <v>265</v>
      </c>
      <c r="N62" s="180">
        <v>1522</v>
      </c>
      <c r="O62" s="180">
        <v>2266</v>
      </c>
      <c r="P62" s="181">
        <f t="shared" si="1"/>
        <v>-744</v>
      </c>
    </row>
    <row r="63" spans="1:16" s="155" customFormat="1" ht="14.1" customHeight="1" x14ac:dyDescent="0.2">
      <c r="A63" s="98"/>
      <c r="B63" s="153"/>
      <c r="C63" s="170"/>
      <c r="D63" s="170"/>
      <c r="E63" s="170"/>
      <c r="F63" s="170"/>
      <c r="G63" s="103"/>
      <c r="H63" s="103"/>
      <c r="I63" s="179" t="s">
        <v>266</v>
      </c>
      <c r="J63" s="180">
        <v>364</v>
      </c>
      <c r="K63" s="180">
        <v>297</v>
      </c>
      <c r="L63" s="181">
        <f t="shared" si="0"/>
        <v>67</v>
      </c>
      <c r="M63" s="179" t="s">
        <v>87</v>
      </c>
      <c r="N63" s="180">
        <v>2488</v>
      </c>
      <c r="O63" s="180">
        <v>3044</v>
      </c>
      <c r="P63" s="181">
        <f t="shared" si="1"/>
        <v>-556</v>
      </c>
    </row>
    <row r="64" spans="1:16" s="155" customFormat="1" ht="14.1" customHeight="1" x14ac:dyDescent="0.2">
      <c r="A64" s="98"/>
      <c r="B64" s="153"/>
      <c r="C64" s="170"/>
      <c r="D64" s="170"/>
      <c r="E64" s="170"/>
      <c r="F64" s="170"/>
      <c r="G64" s="103"/>
      <c r="H64" s="103"/>
      <c r="I64" s="179" t="s">
        <v>98</v>
      </c>
      <c r="J64" s="180">
        <v>608</v>
      </c>
      <c r="K64" s="180">
        <v>564</v>
      </c>
      <c r="L64" s="181">
        <f t="shared" si="0"/>
        <v>44</v>
      </c>
      <c r="M64" s="179" t="s">
        <v>103</v>
      </c>
      <c r="N64" s="180">
        <v>6668</v>
      </c>
      <c r="O64" s="180">
        <v>7197</v>
      </c>
      <c r="P64" s="181">
        <f t="shared" si="1"/>
        <v>-529</v>
      </c>
    </row>
    <row r="65" spans="1:16" s="155" customFormat="1" ht="14.1" customHeight="1" x14ac:dyDescent="0.2">
      <c r="A65" s="98"/>
      <c r="B65" s="153"/>
      <c r="C65" s="170"/>
      <c r="D65" s="170"/>
      <c r="E65" s="170"/>
      <c r="F65" s="170"/>
      <c r="G65" s="103"/>
      <c r="H65" s="103"/>
      <c r="I65" s="179" t="s">
        <v>267</v>
      </c>
      <c r="J65" s="180">
        <v>44</v>
      </c>
      <c r="K65" s="180">
        <v>3</v>
      </c>
      <c r="L65" s="181">
        <f t="shared" si="0"/>
        <v>41</v>
      </c>
      <c r="M65" s="179" t="s">
        <v>79</v>
      </c>
      <c r="N65" s="180">
        <v>0</v>
      </c>
      <c r="O65" s="180">
        <v>464</v>
      </c>
      <c r="P65" s="181">
        <f t="shared" si="1"/>
        <v>-464</v>
      </c>
    </row>
    <row r="66" spans="1:16" s="155" customFormat="1" ht="14.1" customHeight="1" x14ac:dyDescent="0.2">
      <c r="A66" s="169"/>
      <c r="B66" s="175"/>
      <c r="C66" s="170"/>
      <c r="D66" s="170"/>
      <c r="E66" s="170"/>
      <c r="F66" s="170"/>
      <c r="G66" s="170"/>
      <c r="H66" s="170"/>
      <c r="I66" s="179" t="s">
        <v>268</v>
      </c>
      <c r="J66" s="180">
        <v>25</v>
      </c>
      <c r="K66" s="180">
        <v>0</v>
      </c>
      <c r="L66" s="181">
        <f t="shared" si="0"/>
        <v>25</v>
      </c>
      <c r="M66" s="179" t="s">
        <v>95</v>
      </c>
      <c r="N66" s="180">
        <v>1317</v>
      </c>
      <c r="O66" s="180">
        <v>1557</v>
      </c>
      <c r="P66" s="181">
        <f t="shared" si="1"/>
        <v>-240</v>
      </c>
    </row>
    <row r="67" spans="1:16" s="155" customFormat="1" ht="14.1" customHeight="1" x14ac:dyDescent="0.2">
      <c r="A67" s="169"/>
      <c r="B67" s="175"/>
      <c r="C67" s="170"/>
      <c r="D67" s="170"/>
      <c r="E67" s="170"/>
      <c r="F67" s="170"/>
      <c r="G67" s="170"/>
      <c r="H67" s="170"/>
      <c r="I67" s="179" t="s">
        <v>269</v>
      </c>
      <c r="J67" s="180">
        <v>16</v>
      </c>
      <c r="K67" s="180">
        <v>0</v>
      </c>
      <c r="L67" s="181">
        <f t="shared" si="0"/>
        <v>16</v>
      </c>
      <c r="M67" s="179" t="s">
        <v>270</v>
      </c>
      <c r="N67" s="180">
        <v>218</v>
      </c>
      <c r="O67" s="180">
        <v>405</v>
      </c>
      <c r="P67" s="181">
        <f t="shared" si="1"/>
        <v>-187</v>
      </c>
    </row>
    <row r="68" spans="1:16" s="155" customFormat="1" ht="14.1" customHeight="1" x14ac:dyDescent="0.2">
      <c r="A68" s="169"/>
      <c r="B68" s="175"/>
      <c r="C68" s="170"/>
      <c r="D68" s="170"/>
      <c r="E68" s="170"/>
      <c r="F68" s="170"/>
      <c r="G68" s="170"/>
      <c r="H68" s="170"/>
      <c r="I68" s="179" t="s">
        <v>100</v>
      </c>
      <c r="J68" s="180">
        <v>756</v>
      </c>
      <c r="K68" s="180">
        <v>749</v>
      </c>
      <c r="L68" s="181">
        <f t="shared" si="0"/>
        <v>7</v>
      </c>
      <c r="M68" s="179" t="s">
        <v>84</v>
      </c>
      <c r="N68" s="180">
        <v>1128</v>
      </c>
      <c r="O68" s="180">
        <v>1313</v>
      </c>
      <c r="P68" s="181">
        <f t="shared" si="1"/>
        <v>-185</v>
      </c>
    </row>
    <row r="69" spans="1:16" s="155" customFormat="1" ht="14.1" customHeight="1" x14ac:dyDescent="0.2">
      <c r="A69" s="169"/>
      <c r="B69" s="175"/>
      <c r="C69" s="170"/>
      <c r="D69" s="170"/>
      <c r="E69" s="170"/>
      <c r="F69" s="170"/>
      <c r="G69" s="170"/>
      <c r="H69" s="170"/>
      <c r="I69" s="179" t="s">
        <v>82</v>
      </c>
      <c r="J69" s="180">
        <v>5</v>
      </c>
      <c r="K69" s="180">
        <v>0</v>
      </c>
      <c r="L69" s="181">
        <f t="shared" si="0"/>
        <v>5</v>
      </c>
      <c r="M69" s="179" t="s">
        <v>101</v>
      </c>
      <c r="N69" s="180">
        <v>64</v>
      </c>
      <c r="O69" s="180">
        <v>220</v>
      </c>
      <c r="P69" s="181">
        <f t="shared" si="1"/>
        <v>-156</v>
      </c>
    </row>
    <row r="70" spans="1:16" s="155" customFormat="1" ht="14.1" customHeight="1" x14ac:dyDescent="0.2">
      <c r="A70" s="169"/>
      <c r="B70" s="175"/>
      <c r="C70" s="170"/>
      <c r="D70" s="170"/>
      <c r="E70" s="170"/>
      <c r="F70" s="170"/>
      <c r="G70" s="170"/>
      <c r="H70" s="170"/>
      <c r="I70" s="179" t="s">
        <v>99</v>
      </c>
      <c r="J70" s="180">
        <v>3</v>
      </c>
      <c r="K70" s="180">
        <v>1</v>
      </c>
      <c r="L70" s="181">
        <f t="shared" si="0"/>
        <v>2</v>
      </c>
      <c r="M70" s="179" t="s">
        <v>90</v>
      </c>
      <c r="N70" s="180">
        <v>840</v>
      </c>
      <c r="O70" s="180">
        <v>949</v>
      </c>
      <c r="P70" s="181">
        <f t="shared" si="1"/>
        <v>-109</v>
      </c>
    </row>
    <row r="71" spans="1:16" s="155" customFormat="1" ht="14.1" customHeight="1" x14ac:dyDescent="0.2">
      <c r="A71" s="169"/>
      <c r="B71" s="175"/>
      <c r="C71" s="170"/>
      <c r="D71" s="170"/>
      <c r="E71" s="170"/>
      <c r="F71" s="170"/>
      <c r="G71" s="170"/>
      <c r="H71" s="170"/>
      <c r="I71" s="179" t="s">
        <v>81</v>
      </c>
      <c r="J71" s="180">
        <v>50</v>
      </c>
      <c r="K71" s="180">
        <v>48</v>
      </c>
      <c r="L71" s="181">
        <f t="shared" si="0"/>
        <v>2</v>
      </c>
      <c r="M71" s="179" t="s">
        <v>91</v>
      </c>
      <c r="N71" s="180">
        <v>91</v>
      </c>
      <c r="O71" s="180">
        <v>155</v>
      </c>
      <c r="P71" s="181">
        <f t="shared" si="1"/>
        <v>-64</v>
      </c>
    </row>
    <row r="72" spans="1:16" s="155" customFormat="1" ht="14.1" customHeight="1" x14ac:dyDescent="0.2">
      <c r="A72" s="169"/>
      <c r="B72" s="175"/>
      <c r="C72" s="170"/>
      <c r="D72" s="170"/>
      <c r="E72" s="170"/>
      <c r="F72" s="170"/>
      <c r="G72" s="170"/>
      <c r="H72" s="170"/>
      <c r="I72" s="179" t="s">
        <v>74</v>
      </c>
      <c r="J72" s="180">
        <v>1</v>
      </c>
      <c r="K72" s="180">
        <v>0</v>
      </c>
      <c r="L72" s="181">
        <f t="shared" si="0"/>
        <v>1</v>
      </c>
      <c r="M72" s="179" t="s">
        <v>67</v>
      </c>
      <c r="N72" s="180">
        <v>0</v>
      </c>
      <c r="O72" s="180">
        <v>56</v>
      </c>
      <c r="P72" s="181">
        <f t="shared" si="1"/>
        <v>-56</v>
      </c>
    </row>
    <row r="73" spans="1:16" s="155" customFormat="1" ht="14.1" customHeight="1" x14ac:dyDescent="0.2">
      <c r="A73" s="169"/>
      <c r="B73" s="175"/>
      <c r="C73" s="170"/>
      <c r="D73" s="170"/>
      <c r="E73" s="170"/>
      <c r="F73" s="170"/>
      <c r="G73" s="170"/>
      <c r="H73" s="170"/>
      <c r="I73" s="179"/>
      <c r="J73" s="180"/>
      <c r="K73" s="180"/>
      <c r="L73" s="181"/>
      <c r="M73" s="179" t="s">
        <v>104</v>
      </c>
      <c r="N73" s="180">
        <v>129</v>
      </c>
      <c r="O73" s="180">
        <v>185</v>
      </c>
      <c r="P73" s="181">
        <f t="shared" si="1"/>
        <v>-56</v>
      </c>
    </row>
    <row r="74" spans="1:16" s="155" customFormat="1" ht="14.1" customHeight="1" x14ac:dyDescent="0.2">
      <c r="A74" s="169"/>
      <c r="B74" s="175"/>
      <c r="C74" s="170"/>
      <c r="D74" s="170"/>
      <c r="E74" s="170"/>
      <c r="F74" s="170"/>
      <c r="G74" s="170"/>
      <c r="H74" s="170"/>
      <c r="I74" s="179"/>
      <c r="J74" s="180"/>
      <c r="K74" s="180"/>
      <c r="L74" s="181"/>
      <c r="M74" s="179" t="s">
        <v>271</v>
      </c>
      <c r="N74" s="180">
        <v>517</v>
      </c>
      <c r="O74" s="180">
        <v>564</v>
      </c>
      <c r="P74" s="181">
        <f t="shared" si="1"/>
        <v>-47</v>
      </c>
    </row>
    <row r="75" spans="1:16" s="155" customFormat="1" ht="14.1" customHeight="1" x14ac:dyDescent="0.2">
      <c r="A75" s="169"/>
      <c r="B75" s="175"/>
      <c r="C75" s="170"/>
      <c r="D75" s="170"/>
      <c r="E75" s="170"/>
      <c r="F75" s="170"/>
      <c r="G75" s="170"/>
      <c r="H75" s="170"/>
      <c r="I75" s="179"/>
      <c r="J75" s="180"/>
      <c r="K75" s="180"/>
      <c r="L75" s="181"/>
      <c r="M75" s="179" t="s">
        <v>272</v>
      </c>
      <c r="N75" s="180">
        <v>9</v>
      </c>
      <c r="O75" s="180">
        <v>51</v>
      </c>
      <c r="P75" s="181">
        <f t="shared" si="1"/>
        <v>-42</v>
      </c>
    </row>
    <row r="76" spans="1:16" s="155" customFormat="1" ht="14.1" customHeight="1" x14ac:dyDescent="0.2">
      <c r="A76" s="169"/>
      <c r="B76" s="175"/>
      <c r="C76" s="170"/>
      <c r="D76" s="170"/>
      <c r="E76" s="170"/>
      <c r="F76" s="170"/>
      <c r="G76" s="170"/>
      <c r="H76" s="170"/>
      <c r="I76" s="179"/>
      <c r="J76" s="180"/>
      <c r="K76" s="180"/>
      <c r="L76" s="181"/>
      <c r="M76" s="179" t="s">
        <v>80</v>
      </c>
      <c r="N76" s="180">
        <v>3740</v>
      </c>
      <c r="O76" s="180">
        <v>3779</v>
      </c>
      <c r="P76" s="181">
        <f t="shared" si="1"/>
        <v>-39</v>
      </c>
    </row>
    <row r="77" spans="1:16" s="155" customFormat="1" ht="14.1" customHeight="1" x14ac:dyDescent="0.2">
      <c r="A77" s="169"/>
      <c r="B77" s="175"/>
      <c r="C77" s="170"/>
      <c r="D77" s="170"/>
      <c r="E77" s="170"/>
      <c r="F77" s="170"/>
      <c r="G77" s="170"/>
      <c r="H77" s="170"/>
      <c r="I77" s="179"/>
      <c r="J77" s="180"/>
      <c r="K77" s="180"/>
      <c r="L77" s="181"/>
      <c r="M77" s="179" t="s">
        <v>83</v>
      </c>
      <c r="N77" s="180">
        <v>107</v>
      </c>
      <c r="O77" s="180">
        <v>144</v>
      </c>
      <c r="P77" s="181">
        <f t="shared" si="1"/>
        <v>-37</v>
      </c>
    </row>
    <row r="78" spans="1:16" s="155" customFormat="1" ht="14.1" customHeight="1" x14ac:dyDescent="0.2">
      <c r="A78" s="169"/>
      <c r="B78" s="175"/>
      <c r="C78" s="170"/>
      <c r="D78" s="170"/>
      <c r="E78" s="170"/>
      <c r="F78" s="170"/>
      <c r="G78" s="170"/>
      <c r="H78" s="170"/>
      <c r="I78" s="183"/>
      <c r="J78" s="180"/>
      <c r="K78" s="180"/>
      <c r="L78" s="181"/>
      <c r="M78" s="179" t="s">
        <v>72</v>
      </c>
      <c r="N78" s="180">
        <v>166</v>
      </c>
      <c r="O78" s="180">
        <v>183</v>
      </c>
      <c r="P78" s="181">
        <f t="shared" si="1"/>
        <v>-17</v>
      </c>
    </row>
    <row r="79" spans="1:16" s="155" customFormat="1" ht="14.1" customHeight="1" x14ac:dyDescent="0.2">
      <c r="A79" s="169"/>
      <c r="B79" s="175"/>
      <c r="C79" s="170"/>
      <c r="D79" s="170"/>
      <c r="E79" s="170"/>
      <c r="F79" s="170"/>
      <c r="G79" s="170"/>
      <c r="H79" s="170"/>
      <c r="I79" s="183"/>
      <c r="J79" s="180"/>
      <c r="K79" s="180"/>
      <c r="L79" s="181"/>
      <c r="M79" s="179" t="s">
        <v>273</v>
      </c>
      <c r="N79" s="180">
        <v>0</v>
      </c>
      <c r="O79" s="180">
        <v>4</v>
      </c>
      <c r="P79" s="181">
        <f t="shared" si="1"/>
        <v>-4</v>
      </c>
    </row>
    <row r="80" spans="1:16" s="155" customFormat="1" ht="14.1" customHeight="1" x14ac:dyDescent="0.2">
      <c r="A80" s="169"/>
      <c r="B80" s="175"/>
      <c r="C80" s="170"/>
      <c r="D80" s="170"/>
      <c r="E80" s="170"/>
      <c r="F80" s="170"/>
      <c r="G80" s="170"/>
      <c r="H80" s="170"/>
      <c r="I80" s="183"/>
      <c r="J80" s="180"/>
      <c r="K80" s="180"/>
      <c r="L80" s="181"/>
      <c r="M80" s="179" t="s">
        <v>274</v>
      </c>
      <c r="N80" s="180">
        <v>61</v>
      </c>
      <c r="O80" s="180">
        <v>62</v>
      </c>
      <c r="P80" s="181">
        <f t="shared" si="1"/>
        <v>-1</v>
      </c>
    </row>
    <row r="81" spans="1:17" s="155" customFormat="1" ht="14.1" customHeight="1" x14ac:dyDescent="0.2">
      <c r="A81" s="169"/>
      <c r="B81" s="175"/>
      <c r="C81" s="170"/>
      <c r="D81" s="170"/>
      <c r="E81" s="170"/>
      <c r="F81" s="170"/>
      <c r="G81" s="170"/>
      <c r="H81" s="170"/>
      <c r="I81" s="183"/>
      <c r="J81" s="180"/>
      <c r="K81" s="180"/>
      <c r="L81" s="181"/>
      <c r="M81" s="179" t="s">
        <v>257</v>
      </c>
      <c r="N81" s="180">
        <v>6675</v>
      </c>
      <c r="O81" s="180">
        <v>19558</v>
      </c>
      <c r="P81" s="181">
        <f t="shared" si="1"/>
        <v>-12883</v>
      </c>
    </row>
    <row r="82" spans="1:17" s="155" customFormat="1" ht="14.1" customHeight="1" x14ac:dyDescent="0.2">
      <c r="A82" s="169"/>
      <c r="B82" s="175"/>
      <c r="C82" s="170"/>
      <c r="D82" s="170"/>
      <c r="E82" s="170"/>
      <c r="F82" s="170"/>
      <c r="G82" s="170"/>
      <c r="H82" s="170"/>
      <c r="I82" s="183"/>
      <c r="J82" s="180"/>
      <c r="K82" s="180"/>
      <c r="L82" s="181"/>
    </row>
    <row r="83" spans="1:17" s="155" customFormat="1" ht="14.1" customHeight="1" x14ac:dyDescent="0.2">
      <c r="A83" s="169"/>
      <c r="B83" s="175"/>
      <c r="C83" s="170"/>
      <c r="D83" s="170"/>
      <c r="E83" s="170"/>
      <c r="F83" s="170"/>
      <c r="G83" s="170"/>
      <c r="H83" s="170"/>
      <c r="I83" s="183"/>
      <c r="J83" s="180"/>
      <c r="K83" s="180"/>
      <c r="L83" s="181"/>
      <c r="M83" s="179"/>
      <c r="N83" s="180"/>
      <c r="O83" s="180"/>
      <c r="P83" s="181"/>
    </row>
    <row r="84" spans="1:17" s="155" customFormat="1" ht="14.1" customHeight="1" x14ac:dyDescent="0.2">
      <c r="A84" s="169"/>
      <c r="B84" s="175"/>
      <c r="C84" s="170"/>
      <c r="D84" s="170"/>
      <c r="E84" s="170"/>
      <c r="F84" s="170"/>
      <c r="G84" s="170"/>
      <c r="H84" s="170"/>
      <c r="I84" s="183"/>
      <c r="J84" s="180"/>
      <c r="K84" s="180"/>
      <c r="L84" s="181"/>
      <c r="M84" s="179"/>
      <c r="N84" s="180"/>
      <c r="O84" s="180"/>
      <c r="P84" s="181"/>
    </row>
    <row r="85" spans="1:17" s="155" customFormat="1" ht="14.1" customHeight="1" x14ac:dyDescent="0.2">
      <c r="A85" s="169"/>
      <c r="B85" s="175"/>
      <c r="C85" s="170"/>
      <c r="D85" s="170"/>
      <c r="E85" s="170"/>
      <c r="F85" s="170"/>
      <c r="G85" s="170"/>
      <c r="H85" s="170"/>
      <c r="I85" s="183"/>
      <c r="J85" s="180"/>
      <c r="K85" s="180"/>
      <c r="L85" s="181"/>
      <c r="M85" s="179"/>
      <c r="N85" s="180"/>
      <c r="O85" s="180"/>
      <c r="P85" s="181"/>
    </row>
    <row r="86" spans="1:17" s="155" customFormat="1" ht="14.1" customHeight="1" x14ac:dyDescent="0.2">
      <c r="A86" s="169"/>
      <c r="B86" s="175"/>
      <c r="C86" s="170"/>
      <c r="D86" s="170"/>
      <c r="E86" s="170"/>
      <c r="F86" s="170"/>
      <c r="G86" s="170"/>
      <c r="H86" s="170"/>
      <c r="I86" s="183"/>
      <c r="J86" s="180"/>
      <c r="K86" s="180"/>
      <c r="L86" s="181"/>
      <c r="M86" s="179"/>
      <c r="N86" s="180"/>
      <c r="O86" s="180"/>
      <c r="P86" s="181"/>
    </row>
    <row r="87" spans="1:17" s="155" customFormat="1" ht="14.1" customHeight="1" x14ac:dyDescent="0.2">
      <c r="A87" s="169"/>
      <c r="B87" s="175"/>
      <c r="C87" s="170"/>
      <c r="D87" s="170"/>
      <c r="E87" s="170"/>
      <c r="F87" s="170"/>
      <c r="G87" s="170"/>
      <c r="H87" s="170"/>
      <c r="I87" s="183"/>
      <c r="J87" s="180"/>
      <c r="K87" s="180"/>
      <c r="L87" s="181"/>
      <c r="M87" s="179"/>
      <c r="N87" s="180"/>
      <c r="O87" s="180"/>
      <c r="P87" s="181"/>
    </row>
    <row r="88" spans="1:17" ht="14.1" customHeight="1" x14ac:dyDescent="0.2">
      <c r="I88" s="183"/>
      <c r="J88" s="180"/>
      <c r="K88" s="180"/>
      <c r="L88" s="181"/>
      <c r="M88" s="179"/>
      <c r="N88" s="180"/>
      <c r="O88" s="180"/>
      <c r="P88" s="181"/>
      <c r="Q88" s="103"/>
    </row>
    <row r="89" spans="1:17" ht="14.1" customHeight="1" x14ac:dyDescent="0.2">
      <c r="I89" s="183"/>
      <c r="J89" s="180"/>
      <c r="K89" s="180"/>
      <c r="L89" s="181"/>
      <c r="M89" s="179"/>
      <c r="N89" s="180"/>
      <c r="O89" s="180"/>
      <c r="P89" s="181"/>
      <c r="Q89" s="103"/>
    </row>
    <row r="90" spans="1:17" ht="14.1" customHeight="1" x14ac:dyDescent="0.2">
      <c r="M90" s="179"/>
      <c r="N90" s="180"/>
      <c r="O90" s="180"/>
      <c r="P90" s="181"/>
      <c r="Q90" s="103"/>
    </row>
    <row r="91" spans="1:17" ht="14.1" customHeight="1" x14ac:dyDescent="0.2">
      <c r="A91" s="169"/>
      <c r="B91" s="175"/>
      <c r="C91" s="170"/>
      <c r="D91" s="170"/>
      <c r="E91" s="170"/>
      <c r="F91" s="170"/>
      <c r="G91" s="170"/>
      <c r="H91" s="170"/>
      <c r="M91" s="179"/>
      <c r="N91" s="180"/>
      <c r="O91" s="180"/>
      <c r="P91" s="181"/>
      <c r="Q91" s="103"/>
    </row>
    <row r="92" spans="1:17" ht="14.1" customHeight="1" x14ac:dyDescent="0.2">
      <c r="C92" s="170"/>
      <c r="D92" s="170"/>
      <c r="E92" s="170"/>
      <c r="I92" s="170" t="s">
        <v>258</v>
      </c>
      <c r="J92" s="170">
        <f>SUM(J53:J91)</f>
        <v>302644</v>
      </c>
      <c r="K92" s="197">
        <f>SUM(K53:K91)</f>
        <v>264642</v>
      </c>
      <c r="L92" s="189">
        <f>SUM(L53:L91)</f>
        <v>38002</v>
      </c>
      <c r="M92" s="170" t="s">
        <v>258</v>
      </c>
      <c r="N92" s="170">
        <f>SUM(N53:N91)</f>
        <v>84867</v>
      </c>
      <c r="O92" s="197">
        <f>SUM(O53:O91)</f>
        <v>128306</v>
      </c>
      <c r="P92" s="189">
        <f>SUM(P53:P91)</f>
        <v>-43439</v>
      </c>
    </row>
    <row r="93" spans="1:17" ht="14.1" customHeight="1" x14ac:dyDescent="0.2">
      <c r="I93" s="170"/>
      <c r="J93" s="170">
        <f>N92</f>
        <v>84867</v>
      </c>
      <c r="K93" s="197">
        <f>O92</f>
        <v>128306</v>
      </c>
      <c r="L93" s="189">
        <f>P92</f>
        <v>-43439</v>
      </c>
      <c r="M93" s="198"/>
      <c r="N93" s="199"/>
      <c r="O93" s="199"/>
      <c r="P93" s="200"/>
      <c r="Q93" s="103"/>
    </row>
    <row r="94" spans="1:17" ht="14.1" customHeight="1" x14ac:dyDescent="0.2">
      <c r="J94" s="190">
        <f>SUM(J92:J93)</f>
        <v>387511</v>
      </c>
      <c r="K94" s="190">
        <f>SUM(K92:K93)</f>
        <v>392948</v>
      </c>
      <c r="L94" s="191">
        <f>SUM(L92:L93)</f>
        <v>-5437</v>
      </c>
      <c r="M94" s="170"/>
      <c r="N94" s="170"/>
      <c r="O94" s="170"/>
      <c r="Q94" s="103"/>
    </row>
    <row r="95" spans="1:17" ht="14.1" customHeight="1" x14ac:dyDescent="0.2">
      <c r="A95" s="201"/>
      <c r="B95" s="201"/>
      <c r="C95" s="201"/>
      <c r="D95" s="201"/>
      <c r="E95" s="201"/>
      <c r="F95" s="201"/>
      <c r="G95" s="201"/>
      <c r="H95" s="201"/>
      <c r="I95" s="194" t="s">
        <v>275</v>
      </c>
      <c r="J95" s="153">
        <f>C52-J94</f>
        <v>0</v>
      </c>
      <c r="K95" s="153">
        <f>E52-K94</f>
        <v>0</v>
      </c>
      <c r="L95" s="174">
        <f>G52-L94</f>
        <v>0</v>
      </c>
      <c r="M95" s="170"/>
      <c r="N95" s="170"/>
      <c r="O95" s="170"/>
      <c r="Q95" s="103"/>
    </row>
    <row r="96" spans="1:17" ht="14.1" customHeight="1" x14ac:dyDescent="0.2">
      <c r="A96" s="201"/>
      <c r="B96" s="201"/>
      <c r="C96" s="201"/>
      <c r="D96" s="201"/>
      <c r="E96" s="201"/>
      <c r="F96" s="201"/>
      <c r="G96" s="201"/>
      <c r="H96" s="201"/>
      <c r="Q96" s="103"/>
    </row>
    <row r="97" spans="1:17" ht="14.1" customHeight="1" x14ac:dyDescent="0.2">
      <c r="A97" s="178">
        <v>3</v>
      </c>
      <c r="B97" s="202" t="s">
        <v>276</v>
      </c>
      <c r="C97" s="72">
        <v>9944</v>
      </c>
      <c r="D97" s="171">
        <f>C97*100/7529178</f>
        <v>0.1320728504492788</v>
      </c>
      <c r="E97" s="72">
        <v>10041</v>
      </c>
      <c r="F97" s="171">
        <f>E97*100/7270009</f>
        <v>0.13811537234685678</v>
      </c>
      <c r="G97" s="172">
        <f>C97-E97</f>
        <v>-97</v>
      </c>
      <c r="H97" s="173">
        <f>G97*100/E97</f>
        <v>-0.96603923911960965</v>
      </c>
      <c r="I97" s="155"/>
      <c r="M97" s="195"/>
      <c r="N97" s="178"/>
      <c r="O97" s="178"/>
      <c r="P97" s="196"/>
      <c r="Q97" s="103"/>
    </row>
    <row r="98" spans="1:17" ht="14.1" customHeight="1" x14ac:dyDescent="0.2">
      <c r="B98" s="170" t="s">
        <v>30</v>
      </c>
      <c r="C98" s="170"/>
      <c r="D98" s="170"/>
      <c r="E98" s="170"/>
      <c r="F98" s="170"/>
      <c r="I98" s="179" t="s">
        <v>65</v>
      </c>
      <c r="J98" s="180">
        <v>2967</v>
      </c>
      <c r="K98" s="180">
        <v>692</v>
      </c>
      <c r="L98" s="181">
        <f t="shared" ref="L98:L115" si="2">J98-K98</f>
        <v>2275</v>
      </c>
      <c r="M98" s="179" t="s">
        <v>73</v>
      </c>
      <c r="N98" s="180">
        <v>1248</v>
      </c>
      <c r="O98" s="180">
        <v>3096</v>
      </c>
      <c r="P98" s="181">
        <f t="shared" ref="P98:P117" si="3">N98-O98</f>
        <v>-1848</v>
      </c>
    </row>
    <row r="99" spans="1:17" ht="14.1" customHeight="1" x14ac:dyDescent="0.2">
      <c r="C99" s="170"/>
      <c r="D99" s="170"/>
      <c r="E99" s="170"/>
      <c r="F99" s="170"/>
      <c r="I99" s="179" t="s">
        <v>86</v>
      </c>
      <c r="J99" s="180">
        <v>1739</v>
      </c>
      <c r="K99" s="180">
        <v>1315</v>
      </c>
      <c r="L99" s="181">
        <f t="shared" si="2"/>
        <v>424</v>
      </c>
      <c r="M99" s="179" t="s">
        <v>69</v>
      </c>
      <c r="N99" s="180">
        <v>0</v>
      </c>
      <c r="O99" s="180">
        <v>868</v>
      </c>
      <c r="P99" s="181">
        <f t="shared" si="3"/>
        <v>-868</v>
      </c>
    </row>
    <row r="100" spans="1:17" ht="14.1" customHeight="1" x14ac:dyDescent="0.2">
      <c r="C100" s="170"/>
      <c r="D100" s="170"/>
      <c r="E100" s="170"/>
      <c r="F100" s="170"/>
      <c r="I100" s="179" t="s">
        <v>265</v>
      </c>
      <c r="J100" s="180">
        <v>992</v>
      </c>
      <c r="K100" s="180">
        <v>780</v>
      </c>
      <c r="L100" s="181">
        <f t="shared" si="2"/>
        <v>212</v>
      </c>
      <c r="M100" s="179" t="s">
        <v>66</v>
      </c>
      <c r="N100" s="180">
        <v>196</v>
      </c>
      <c r="O100" s="180">
        <v>379</v>
      </c>
      <c r="P100" s="181">
        <f t="shared" si="3"/>
        <v>-183</v>
      </c>
    </row>
    <row r="101" spans="1:17" ht="14.1" customHeight="1" x14ac:dyDescent="0.2">
      <c r="C101" s="170"/>
      <c r="D101" s="170"/>
      <c r="E101" s="170"/>
      <c r="F101" s="170"/>
      <c r="I101" s="179" t="s">
        <v>75</v>
      </c>
      <c r="J101" s="180">
        <v>160</v>
      </c>
      <c r="K101" s="180">
        <v>0</v>
      </c>
      <c r="L101" s="181">
        <f t="shared" si="2"/>
        <v>160</v>
      </c>
      <c r="M101" s="179" t="s">
        <v>68</v>
      </c>
      <c r="N101" s="180">
        <v>0</v>
      </c>
      <c r="O101" s="180">
        <v>162</v>
      </c>
      <c r="P101" s="181">
        <f t="shared" si="3"/>
        <v>-162</v>
      </c>
    </row>
    <row r="102" spans="1:17" ht="14.1" customHeight="1" x14ac:dyDescent="0.2">
      <c r="B102" s="203"/>
      <c r="C102" s="149"/>
      <c r="D102" s="149"/>
      <c r="E102" s="149"/>
      <c r="F102" s="170"/>
      <c r="I102" s="179" t="s">
        <v>96</v>
      </c>
      <c r="J102" s="180">
        <v>449</v>
      </c>
      <c r="K102" s="180">
        <v>289</v>
      </c>
      <c r="L102" s="181">
        <f t="shared" si="2"/>
        <v>160</v>
      </c>
      <c r="M102" s="179" t="s">
        <v>95</v>
      </c>
      <c r="N102" s="180">
        <v>20</v>
      </c>
      <c r="O102" s="180">
        <v>140</v>
      </c>
      <c r="P102" s="181">
        <f t="shared" si="3"/>
        <v>-120</v>
      </c>
    </row>
    <row r="103" spans="1:17" ht="14.1" customHeight="1" x14ac:dyDescent="0.2">
      <c r="B103" s="204"/>
      <c r="C103" s="204"/>
      <c r="D103" s="205"/>
      <c r="E103" s="204"/>
      <c r="F103" s="170"/>
      <c r="I103" s="179" t="s">
        <v>92</v>
      </c>
      <c r="J103" s="180">
        <v>199</v>
      </c>
      <c r="K103" s="180">
        <v>56</v>
      </c>
      <c r="L103" s="181">
        <f t="shared" si="2"/>
        <v>143</v>
      </c>
      <c r="M103" s="179" t="s">
        <v>71</v>
      </c>
      <c r="N103" s="180">
        <v>78</v>
      </c>
      <c r="O103" s="180">
        <v>147</v>
      </c>
      <c r="P103" s="181">
        <f t="shared" si="3"/>
        <v>-69</v>
      </c>
    </row>
    <row r="104" spans="1:17" ht="14.1" customHeight="1" x14ac:dyDescent="0.2">
      <c r="B104" s="203"/>
      <c r="C104" s="203"/>
      <c r="D104" s="152"/>
      <c r="E104" s="152"/>
      <c r="F104" s="170"/>
      <c r="I104" s="179" t="s">
        <v>263</v>
      </c>
      <c r="J104" s="180">
        <v>340</v>
      </c>
      <c r="K104" s="180">
        <v>206</v>
      </c>
      <c r="L104" s="181">
        <f t="shared" si="2"/>
        <v>134</v>
      </c>
      <c r="M104" s="179" t="s">
        <v>98</v>
      </c>
      <c r="N104" s="180">
        <v>0</v>
      </c>
      <c r="O104" s="180">
        <v>69</v>
      </c>
      <c r="P104" s="181">
        <f t="shared" si="3"/>
        <v>-69</v>
      </c>
    </row>
    <row r="105" spans="1:17" ht="14.1" customHeight="1" x14ac:dyDescent="0.2">
      <c r="B105" s="206"/>
      <c r="C105" s="206"/>
      <c r="D105" s="149"/>
      <c r="E105" s="206"/>
      <c r="F105" s="170"/>
      <c r="I105" s="179" t="s">
        <v>103</v>
      </c>
      <c r="J105" s="180">
        <v>201</v>
      </c>
      <c r="K105" s="180">
        <v>85</v>
      </c>
      <c r="L105" s="181">
        <f t="shared" si="2"/>
        <v>116</v>
      </c>
      <c r="M105" s="179" t="s">
        <v>271</v>
      </c>
      <c r="N105" s="180">
        <v>0</v>
      </c>
      <c r="O105" s="180">
        <v>67</v>
      </c>
      <c r="P105" s="181">
        <f t="shared" si="3"/>
        <v>-67</v>
      </c>
    </row>
    <row r="106" spans="1:17" ht="14.1" customHeight="1" x14ac:dyDescent="0.2">
      <c r="B106" s="203"/>
      <c r="C106" s="129"/>
      <c r="D106" s="152"/>
      <c r="E106" s="129"/>
      <c r="F106" s="170"/>
      <c r="I106" s="179" t="s">
        <v>80</v>
      </c>
      <c r="J106" s="180">
        <v>127</v>
      </c>
      <c r="K106" s="180">
        <v>61</v>
      </c>
      <c r="L106" s="181">
        <f t="shared" si="2"/>
        <v>66</v>
      </c>
      <c r="M106" s="179" t="s">
        <v>105</v>
      </c>
      <c r="N106" s="180">
        <v>14</v>
      </c>
      <c r="O106" s="180">
        <v>75</v>
      </c>
      <c r="P106" s="181">
        <f t="shared" si="3"/>
        <v>-61</v>
      </c>
    </row>
    <row r="107" spans="1:17" ht="14.1" customHeight="1" x14ac:dyDescent="0.2">
      <c r="A107" s="103"/>
      <c r="B107" s="203"/>
      <c r="C107" s="152"/>
      <c r="D107" s="152"/>
      <c r="E107" s="152"/>
      <c r="F107" s="170"/>
      <c r="I107" s="179" t="s">
        <v>76</v>
      </c>
      <c r="J107" s="180">
        <v>47</v>
      </c>
      <c r="K107" s="180">
        <v>0</v>
      </c>
      <c r="L107" s="181">
        <f t="shared" si="2"/>
        <v>47</v>
      </c>
      <c r="M107" s="179" t="s">
        <v>266</v>
      </c>
      <c r="N107" s="180">
        <v>2</v>
      </c>
      <c r="O107" s="180">
        <v>61</v>
      </c>
      <c r="P107" s="181">
        <f t="shared" si="3"/>
        <v>-59</v>
      </c>
      <c r="Q107" s="103"/>
    </row>
    <row r="108" spans="1:17" ht="14.1" customHeight="1" x14ac:dyDescent="0.2">
      <c r="A108" s="103"/>
      <c r="B108" s="203"/>
      <c r="C108" s="152"/>
      <c r="D108" s="152"/>
      <c r="E108" s="152"/>
      <c r="F108" s="170"/>
      <c r="I108" s="179" t="s">
        <v>277</v>
      </c>
      <c r="J108" s="180">
        <v>43</v>
      </c>
      <c r="K108" s="180">
        <v>0</v>
      </c>
      <c r="L108" s="181">
        <f t="shared" si="2"/>
        <v>43</v>
      </c>
      <c r="M108" s="179" t="s">
        <v>70</v>
      </c>
      <c r="N108" s="180">
        <v>14</v>
      </c>
      <c r="O108" s="180">
        <v>65</v>
      </c>
      <c r="P108" s="181">
        <f t="shared" si="3"/>
        <v>-51</v>
      </c>
      <c r="Q108" s="103"/>
    </row>
    <row r="109" spans="1:17" s="155" customFormat="1" ht="14.1" customHeight="1" x14ac:dyDescent="0.2">
      <c r="C109" s="170"/>
      <c r="D109" s="170"/>
      <c r="E109" s="170"/>
      <c r="F109" s="170"/>
      <c r="G109" s="103"/>
      <c r="H109" s="103"/>
      <c r="I109" s="179" t="s">
        <v>104</v>
      </c>
      <c r="J109" s="180">
        <v>92</v>
      </c>
      <c r="K109" s="180">
        <v>58</v>
      </c>
      <c r="L109" s="181">
        <f t="shared" si="2"/>
        <v>34</v>
      </c>
      <c r="M109" s="179" t="s">
        <v>88</v>
      </c>
      <c r="N109" s="180">
        <v>0</v>
      </c>
      <c r="O109" s="180">
        <v>48</v>
      </c>
      <c r="P109" s="181">
        <f t="shared" si="3"/>
        <v>-48</v>
      </c>
    </row>
    <row r="110" spans="1:17" s="155" customFormat="1" ht="14.1" customHeight="1" x14ac:dyDescent="0.2">
      <c r="C110" s="170"/>
      <c r="D110" s="170"/>
      <c r="E110" s="170"/>
      <c r="F110" s="170"/>
      <c r="G110" s="103"/>
      <c r="H110" s="103"/>
      <c r="I110" s="179" t="s">
        <v>272</v>
      </c>
      <c r="J110" s="180">
        <v>45</v>
      </c>
      <c r="K110" s="180">
        <v>16</v>
      </c>
      <c r="L110" s="181">
        <f t="shared" si="2"/>
        <v>29</v>
      </c>
      <c r="M110" s="179" t="s">
        <v>264</v>
      </c>
      <c r="N110" s="180">
        <v>0</v>
      </c>
      <c r="O110" s="180">
        <v>34</v>
      </c>
      <c r="P110" s="181">
        <f t="shared" si="3"/>
        <v>-34</v>
      </c>
    </row>
    <row r="111" spans="1:17" s="155" customFormat="1" ht="14.1" customHeight="1" x14ac:dyDescent="0.2">
      <c r="C111" s="170"/>
      <c r="D111" s="170"/>
      <c r="E111" s="170"/>
      <c r="F111" s="170"/>
      <c r="G111" s="103"/>
      <c r="H111" s="103"/>
      <c r="I111" s="179" t="s">
        <v>83</v>
      </c>
      <c r="J111" s="180">
        <v>158</v>
      </c>
      <c r="K111" s="180">
        <v>129</v>
      </c>
      <c r="L111" s="181">
        <f t="shared" si="2"/>
        <v>29</v>
      </c>
      <c r="M111" s="179" t="s">
        <v>90</v>
      </c>
      <c r="N111" s="180">
        <v>0</v>
      </c>
      <c r="O111" s="180">
        <v>34</v>
      </c>
      <c r="P111" s="181">
        <f t="shared" si="3"/>
        <v>-34</v>
      </c>
    </row>
    <row r="112" spans="1:17" s="155" customFormat="1" ht="14.1" customHeight="1" x14ac:dyDescent="0.2">
      <c r="C112" s="170"/>
      <c r="D112" s="170"/>
      <c r="E112" s="170"/>
      <c r="F112" s="170"/>
      <c r="G112" s="103"/>
      <c r="H112" s="103"/>
      <c r="I112" s="179" t="s">
        <v>260</v>
      </c>
      <c r="J112" s="180">
        <v>295</v>
      </c>
      <c r="K112" s="180">
        <v>271</v>
      </c>
      <c r="L112" s="181">
        <f t="shared" si="2"/>
        <v>24</v>
      </c>
      <c r="M112" s="179" t="s">
        <v>72</v>
      </c>
      <c r="N112" s="180">
        <v>34</v>
      </c>
      <c r="O112" s="180">
        <v>50</v>
      </c>
      <c r="P112" s="181">
        <f t="shared" si="3"/>
        <v>-16</v>
      </c>
    </row>
    <row r="113" spans="3:16" s="155" customFormat="1" ht="14.1" customHeight="1" x14ac:dyDescent="0.2">
      <c r="C113" s="170"/>
      <c r="D113" s="170"/>
      <c r="E113" s="170"/>
      <c r="F113" s="170"/>
      <c r="G113" s="103"/>
      <c r="H113" s="103"/>
      <c r="I113" s="179" t="s">
        <v>99</v>
      </c>
      <c r="J113" s="180">
        <v>148</v>
      </c>
      <c r="K113" s="180">
        <v>131</v>
      </c>
      <c r="L113" s="181">
        <f t="shared" si="2"/>
        <v>17</v>
      </c>
      <c r="M113" s="179" t="s">
        <v>100</v>
      </c>
      <c r="N113" s="180">
        <v>12</v>
      </c>
      <c r="O113" s="180">
        <v>22</v>
      </c>
      <c r="P113" s="181">
        <f t="shared" si="3"/>
        <v>-10</v>
      </c>
    </row>
    <row r="114" spans="3:16" s="155" customFormat="1" ht="14.1" customHeight="1" x14ac:dyDescent="0.2">
      <c r="C114" s="170"/>
      <c r="D114" s="170"/>
      <c r="E114" s="170"/>
      <c r="F114" s="170"/>
      <c r="G114" s="103"/>
      <c r="H114" s="103"/>
      <c r="I114" s="179" t="s">
        <v>101</v>
      </c>
      <c r="J114" s="180">
        <v>15</v>
      </c>
      <c r="K114" s="180">
        <v>9</v>
      </c>
      <c r="L114" s="181">
        <f t="shared" si="2"/>
        <v>6</v>
      </c>
      <c r="M114" s="179" t="s">
        <v>278</v>
      </c>
      <c r="N114" s="180">
        <v>4</v>
      </c>
      <c r="O114" s="180">
        <v>8</v>
      </c>
      <c r="P114" s="181">
        <f t="shared" si="3"/>
        <v>-4</v>
      </c>
    </row>
    <row r="115" spans="3:16" s="155" customFormat="1" ht="14.1" customHeight="1" x14ac:dyDescent="0.2">
      <c r="C115" s="170"/>
      <c r="D115" s="170"/>
      <c r="E115" s="170"/>
      <c r="F115" s="170"/>
      <c r="G115" s="103"/>
      <c r="H115" s="103"/>
      <c r="I115" s="179" t="s">
        <v>268</v>
      </c>
      <c r="J115" s="180">
        <v>2</v>
      </c>
      <c r="K115" s="180">
        <v>0</v>
      </c>
      <c r="L115" s="181">
        <f t="shared" si="2"/>
        <v>2</v>
      </c>
      <c r="M115" s="179" t="s">
        <v>93</v>
      </c>
      <c r="N115" s="180">
        <v>1</v>
      </c>
      <c r="O115" s="180">
        <v>4</v>
      </c>
      <c r="P115" s="181">
        <f t="shared" si="3"/>
        <v>-3</v>
      </c>
    </row>
    <row r="116" spans="3:16" s="155" customFormat="1" ht="14.1" customHeight="1" x14ac:dyDescent="0.2">
      <c r="C116" s="170"/>
      <c r="D116" s="170"/>
      <c r="E116" s="170"/>
      <c r="F116" s="170"/>
      <c r="G116" s="103"/>
      <c r="H116" s="103"/>
      <c r="I116" s="179"/>
      <c r="J116" s="180"/>
      <c r="K116" s="180"/>
      <c r="L116" s="181"/>
      <c r="M116" s="179" t="s">
        <v>74</v>
      </c>
      <c r="N116" s="180">
        <v>4</v>
      </c>
      <c r="O116" s="180">
        <v>7</v>
      </c>
      <c r="P116" s="181">
        <f t="shared" si="3"/>
        <v>-3</v>
      </c>
    </row>
    <row r="117" spans="3:16" s="155" customFormat="1" ht="14.1" customHeight="1" x14ac:dyDescent="0.2">
      <c r="C117" s="170"/>
      <c r="D117" s="170"/>
      <c r="E117" s="170"/>
      <c r="F117" s="170"/>
      <c r="G117" s="103"/>
      <c r="H117" s="103"/>
      <c r="I117" s="179"/>
      <c r="J117" s="180"/>
      <c r="K117" s="180"/>
      <c r="L117" s="181"/>
      <c r="M117" s="179" t="s">
        <v>257</v>
      </c>
      <c r="N117" s="180">
        <v>298</v>
      </c>
      <c r="O117" s="180">
        <v>607</v>
      </c>
      <c r="P117" s="181">
        <f t="shared" si="3"/>
        <v>-309</v>
      </c>
    </row>
    <row r="118" spans="3:16" s="155" customFormat="1" ht="14.1" customHeight="1" x14ac:dyDescent="0.2">
      <c r="C118" s="170"/>
      <c r="D118" s="170"/>
      <c r="E118" s="170"/>
      <c r="F118" s="170"/>
      <c r="G118" s="103"/>
      <c r="H118" s="103"/>
      <c r="I118" s="179"/>
      <c r="J118" s="180"/>
      <c r="K118" s="180"/>
      <c r="L118" s="181"/>
    </row>
    <row r="119" spans="3:16" s="155" customFormat="1" ht="14.1" customHeight="1" x14ac:dyDescent="0.2">
      <c r="C119" s="170"/>
      <c r="D119" s="170"/>
      <c r="E119" s="170"/>
      <c r="F119" s="170"/>
      <c r="G119" s="103"/>
      <c r="H119" s="103"/>
      <c r="I119" s="179"/>
      <c r="J119" s="180"/>
      <c r="K119" s="180"/>
      <c r="L119" s="181"/>
    </row>
    <row r="120" spans="3:16" s="155" customFormat="1" ht="14.1" customHeight="1" x14ac:dyDescent="0.2">
      <c r="C120" s="170"/>
      <c r="D120" s="170"/>
      <c r="E120" s="170"/>
      <c r="F120" s="170"/>
      <c r="G120" s="103"/>
      <c r="H120" s="103"/>
      <c r="I120" s="179"/>
      <c r="J120" s="180"/>
      <c r="K120" s="180"/>
      <c r="L120" s="181"/>
      <c r="M120" s="184"/>
      <c r="N120" s="185"/>
      <c r="O120" s="185"/>
      <c r="P120" s="181"/>
    </row>
    <row r="121" spans="3:16" s="155" customFormat="1" ht="14.1" customHeight="1" x14ac:dyDescent="0.2">
      <c r="C121" s="170"/>
      <c r="D121" s="170"/>
      <c r="E121" s="170"/>
      <c r="F121" s="170"/>
      <c r="G121" s="103"/>
      <c r="H121" s="103"/>
      <c r="I121" s="179"/>
      <c r="J121" s="180"/>
      <c r="K121" s="180"/>
      <c r="L121" s="181"/>
      <c r="P121" s="186"/>
    </row>
    <row r="122" spans="3:16" s="155" customFormat="1" ht="14.1" customHeight="1" x14ac:dyDescent="0.2">
      <c r="C122" s="170"/>
      <c r="D122" s="170"/>
      <c r="E122" s="170"/>
      <c r="F122" s="170"/>
      <c r="G122" s="103"/>
      <c r="H122" s="103"/>
      <c r="I122" s="179"/>
      <c r="J122" s="180"/>
      <c r="K122" s="180"/>
      <c r="L122" s="181"/>
      <c r="P122" s="186"/>
    </row>
    <row r="123" spans="3:16" s="155" customFormat="1" ht="14.1" customHeight="1" x14ac:dyDescent="0.2">
      <c r="C123" s="170"/>
      <c r="D123" s="170"/>
      <c r="E123" s="170"/>
      <c r="F123" s="170"/>
      <c r="G123" s="103"/>
      <c r="H123" s="103"/>
      <c r="I123" s="179"/>
      <c r="J123" s="180"/>
      <c r="K123" s="180"/>
      <c r="L123" s="181"/>
      <c r="P123" s="186"/>
    </row>
    <row r="124" spans="3:16" s="155" customFormat="1" ht="14.1" customHeight="1" x14ac:dyDescent="0.2">
      <c r="C124" s="170"/>
      <c r="D124" s="170"/>
      <c r="E124" s="170"/>
      <c r="F124" s="170"/>
      <c r="G124" s="103"/>
      <c r="H124" s="103"/>
      <c r="M124" s="184"/>
      <c r="N124" s="185"/>
      <c r="O124" s="185"/>
      <c r="P124" s="181"/>
    </row>
    <row r="125" spans="3:16" s="155" customFormat="1" ht="14.1" customHeight="1" x14ac:dyDescent="0.2">
      <c r="C125" s="170"/>
      <c r="D125" s="170"/>
      <c r="E125" s="170"/>
      <c r="F125" s="170"/>
      <c r="G125" s="103"/>
      <c r="H125" s="103"/>
      <c r="I125" s="183"/>
      <c r="J125" s="180"/>
      <c r="K125" s="180"/>
      <c r="L125" s="181"/>
      <c r="P125" s="186"/>
    </row>
    <row r="126" spans="3:16" s="155" customFormat="1" ht="14.1" customHeight="1" x14ac:dyDescent="0.2">
      <c r="C126" s="170"/>
      <c r="D126" s="170"/>
      <c r="E126" s="170"/>
      <c r="F126" s="170"/>
      <c r="G126" s="103"/>
      <c r="H126" s="103"/>
      <c r="I126" s="183"/>
      <c r="J126" s="180"/>
      <c r="K126" s="180"/>
      <c r="L126" s="181"/>
      <c r="M126" s="184"/>
      <c r="N126" s="185"/>
      <c r="O126" s="185"/>
      <c r="P126" s="181"/>
    </row>
    <row r="127" spans="3:16" s="155" customFormat="1" ht="14.1" customHeight="1" x14ac:dyDescent="0.2">
      <c r="C127" s="170"/>
      <c r="D127" s="170"/>
      <c r="E127" s="170"/>
      <c r="F127" s="170"/>
      <c r="G127" s="103"/>
      <c r="H127" s="103"/>
      <c r="P127" s="186"/>
    </row>
    <row r="128" spans="3:16" s="155" customFormat="1" ht="14.1" customHeight="1" x14ac:dyDescent="0.2">
      <c r="C128" s="170"/>
      <c r="D128" s="170"/>
      <c r="E128" s="170"/>
      <c r="F128" s="170"/>
      <c r="G128" s="103"/>
      <c r="H128" s="103"/>
      <c r="I128" s="207"/>
      <c r="J128" s="176"/>
      <c r="K128" s="176"/>
      <c r="L128" s="181"/>
      <c r="M128" s="207"/>
      <c r="N128" s="176"/>
      <c r="O128" s="176"/>
      <c r="P128" s="181"/>
    </row>
    <row r="129" spans="1:16" s="155" customFormat="1" ht="14.1" customHeight="1" x14ac:dyDescent="0.2">
      <c r="C129" s="170"/>
      <c r="D129" s="170"/>
      <c r="E129" s="170"/>
      <c r="F129" s="170"/>
      <c r="G129" s="103"/>
      <c r="H129" s="103"/>
      <c r="I129" s="207"/>
      <c r="J129" s="176"/>
      <c r="K129" s="176"/>
      <c r="L129" s="181"/>
      <c r="M129" s="207"/>
      <c r="N129" s="176"/>
      <c r="O129" s="176"/>
      <c r="P129" s="181"/>
    </row>
    <row r="130" spans="1:16" s="155" customFormat="1" ht="14.1" customHeight="1" x14ac:dyDescent="0.2">
      <c r="C130" s="170"/>
      <c r="D130" s="170"/>
      <c r="E130" s="170"/>
      <c r="F130" s="103"/>
      <c r="G130" s="103"/>
      <c r="H130" s="103"/>
      <c r="L130" s="186"/>
      <c r="P130" s="186"/>
    </row>
    <row r="131" spans="1:16" s="155" customFormat="1" ht="14.1" customHeight="1" x14ac:dyDescent="0.2">
      <c r="C131" s="170"/>
      <c r="D131" s="170"/>
      <c r="E131" s="170"/>
      <c r="F131" s="103"/>
      <c r="G131" s="103"/>
      <c r="H131" s="103"/>
      <c r="L131" s="186"/>
      <c r="P131" s="186"/>
    </row>
    <row r="132" spans="1:16" s="155" customFormat="1" ht="14.1" customHeight="1" x14ac:dyDescent="0.2">
      <c r="C132" s="170"/>
      <c r="D132" s="170"/>
      <c r="E132" s="170"/>
      <c r="F132" s="103"/>
      <c r="G132" s="103"/>
      <c r="H132" s="103"/>
      <c r="L132" s="186"/>
      <c r="P132" s="186"/>
    </row>
    <row r="133" spans="1:16" s="155" customFormat="1" ht="14.1" customHeight="1" x14ac:dyDescent="0.2">
      <c r="C133" s="170"/>
      <c r="D133" s="170"/>
      <c r="E133" s="170"/>
      <c r="F133" s="103"/>
      <c r="G133" s="103"/>
      <c r="H133" s="103"/>
      <c r="L133" s="186"/>
      <c r="P133" s="186"/>
    </row>
    <row r="134" spans="1:16" s="155" customFormat="1" ht="14.1" customHeight="1" x14ac:dyDescent="0.2">
      <c r="C134" s="170"/>
      <c r="D134" s="170"/>
      <c r="E134" s="170"/>
      <c r="F134" s="103"/>
      <c r="G134" s="103"/>
      <c r="H134" s="103"/>
      <c r="L134" s="186"/>
      <c r="P134" s="186"/>
    </row>
    <row r="135" spans="1:16" s="155" customFormat="1" ht="14.1" customHeight="1" x14ac:dyDescent="0.2">
      <c r="C135" s="170"/>
      <c r="D135" s="170"/>
      <c r="E135" s="170"/>
      <c r="F135" s="103"/>
      <c r="G135" s="103"/>
      <c r="H135" s="103"/>
      <c r="L135" s="186"/>
      <c r="P135" s="186"/>
    </row>
    <row r="136" spans="1:16" s="155" customFormat="1" ht="14.1" customHeight="1" x14ac:dyDescent="0.2">
      <c r="C136" s="170"/>
      <c r="D136" s="170"/>
      <c r="E136" s="170"/>
      <c r="F136" s="103"/>
      <c r="G136" s="103"/>
      <c r="H136" s="103"/>
      <c r="L136" s="186"/>
      <c r="P136" s="186"/>
    </row>
    <row r="137" spans="1:16" s="155" customFormat="1" ht="14.1" customHeight="1" x14ac:dyDescent="0.2">
      <c r="C137" s="170"/>
      <c r="D137" s="170"/>
      <c r="E137" s="170"/>
      <c r="F137" s="103"/>
      <c r="G137" s="103"/>
      <c r="H137" s="103"/>
      <c r="I137" s="170" t="s">
        <v>258</v>
      </c>
      <c r="J137" s="170">
        <f>SUM(J98:J129)</f>
        <v>8019</v>
      </c>
      <c r="K137" s="170">
        <f>SUM(K98:K129)</f>
        <v>4098</v>
      </c>
      <c r="L137" s="189">
        <f>SUM(L98:L129)</f>
        <v>3921</v>
      </c>
      <c r="M137" s="170" t="s">
        <v>258</v>
      </c>
      <c r="N137" s="170">
        <f>SUM(N98:N129)</f>
        <v>1925</v>
      </c>
      <c r="O137" s="170">
        <f>SUM(O98:O129)</f>
        <v>5943</v>
      </c>
      <c r="P137" s="189">
        <f>SUM(P98:P136)</f>
        <v>-4018</v>
      </c>
    </row>
    <row r="138" spans="1:16" s="155" customFormat="1" ht="14.1" customHeight="1" x14ac:dyDescent="0.2">
      <c r="C138" s="170"/>
      <c r="D138" s="170"/>
      <c r="E138" s="170"/>
      <c r="F138" s="103"/>
      <c r="G138" s="103"/>
      <c r="H138" s="103"/>
      <c r="I138" s="201"/>
      <c r="J138" s="170">
        <f>N137</f>
        <v>1925</v>
      </c>
      <c r="K138" s="170">
        <f>O137</f>
        <v>5943</v>
      </c>
      <c r="L138" s="189">
        <f>P137</f>
        <v>-4018</v>
      </c>
      <c r="N138" s="170"/>
      <c r="O138" s="170"/>
      <c r="P138" s="174"/>
    </row>
    <row r="139" spans="1:16" s="155" customFormat="1" ht="14.1" customHeight="1" x14ac:dyDescent="0.2">
      <c r="C139" s="170"/>
      <c r="D139" s="170"/>
      <c r="E139" s="170"/>
      <c r="F139" s="103"/>
      <c r="G139" s="103"/>
      <c r="H139" s="103"/>
      <c r="I139" s="201"/>
      <c r="J139" s="190">
        <f>SUM(J137:J138)</f>
        <v>9944</v>
      </c>
      <c r="K139" s="190">
        <f>SUM(K137:K138)</f>
        <v>10041</v>
      </c>
      <c r="L139" s="191">
        <f>SUM(L137:L138)</f>
        <v>-97</v>
      </c>
      <c r="N139" s="103"/>
      <c r="O139" s="103"/>
      <c r="P139" s="174"/>
    </row>
    <row r="140" spans="1:16" s="155" customFormat="1" ht="14.1" customHeight="1" x14ac:dyDescent="0.2">
      <c r="A140" s="98"/>
      <c r="B140" s="153"/>
      <c r="C140" s="170"/>
      <c r="D140" s="170"/>
      <c r="E140" s="170"/>
      <c r="F140" s="103"/>
      <c r="G140" s="103"/>
      <c r="H140" s="103"/>
      <c r="I140" s="194" t="s">
        <v>279</v>
      </c>
      <c r="J140" s="174">
        <f>C97-J139</f>
        <v>0</v>
      </c>
      <c r="K140" s="208">
        <f>E97-K139</f>
        <v>0</v>
      </c>
      <c r="L140" s="174">
        <f>G97-L139</f>
        <v>0</v>
      </c>
      <c r="N140" s="103"/>
      <c r="O140" s="103"/>
      <c r="P140" s="174"/>
    </row>
    <row r="141" spans="1:16" s="155" customFormat="1" ht="14.1" customHeight="1" x14ac:dyDescent="0.2">
      <c r="A141" s="209"/>
      <c r="B141" s="209"/>
      <c r="C141" s="209"/>
      <c r="D141" s="209"/>
      <c r="E141" s="209"/>
      <c r="F141" s="209"/>
      <c r="G141" s="209"/>
      <c r="H141" s="209"/>
      <c r="I141" s="209"/>
      <c r="J141" s="209"/>
      <c r="K141" s="209"/>
      <c r="L141" s="210"/>
      <c r="M141" s="209"/>
      <c r="N141" s="209"/>
      <c r="O141" s="209"/>
      <c r="P141" s="210"/>
    </row>
    <row r="142" spans="1:16" s="155" customFormat="1" ht="14.1" customHeight="1" x14ac:dyDescent="0.2">
      <c r="A142" s="178">
        <v>4</v>
      </c>
      <c r="B142" s="178" t="s">
        <v>280</v>
      </c>
      <c r="C142" s="72">
        <v>678784</v>
      </c>
      <c r="D142" s="171">
        <f>C142*100/7529178</f>
        <v>9.0153798993728138</v>
      </c>
      <c r="E142" s="72">
        <v>713275</v>
      </c>
      <c r="F142" s="171">
        <f>E142*100/7270009</f>
        <v>9.8111983080075973</v>
      </c>
      <c r="G142" s="172">
        <f>C142-E142</f>
        <v>-34491</v>
      </c>
      <c r="H142" s="173">
        <f>G142*100/E142</f>
        <v>-4.835582349023869</v>
      </c>
      <c r="J142" s="103"/>
      <c r="K142" s="103"/>
      <c r="L142" s="174"/>
      <c r="N142" s="103"/>
      <c r="O142" s="103"/>
      <c r="P142" s="174"/>
    </row>
    <row r="143" spans="1:16" s="155" customFormat="1" ht="14.1" customHeight="1" x14ac:dyDescent="0.2">
      <c r="A143" s="98"/>
      <c r="B143" s="170"/>
      <c r="C143" s="170"/>
      <c r="D143" s="170"/>
      <c r="E143" s="170"/>
      <c r="F143" s="170"/>
      <c r="G143" s="103"/>
      <c r="H143" s="103"/>
      <c r="I143" s="179" t="s">
        <v>65</v>
      </c>
      <c r="J143" s="180">
        <v>45368</v>
      </c>
      <c r="K143" s="180">
        <v>29262</v>
      </c>
      <c r="L143" s="181">
        <f t="shared" ref="L143:L165" si="4">J143-K143</f>
        <v>16106</v>
      </c>
      <c r="M143" s="179" t="s">
        <v>75</v>
      </c>
      <c r="N143" s="180">
        <v>23528</v>
      </c>
      <c r="O143" s="180">
        <v>32892</v>
      </c>
      <c r="P143" s="181">
        <f t="shared" ref="P143:P177" si="5">N143-O143</f>
        <v>-9364</v>
      </c>
    </row>
    <row r="144" spans="1:16" s="155" customFormat="1" ht="14.1" customHeight="1" x14ac:dyDescent="0.2">
      <c r="A144" s="98"/>
      <c r="B144" s="153"/>
      <c r="C144" s="170"/>
      <c r="D144" s="170"/>
      <c r="E144" s="170"/>
      <c r="F144" s="170"/>
      <c r="G144" s="103"/>
      <c r="H144" s="103"/>
      <c r="I144" s="179" t="s">
        <v>66</v>
      </c>
      <c r="J144" s="180">
        <v>168880</v>
      </c>
      <c r="K144" s="180">
        <v>164524</v>
      </c>
      <c r="L144" s="181">
        <f t="shared" si="4"/>
        <v>4356</v>
      </c>
      <c r="M144" s="179" t="s">
        <v>70</v>
      </c>
      <c r="N144" s="180">
        <v>12190</v>
      </c>
      <c r="O144" s="180">
        <v>19337</v>
      </c>
      <c r="P144" s="181">
        <f t="shared" si="5"/>
        <v>-7147</v>
      </c>
    </row>
    <row r="145" spans="1:16" s="155" customFormat="1" ht="14.1" customHeight="1" x14ac:dyDescent="0.2">
      <c r="A145" s="98"/>
      <c r="B145" s="153"/>
      <c r="C145" s="170"/>
      <c r="D145" s="170"/>
      <c r="E145" s="170"/>
      <c r="F145" s="170"/>
      <c r="G145" s="103"/>
      <c r="H145" s="103"/>
      <c r="I145" s="179" t="s">
        <v>69</v>
      </c>
      <c r="J145" s="180">
        <v>4308</v>
      </c>
      <c r="K145" s="180">
        <v>2387</v>
      </c>
      <c r="L145" s="181">
        <f t="shared" si="4"/>
        <v>1921</v>
      </c>
      <c r="M145" s="179" t="s">
        <v>95</v>
      </c>
      <c r="N145" s="180">
        <v>22585</v>
      </c>
      <c r="O145" s="180">
        <v>29431</v>
      </c>
      <c r="P145" s="181">
        <f t="shared" si="5"/>
        <v>-6846</v>
      </c>
    </row>
    <row r="146" spans="1:16" s="155" customFormat="1" ht="14.1" customHeight="1" x14ac:dyDescent="0.2">
      <c r="A146" s="98"/>
      <c r="B146" s="170"/>
      <c r="C146" s="170"/>
      <c r="D146" s="170"/>
      <c r="E146" s="170"/>
      <c r="F146" s="170"/>
      <c r="G146" s="103"/>
      <c r="H146" s="103"/>
      <c r="I146" s="179" t="s">
        <v>71</v>
      </c>
      <c r="J146" s="180">
        <v>15372</v>
      </c>
      <c r="K146" s="180">
        <v>14309</v>
      </c>
      <c r="L146" s="181">
        <f t="shared" si="4"/>
        <v>1063</v>
      </c>
      <c r="M146" s="179" t="s">
        <v>96</v>
      </c>
      <c r="N146" s="180">
        <v>37342</v>
      </c>
      <c r="O146" s="180">
        <v>43200</v>
      </c>
      <c r="P146" s="181">
        <f t="shared" si="5"/>
        <v>-5858</v>
      </c>
    </row>
    <row r="147" spans="1:16" s="155" customFormat="1" ht="14.1" customHeight="1" x14ac:dyDescent="0.2">
      <c r="B147" s="170"/>
      <c r="C147" s="170"/>
      <c r="D147" s="170"/>
      <c r="E147" s="170"/>
      <c r="F147" s="170"/>
      <c r="G147" s="103"/>
      <c r="H147" s="103"/>
      <c r="I147" s="179" t="s">
        <v>266</v>
      </c>
      <c r="J147" s="180">
        <v>2860</v>
      </c>
      <c r="K147" s="180">
        <v>2015</v>
      </c>
      <c r="L147" s="181">
        <f t="shared" si="4"/>
        <v>845</v>
      </c>
      <c r="M147" s="179" t="s">
        <v>86</v>
      </c>
      <c r="N147" s="180">
        <v>25573</v>
      </c>
      <c r="O147" s="180">
        <v>31275</v>
      </c>
      <c r="P147" s="181">
        <f t="shared" si="5"/>
        <v>-5702</v>
      </c>
    </row>
    <row r="148" spans="1:16" s="155" customFormat="1" ht="14.1" customHeight="1" x14ac:dyDescent="0.2">
      <c r="B148" s="170"/>
      <c r="C148" s="170"/>
      <c r="D148" s="170"/>
      <c r="E148" s="170"/>
      <c r="F148" s="170"/>
      <c r="G148" s="103"/>
      <c r="H148" s="103"/>
      <c r="I148" s="179" t="s">
        <v>68</v>
      </c>
      <c r="J148" s="180">
        <v>12673</v>
      </c>
      <c r="K148" s="180">
        <v>11958</v>
      </c>
      <c r="L148" s="181">
        <f t="shared" si="4"/>
        <v>715</v>
      </c>
      <c r="M148" s="179" t="s">
        <v>83</v>
      </c>
      <c r="N148" s="180">
        <v>10244</v>
      </c>
      <c r="O148" s="180">
        <v>14499</v>
      </c>
      <c r="P148" s="181">
        <f t="shared" si="5"/>
        <v>-4255</v>
      </c>
    </row>
    <row r="149" spans="1:16" s="155" customFormat="1" ht="14.1" customHeight="1" x14ac:dyDescent="0.2">
      <c r="B149" s="170"/>
      <c r="C149" s="170"/>
      <c r="D149" s="170"/>
      <c r="E149" s="170"/>
      <c r="F149" s="170"/>
      <c r="G149" s="103"/>
      <c r="H149" s="103"/>
      <c r="I149" s="179" t="s">
        <v>76</v>
      </c>
      <c r="J149" s="180">
        <v>3887</v>
      </c>
      <c r="K149" s="180">
        <v>3221</v>
      </c>
      <c r="L149" s="181">
        <f t="shared" si="4"/>
        <v>666</v>
      </c>
      <c r="M149" s="179" t="s">
        <v>264</v>
      </c>
      <c r="N149" s="180">
        <v>1430</v>
      </c>
      <c r="O149" s="180">
        <v>5278</v>
      </c>
      <c r="P149" s="181">
        <f t="shared" si="5"/>
        <v>-3848</v>
      </c>
    </row>
    <row r="150" spans="1:16" s="155" customFormat="1" ht="14.1" customHeight="1" x14ac:dyDescent="0.2">
      <c r="B150" s="170"/>
      <c r="C150" s="170"/>
      <c r="D150" s="170"/>
      <c r="E150" s="170"/>
      <c r="F150" s="170"/>
      <c r="G150" s="103"/>
      <c r="H150" s="103"/>
      <c r="I150" s="179" t="s">
        <v>263</v>
      </c>
      <c r="J150" s="180">
        <v>7375</v>
      </c>
      <c r="K150" s="180">
        <v>6813</v>
      </c>
      <c r="L150" s="181">
        <f t="shared" si="4"/>
        <v>562</v>
      </c>
      <c r="M150" s="179" t="s">
        <v>80</v>
      </c>
      <c r="N150" s="180">
        <v>27102</v>
      </c>
      <c r="O150" s="180">
        <v>29788</v>
      </c>
      <c r="P150" s="181">
        <f t="shared" si="5"/>
        <v>-2686</v>
      </c>
    </row>
    <row r="151" spans="1:16" s="155" customFormat="1" ht="14.1" customHeight="1" x14ac:dyDescent="0.2">
      <c r="B151" s="170"/>
      <c r="C151" s="170"/>
      <c r="D151" s="170"/>
      <c r="E151" s="170"/>
      <c r="F151" s="170"/>
      <c r="G151" s="103"/>
      <c r="H151" s="103"/>
      <c r="I151" s="179" t="s">
        <v>90</v>
      </c>
      <c r="J151" s="180">
        <v>26524</v>
      </c>
      <c r="K151" s="180">
        <v>25980</v>
      </c>
      <c r="L151" s="181">
        <f t="shared" si="4"/>
        <v>544</v>
      </c>
      <c r="M151" s="179" t="s">
        <v>67</v>
      </c>
      <c r="N151" s="180">
        <v>5006</v>
      </c>
      <c r="O151" s="180">
        <v>7351</v>
      </c>
      <c r="P151" s="181">
        <f t="shared" si="5"/>
        <v>-2345</v>
      </c>
    </row>
    <row r="152" spans="1:16" s="155" customFormat="1" ht="14.1" customHeight="1" x14ac:dyDescent="0.2">
      <c r="B152" s="170"/>
      <c r="C152" s="170"/>
      <c r="D152" s="170"/>
      <c r="E152" s="170"/>
      <c r="F152" s="170"/>
      <c r="G152" s="103"/>
      <c r="H152" s="103"/>
      <c r="I152" s="179" t="s">
        <v>277</v>
      </c>
      <c r="J152" s="180">
        <v>507</v>
      </c>
      <c r="K152" s="180">
        <v>18</v>
      </c>
      <c r="L152" s="181">
        <f t="shared" si="4"/>
        <v>489</v>
      </c>
      <c r="M152" s="179" t="s">
        <v>88</v>
      </c>
      <c r="N152" s="180">
        <v>1638</v>
      </c>
      <c r="O152" s="180">
        <v>3547</v>
      </c>
      <c r="P152" s="181">
        <f t="shared" si="5"/>
        <v>-1909</v>
      </c>
    </row>
    <row r="153" spans="1:16" s="155" customFormat="1" ht="14.1" customHeight="1" x14ac:dyDescent="0.2">
      <c r="B153" s="170"/>
      <c r="C153" s="170"/>
      <c r="D153" s="170"/>
      <c r="E153" s="170"/>
      <c r="F153" s="170"/>
      <c r="G153" s="103"/>
      <c r="H153" s="103"/>
      <c r="I153" s="179" t="s">
        <v>101</v>
      </c>
      <c r="J153" s="180">
        <v>15845</v>
      </c>
      <c r="K153" s="180">
        <v>15383</v>
      </c>
      <c r="L153" s="181">
        <f t="shared" si="4"/>
        <v>462</v>
      </c>
      <c r="M153" s="179" t="s">
        <v>103</v>
      </c>
      <c r="N153" s="180">
        <v>47241</v>
      </c>
      <c r="O153" s="180">
        <v>48640</v>
      </c>
      <c r="P153" s="181">
        <f t="shared" si="5"/>
        <v>-1399</v>
      </c>
    </row>
    <row r="154" spans="1:16" s="155" customFormat="1" ht="14.1" customHeight="1" x14ac:dyDescent="0.2">
      <c r="B154" s="170"/>
      <c r="C154" s="170"/>
      <c r="D154" s="170"/>
      <c r="E154" s="170"/>
      <c r="F154" s="170"/>
      <c r="G154" s="103"/>
      <c r="H154" s="103"/>
      <c r="I154" s="179" t="s">
        <v>100</v>
      </c>
      <c r="J154" s="180">
        <v>6970</v>
      </c>
      <c r="K154" s="180">
        <v>6516</v>
      </c>
      <c r="L154" s="181">
        <f t="shared" si="4"/>
        <v>454</v>
      </c>
      <c r="M154" s="179" t="s">
        <v>273</v>
      </c>
      <c r="N154" s="180">
        <v>3710</v>
      </c>
      <c r="O154" s="180">
        <v>4920</v>
      </c>
      <c r="P154" s="181">
        <f t="shared" si="5"/>
        <v>-1210</v>
      </c>
    </row>
    <row r="155" spans="1:16" s="155" customFormat="1" ht="14.1" customHeight="1" x14ac:dyDescent="0.2">
      <c r="B155" s="170"/>
      <c r="C155" s="170"/>
      <c r="D155" s="170"/>
      <c r="E155" s="170"/>
      <c r="F155" s="170"/>
      <c r="G155" s="103"/>
      <c r="H155" s="103"/>
      <c r="I155" s="179" t="s">
        <v>267</v>
      </c>
      <c r="J155" s="180">
        <v>2269</v>
      </c>
      <c r="K155" s="180">
        <v>1963</v>
      </c>
      <c r="L155" s="181">
        <f t="shared" si="4"/>
        <v>306</v>
      </c>
      <c r="M155" s="179" t="s">
        <v>281</v>
      </c>
      <c r="N155" s="180">
        <v>1035</v>
      </c>
      <c r="O155" s="180">
        <v>2023</v>
      </c>
      <c r="P155" s="181">
        <f t="shared" si="5"/>
        <v>-988</v>
      </c>
    </row>
    <row r="156" spans="1:16" s="155" customFormat="1" ht="14.1" customHeight="1" x14ac:dyDescent="0.2">
      <c r="B156" s="170"/>
      <c r="C156" s="170"/>
      <c r="D156" s="170"/>
      <c r="E156" s="170"/>
      <c r="F156" s="170"/>
      <c r="G156" s="103"/>
      <c r="H156" s="103"/>
      <c r="I156" s="179" t="s">
        <v>87</v>
      </c>
      <c r="J156" s="180">
        <v>11494</v>
      </c>
      <c r="K156" s="180">
        <v>11244</v>
      </c>
      <c r="L156" s="181">
        <f t="shared" si="4"/>
        <v>250</v>
      </c>
      <c r="M156" s="179" t="s">
        <v>104</v>
      </c>
      <c r="N156" s="180">
        <v>1036</v>
      </c>
      <c r="O156" s="180">
        <v>1935</v>
      </c>
      <c r="P156" s="181">
        <f t="shared" si="5"/>
        <v>-899</v>
      </c>
    </row>
    <row r="157" spans="1:16" s="155" customFormat="1" ht="14.1" customHeight="1" x14ac:dyDescent="0.2">
      <c r="B157" s="170"/>
      <c r="C157" s="170"/>
      <c r="D157" s="170"/>
      <c r="E157" s="170"/>
      <c r="F157" s="170"/>
      <c r="G157" s="103"/>
      <c r="H157" s="103"/>
      <c r="I157" s="179" t="s">
        <v>82</v>
      </c>
      <c r="J157" s="180">
        <v>683</v>
      </c>
      <c r="K157" s="180">
        <v>467</v>
      </c>
      <c r="L157" s="181">
        <f t="shared" si="4"/>
        <v>216</v>
      </c>
      <c r="M157" s="179" t="s">
        <v>271</v>
      </c>
      <c r="N157" s="180">
        <v>2901</v>
      </c>
      <c r="O157" s="180">
        <v>3721</v>
      </c>
      <c r="P157" s="181">
        <f t="shared" si="5"/>
        <v>-820</v>
      </c>
    </row>
    <row r="158" spans="1:16" s="155" customFormat="1" ht="14.1" customHeight="1" x14ac:dyDescent="0.2">
      <c r="B158" s="170"/>
      <c r="C158" s="170"/>
      <c r="D158" s="170"/>
      <c r="E158" s="170"/>
      <c r="F158" s="170"/>
      <c r="G158" s="103"/>
      <c r="H158" s="103"/>
      <c r="I158" s="179" t="s">
        <v>98</v>
      </c>
      <c r="J158" s="180">
        <v>4726</v>
      </c>
      <c r="K158" s="180">
        <v>4595</v>
      </c>
      <c r="L158" s="181">
        <f t="shared" si="4"/>
        <v>131</v>
      </c>
      <c r="M158" s="179" t="s">
        <v>268</v>
      </c>
      <c r="N158" s="180">
        <v>4877</v>
      </c>
      <c r="O158" s="180">
        <v>5512</v>
      </c>
      <c r="P158" s="181">
        <f t="shared" si="5"/>
        <v>-635</v>
      </c>
    </row>
    <row r="159" spans="1:16" s="155" customFormat="1" ht="14.1" customHeight="1" x14ac:dyDescent="0.2">
      <c r="B159" s="170"/>
      <c r="C159" s="170"/>
      <c r="D159" s="170"/>
      <c r="E159" s="170"/>
      <c r="F159" s="170"/>
      <c r="G159" s="103"/>
      <c r="H159" s="103"/>
      <c r="I159" s="179" t="s">
        <v>97</v>
      </c>
      <c r="J159" s="180">
        <v>424</v>
      </c>
      <c r="K159" s="180">
        <v>304</v>
      </c>
      <c r="L159" s="181">
        <f t="shared" si="4"/>
        <v>120</v>
      </c>
      <c r="M159" s="179" t="s">
        <v>265</v>
      </c>
      <c r="N159" s="180">
        <v>188</v>
      </c>
      <c r="O159" s="180">
        <v>813</v>
      </c>
      <c r="P159" s="181">
        <f t="shared" si="5"/>
        <v>-625</v>
      </c>
    </row>
    <row r="160" spans="1:16" s="155" customFormat="1" ht="14.1" customHeight="1" x14ac:dyDescent="0.2">
      <c r="B160" s="170"/>
      <c r="C160" s="170"/>
      <c r="D160" s="170"/>
      <c r="E160" s="170"/>
      <c r="F160" s="170"/>
      <c r="G160" s="103"/>
      <c r="H160" s="103"/>
      <c r="I160" s="179" t="s">
        <v>79</v>
      </c>
      <c r="J160" s="180">
        <v>3676</v>
      </c>
      <c r="K160" s="180">
        <v>3578</v>
      </c>
      <c r="L160" s="181">
        <f t="shared" si="4"/>
        <v>98</v>
      </c>
      <c r="M160" s="179" t="s">
        <v>282</v>
      </c>
      <c r="N160" s="180">
        <v>2235</v>
      </c>
      <c r="O160" s="180">
        <v>2837</v>
      </c>
      <c r="P160" s="181">
        <f t="shared" si="5"/>
        <v>-602</v>
      </c>
    </row>
    <row r="161" spans="2:16" s="155" customFormat="1" ht="14.1" customHeight="1" x14ac:dyDescent="0.2">
      <c r="B161" s="170"/>
      <c r="C161" s="170"/>
      <c r="D161" s="170"/>
      <c r="E161" s="170"/>
      <c r="F161" s="170"/>
      <c r="G161" s="103"/>
      <c r="H161" s="103"/>
      <c r="I161" s="179" t="s">
        <v>278</v>
      </c>
      <c r="J161" s="180">
        <v>176</v>
      </c>
      <c r="K161" s="180">
        <v>98</v>
      </c>
      <c r="L161" s="181">
        <f t="shared" si="4"/>
        <v>78</v>
      </c>
      <c r="M161" s="179" t="s">
        <v>73</v>
      </c>
      <c r="N161" s="180">
        <v>26907</v>
      </c>
      <c r="O161" s="180">
        <v>27440</v>
      </c>
      <c r="P161" s="181">
        <f t="shared" si="5"/>
        <v>-533</v>
      </c>
    </row>
    <row r="162" spans="2:16" s="155" customFormat="1" ht="14.1" customHeight="1" x14ac:dyDescent="0.2">
      <c r="B162" s="170"/>
      <c r="C162" s="170"/>
      <c r="D162" s="170"/>
      <c r="E162" s="170"/>
      <c r="F162" s="170"/>
      <c r="G162" s="103"/>
      <c r="H162" s="103"/>
      <c r="I162" s="179" t="s">
        <v>283</v>
      </c>
      <c r="J162" s="180">
        <v>92</v>
      </c>
      <c r="K162" s="180">
        <v>26</v>
      </c>
      <c r="L162" s="181">
        <f t="shared" si="4"/>
        <v>66</v>
      </c>
      <c r="M162" s="179" t="s">
        <v>72</v>
      </c>
      <c r="N162" s="180">
        <v>1414</v>
      </c>
      <c r="O162" s="180">
        <v>1896</v>
      </c>
      <c r="P162" s="181">
        <f t="shared" si="5"/>
        <v>-482</v>
      </c>
    </row>
    <row r="163" spans="2:16" s="155" customFormat="1" ht="14.1" customHeight="1" x14ac:dyDescent="0.2">
      <c r="B163" s="170"/>
      <c r="C163" s="170"/>
      <c r="D163" s="170"/>
      <c r="E163" s="170"/>
      <c r="F163" s="170"/>
      <c r="G163" s="103"/>
      <c r="H163" s="103"/>
      <c r="I163" s="179" t="s">
        <v>78</v>
      </c>
      <c r="J163" s="180">
        <v>289</v>
      </c>
      <c r="K163" s="180">
        <v>238</v>
      </c>
      <c r="L163" s="181">
        <f t="shared" si="4"/>
        <v>51</v>
      </c>
      <c r="M163" s="179" t="s">
        <v>91</v>
      </c>
      <c r="N163" s="180">
        <v>1466</v>
      </c>
      <c r="O163" s="180">
        <v>1931</v>
      </c>
      <c r="P163" s="181">
        <f t="shared" si="5"/>
        <v>-465</v>
      </c>
    </row>
    <row r="164" spans="2:16" s="155" customFormat="1" ht="14.1" customHeight="1" x14ac:dyDescent="0.2">
      <c r="B164" s="170"/>
      <c r="C164" s="170"/>
      <c r="D164" s="170"/>
      <c r="E164" s="170"/>
      <c r="F164" s="170"/>
      <c r="G164" s="103"/>
      <c r="H164" s="103"/>
      <c r="I164" s="179" t="s">
        <v>81</v>
      </c>
      <c r="J164" s="180">
        <v>1874</v>
      </c>
      <c r="K164" s="180">
        <v>1864</v>
      </c>
      <c r="L164" s="181">
        <f t="shared" si="4"/>
        <v>10</v>
      </c>
      <c r="M164" s="179" t="s">
        <v>74</v>
      </c>
      <c r="N164" s="180">
        <v>144</v>
      </c>
      <c r="O164" s="180">
        <v>569</v>
      </c>
      <c r="P164" s="181">
        <f t="shared" si="5"/>
        <v>-425</v>
      </c>
    </row>
    <row r="165" spans="2:16" s="155" customFormat="1" ht="14.1" customHeight="1" x14ac:dyDescent="0.2">
      <c r="B165" s="170"/>
      <c r="C165" s="170"/>
      <c r="D165" s="170"/>
      <c r="E165" s="170"/>
      <c r="F165" s="170"/>
      <c r="G165" s="103"/>
      <c r="H165" s="103"/>
      <c r="I165" s="179" t="s">
        <v>260</v>
      </c>
      <c r="J165" s="180">
        <v>15499</v>
      </c>
      <c r="K165" s="180">
        <v>15497</v>
      </c>
      <c r="L165" s="181">
        <f t="shared" si="4"/>
        <v>2</v>
      </c>
      <c r="M165" s="179" t="s">
        <v>105</v>
      </c>
      <c r="N165" s="180">
        <v>1174</v>
      </c>
      <c r="O165" s="180">
        <v>1587</v>
      </c>
      <c r="P165" s="181">
        <f t="shared" si="5"/>
        <v>-413</v>
      </c>
    </row>
    <row r="166" spans="2:16" s="155" customFormat="1" ht="14.1" customHeight="1" x14ac:dyDescent="0.2">
      <c r="B166" s="170"/>
      <c r="C166" s="170"/>
      <c r="D166" s="170"/>
      <c r="E166" s="170"/>
      <c r="F166" s="170"/>
      <c r="G166" s="103"/>
      <c r="H166" s="103"/>
      <c r="M166" s="179" t="s">
        <v>93</v>
      </c>
      <c r="N166" s="180">
        <v>1382</v>
      </c>
      <c r="O166" s="180">
        <v>1691</v>
      </c>
      <c r="P166" s="181">
        <f t="shared" si="5"/>
        <v>-309</v>
      </c>
    </row>
    <row r="167" spans="2:16" s="155" customFormat="1" ht="14.1" customHeight="1" x14ac:dyDescent="0.2">
      <c r="B167" s="170"/>
      <c r="C167" s="170"/>
      <c r="D167" s="170"/>
      <c r="E167" s="170"/>
      <c r="F167" s="170"/>
      <c r="G167" s="103"/>
      <c r="H167" s="103"/>
      <c r="I167" s="179"/>
      <c r="J167" s="180"/>
      <c r="K167" s="180"/>
      <c r="L167" s="181"/>
      <c r="M167" s="179" t="s">
        <v>274</v>
      </c>
      <c r="N167" s="180">
        <v>932</v>
      </c>
      <c r="O167" s="180">
        <v>1188</v>
      </c>
      <c r="P167" s="181">
        <f t="shared" si="5"/>
        <v>-256</v>
      </c>
    </row>
    <row r="168" spans="2:16" s="155" customFormat="1" ht="14.1" customHeight="1" x14ac:dyDescent="0.2">
      <c r="B168" s="170"/>
      <c r="C168" s="170"/>
      <c r="D168" s="170"/>
      <c r="E168" s="170"/>
      <c r="F168" s="170"/>
      <c r="G168" s="103"/>
      <c r="H168" s="103"/>
      <c r="I168" s="179"/>
      <c r="J168" s="180"/>
      <c r="K168" s="180"/>
      <c r="L168" s="181"/>
      <c r="M168" s="179" t="s">
        <v>84</v>
      </c>
      <c r="N168" s="180">
        <v>3646</v>
      </c>
      <c r="O168" s="180">
        <v>3866</v>
      </c>
      <c r="P168" s="181">
        <f t="shared" si="5"/>
        <v>-220</v>
      </c>
    </row>
    <row r="169" spans="2:16" s="155" customFormat="1" ht="14.1" customHeight="1" x14ac:dyDescent="0.2">
      <c r="B169" s="170"/>
      <c r="C169" s="170"/>
      <c r="D169" s="170"/>
      <c r="E169" s="170"/>
      <c r="F169" s="170"/>
      <c r="G169" s="103"/>
      <c r="H169" s="103"/>
      <c r="I169" s="179"/>
      <c r="J169" s="180"/>
      <c r="K169" s="180"/>
      <c r="L169" s="181"/>
      <c r="M169" s="179" t="s">
        <v>261</v>
      </c>
      <c r="N169" s="180">
        <v>4793</v>
      </c>
      <c r="O169" s="180">
        <v>4915</v>
      </c>
      <c r="P169" s="181">
        <f t="shared" si="5"/>
        <v>-122</v>
      </c>
    </row>
    <row r="170" spans="2:16" s="155" customFormat="1" ht="14.1" customHeight="1" x14ac:dyDescent="0.2">
      <c r="B170" s="170"/>
      <c r="C170" s="170"/>
      <c r="D170" s="170"/>
      <c r="E170" s="170"/>
      <c r="F170" s="170"/>
      <c r="G170" s="103"/>
      <c r="H170" s="103"/>
      <c r="I170" s="179"/>
      <c r="J170" s="180"/>
      <c r="K170" s="180"/>
      <c r="L170" s="181"/>
      <c r="M170" s="179" t="s">
        <v>270</v>
      </c>
      <c r="N170" s="180">
        <v>571</v>
      </c>
      <c r="O170" s="180">
        <v>682</v>
      </c>
      <c r="P170" s="181">
        <f t="shared" si="5"/>
        <v>-111</v>
      </c>
    </row>
    <row r="171" spans="2:16" s="155" customFormat="1" ht="14.1" customHeight="1" x14ac:dyDescent="0.2">
      <c r="B171" s="170"/>
      <c r="C171" s="170"/>
      <c r="D171" s="170"/>
      <c r="E171" s="170"/>
      <c r="F171" s="170"/>
      <c r="G171" s="103"/>
      <c r="H171" s="103"/>
      <c r="I171" s="179"/>
      <c r="J171" s="180"/>
      <c r="K171" s="180"/>
      <c r="L171" s="181"/>
      <c r="M171" s="179" t="s">
        <v>92</v>
      </c>
      <c r="N171" s="180">
        <v>10151</v>
      </c>
      <c r="O171" s="180">
        <v>10254</v>
      </c>
      <c r="P171" s="181">
        <f t="shared" si="5"/>
        <v>-103</v>
      </c>
    </row>
    <row r="172" spans="2:16" s="155" customFormat="1" ht="14.1" customHeight="1" x14ac:dyDescent="0.2">
      <c r="B172" s="170"/>
      <c r="C172" s="170"/>
      <c r="D172" s="170"/>
      <c r="E172" s="170"/>
      <c r="F172" s="170"/>
      <c r="G172" s="103"/>
      <c r="H172" s="103"/>
      <c r="M172" s="179" t="s">
        <v>284</v>
      </c>
      <c r="N172" s="180">
        <v>327</v>
      </c>
      <c r="O172" s="180">
        <v>394</v>
      </c>
      <c r="P172" s="181">
        <f t="shared" si="5"/>
        <v>-67</v>
      </c>
    </row>
    <row r="173" spans="2:16" s="155" customFormat="1" ht="14.1" customHeight="1" x14ac:dyDescent="0.2">
      <c r="B173" s="170"/>
      <c r="C173" s="170"/>
      <c r="D173" s="170"/>
      <c r="E173" s="170"/>
      <c r="F173" s="170"/>
      <c r="G173" s="103"/>
      <c r="H173" s="103"/>
      <c r="I173" s="179"/>
      <c r="J173" s="180"/>
      <c r="K173" s="180"/>
      <c r="L173" s="181"/>
      <c r="M173" s="179" t="s">
        <v>99</v>
      </c>
      <c r="N173" s="180">
        <v>162</v>
      </c>
      <c r="O173" s="180">
        <v>220</v>
      </c>
      <c r="P173" s="181">
        <f t="shared" si="5"/>
        <v>-58</v>
      </c>
    </row>
    <row r="174" spans="2:16" s="155" customFormat="1" ht="14.1" customHeight="1" x14ac:dyDescent="0.2">
      <c r="B174" s="170"/>
      <c r="C174" s="170"/>
      <c r="D174" s="170"/>
      <c r="E174" s="170"/>
      <c r="F174" s="170"/>
      <c r="G174" s="103"/>
      <c r="H174" s="103"/>
      <c r="M174" s="179" t="s">
        <v>285</v>
      </c>
      <c r="N174" s="180">
        <v>813</v>
      </c>
      <c r="O174" s="180">
        <v>861</v>
      </c>
      <c r="P174" s="181">
        <f t="shared" si="5"/>
        <v>-48</v>
      </c>
    </row>
    <row r="175" spans="2:16" s="155" customFormat="1" ht="14.1" customHeight="1" x14ac:dyDescent="0.2">
      <c r="B175" s="170"/>
      <c r="C175" s="170"/>
      <c r="D175" s="170"/>
      <c r="E175" s="170"/>
      <c r="F175" s="170"/>
      <c r="G175" s="103"/>
      <c r="H175" s="103"/>
      <c r="L175" s="186"/>
      <c r="M175" s="179" t="s">
        <v>262</v>
      </c>
      <c r="N175" s="180">
        <v>343</v>
      </c>
      <c r="O175" s="180">
        <v>380</v>
      </c>
      <c r="P175" s="181">
        <f t="shared" si="5"/>
        <v>-37</v>
      </c>
    </row>
    <row r="176" spans="2:16" s="155" customFormat="1" ht="14.1" customHeight="1" x14ac:dyDescent="0.2">
      <c r="B176" s="170"/>
      <c r="C176" s="170"/>
      <c r="D176" s="170"/>
      <c r="E176" s="170"/>
      <c r="F176" s="170"/>
      <c r="G176" s="103"/>
      <c r="H176" s="103"/>
      <c r="L176" s="186"/>
      <c r="M176" s="179" t="s">
        <v>272</v>
      </c>
      <c r="N176" s="180">
        <v>75</v>
      </c>
      <c r="O176" s="180">
        <v>96</v>
      </c>
      <c r="P176" s="181">
        <f t="shared" si="5"/>
        <v>-21</v>
      </c>
    </row>
    <row r="177" spans="1:17" s="155" customFormat="1" ht="14.1" customHeight="1" x14ac:dyDescent="0.2">
      <c r="B177" s="170"/>
      <c r="C177" s="170"/>
      <c r="D177" s="170"/>
      <c r="E177" s="170"/>
      <c r="F177" s="170"/>
      <c r="G177" s="103"/>
      <c r="H177" s="103"/>
      <c r="M177" s="179" t="s">
        <v>269</v>
      </c>
      <c r="N177" s="180">
        <v>18</v>
      </c>
      <c r="O177" s="180">
        <v>22</v>
      </c>
      <c r="P177" s="181">
        <f t="shared" si="5"/>
        <v>-4</v>
      </c>
    </row>
    <row r="178" spans="1:17" s="155" customFormat="1" ht="14.1" customHeight="1" x14ac:dyDescent="0.2">
      <c r="B178" s="170"/>
      <c r="C178" s="170"/>
      <c r="D178" s="170"/>
      <c r="E178" s="170"/>
      <c r="F178" s="170"/>
      <c r="G178" s="103"/>
      <c r="H178" s="103"/>
      <c r="M178" s="179"/>
      <c r="N178" s="180"/>
      <c r="O178" s="180"/>
      <c r="P178" s="181"/>
    </row>
    <row r="179" spans="1:17" s="155" customFormat="1" ht="14.1" customHeight="1" x14ac:dyDescent="0.2">
      <c r="B179" s="170"/>
      <c r="C179" s="170"/>
      <c r="D179" s="170"/>
      <c r="E179" s="170"/>
      <c r="F179" s="170"/>
      <c r="G179" s="103"/>
      <c r="H179" s="103"/>
      <c r="M179" s="179" t="s">
        <v>257</v>
      </c>
      <c r="N179" s="180">
        <v>42834</v>
      </c>
      <c r="O179" s="180">
        <v>46024</v>
      </c>
      <c r="P179" s="181">
        <f>N179-O179</f>
        <v>-3190</v>
      </c>
    </row>
    <row r="180" spans="1:17" s="155" customFormat="1" ht="14.1" customHeight="1" x14ac:dyDescent="0.2">
      <c r="B180" s="170"/>
      <c r="C180" s="170"/>
      <c r="D180" s="170"/>
      <c r="E180" s="170"/>
      <c r="F180" s="170"/>
      <c r="G180" s="103"/>
      <c r="H180" s="103"/>
      <c r="L180" s="186"/>
    </row>
    <row r="181" spans="1:17" s="155" customFormat="1" ht="14.1" customHeight="1" x14ac:dyDescent="0.2">
      <c r="B181" s="170"/>
      <c r="C181" s="170"/>
      <c r="D181" s="170"/>
      <c r="E181" s="170"/>
      <c r="F181" s="103"/>
      <c r="G181" s="103"/>
      <c r="H181" s="103"/>
      <c r="L181" s="186"/>
      <c r="M181" s="179"/>
      <c r="N181" s="180"/>
      <c r="O181" s="180"/>
      <c r="P181" s="181"/>
    </row>
    <row r="182" spans="1:17" s="155" customFormat="1" ht="14.1" customHeight="1" x14ac:dyDescent="0.2">
      <c r="B182" s="170"/>
      <c r="C182" s="170"/>
      <c r="D182" s="170"/>
      <c r="E182" s="170"/>
      <c r="F182" s="103"/>
      <c r="G182" s="103"/>
      <c r="H182" s="103"/>
      <c r="I182" s="170" t="s">
        <v>258</v>
      </c>
      <c r="J182" s="170">
        <f>SUM(J143:J181)</f>
        <v>351771</v>
      </c>
      <c r="K182" s="170">
        <f t="shared" ref="K182" si="6">SUM(K143:K181)</f>
        <v>322260</v>
      </c>
      <c r="L182" s="170">
        <f>SUM(L143:L181)</f>
        <v>29511</v>
      </c>
      <c r="M182" s="170" t="s">
        <v>258</v>
      </c>
      <c r="N182" s="170">
        <f>SUM(N143:N181)</f>
        <v>327013</v>
      </c>
      <c r="O182" s="170">
        <f>SUM(O143:O181)</f>
        <v>391015</v>
      </c>
      <c r="P182" s="189">
        <f>SUM(P143:P181)</f>
        <v>-64002</v>
      </c>
    </row>
    <row r="183" spans="1:17" s="155" customFormat="1" ht="14.1" customHeight="1" x14ac:dyDescent="0.2">
      <c r="B183" s="170"/>
      <c r="C183" s="170"/>
      <c r="D183" s="170"/>
      <c r="E183" s="170"/>
      <c r="F183" s="103"/>
      <c r="G183" s="103"/>
      <c r="H183" s="103"/>
      <c r="I183" s="201"/>
      <c r="J183" s="170">
        <f>N182</f>
        <v>327013</v>
      </c>
      <c r="K183" s="170">
        <f>O182</f>
        <v>391015</v>
      </c>
      <c r="L183" s="189">
        <f>P182</f>
        <v>-64002</v>
      </c>
      <c r="N183" s="170"/>
      <c r="O183" s="170"/>
      <c r="P183" s="174"/>
    </row>
    <row r="184" spans="1:17" s="155" customFormat="1" ht="14.1" customHeight="1" x14ac:dyDescent="0.2">
      <c r="B184" s="170"/>
      <c r="C184" s="170"/>
      <c r="D184" s="170"/>
      <c r="E184" s="170"/>
      <c r="F184" s="103"/>
      <c r="G184" s="103"/>
      <c r="H184" s="103"/>
      <c r="I184" s="201"/>
      <c r="J184" s="190">
        <f>SUM(J182:J183)</f>
        <v>678784</v>
      </c>
      <c r="K184" s="190">
        <f>SUM(K182:K183)</f>
        <v>713275</v>
      </c>
      <c r="L184" s="191">
        <f>SUM(L182:L183)</f>
        <v>-34491</v>
      </c>
      <c r="N184" s="103"/>
      <c r="O184" s="103"/>
      <c r="P184" s="174"/>
    </row>
    <row r="185" spans="1:17" s="155" customFormat="1" ht="14.1" customHeight="1" x14ac:dyDescent="0.2">
      <c r="B185" s="170"/>
      <c r="C185" s="170"/>
      <c r="D185" s="170"/>
      <c r="E185" s="170"/>
      <c r="F185" s="103"/>
      <c r="G185" s="103"/>
      <c r="H185" s="103"/>
      <c r="I185" s="194" t="s">
        <v>286</v>
      </c>
      <c r="J185" s="153">
        <f>C142-J184</f>
        <v>0</v>
      </c>
      <c r="K185" s="153">
        <f>E142-K184</f>
        <v>0</v>
      </c>
      <c r="L185" s="174">
        <f>G142-L184</f>
        <v>0</v>
      </c>
      <c r="N185" s="103"/>
      <c r="O185" s="103"/>
      <c r="P185" s="174"/>
    </row>
    <row r="186" spans="1:17" ht="14.1" customHeight="1" x14ac:dyDescent="0.2">
      <c r="B186" s="211"/>
      <c r="C186" s="170"/>
      <c r="D186" s="170"/>
      <c r="E186" s="170"/>
      <c r="I186" s="194"/>
    </row>
    <row r="187" spans="1:17" ht="14.1" customHeight="1" x14ac:dyDescent="0.2">
      <c r="A187" s="169">
        <v>5</v>
      </c>
      <c r="B187" s="202" t="s">
        <v>287</v>
      </c>
      <c r="C187" s="72">
        <v>12250</v>
      </c>
      <c r="D187" s="171">
        <f>C187*100/7529178</f>
        <v>0.16270036383785852</v>
      </c>
      <c r="E187" s="72">
        <v>9563</v>
      </c>
      <c r="F187" s="171">
        <f>E187*100/7270009</f>
        <v>0.13154041487431445</v>
      </c>
      <c r="G187" s="172">
        <f>C187-E187</f>
        <v>2687</v>
      </c>
      <c r="H187" s="173">
        <f>G187*100/E187</f>
        <v>28.097877235177247</v>
      </c>
      <c r="I187" s="188"/>
      <c r="J187" s="170"/>
      <c r="K187" s="170"/>
      <c r="L187" s="212"/>
      <c r="M187" s="188"/>
      <c r="N187" s="170"/>
      <c r="O187" s="170"/>
      <c r="P187" s="212"/>
    </row>
    <row r="188" spans="1:17" ht="14.1" customHeight="1" x14ac:dyDescent="0.2">
      <c r="B188" s="170" t="s">
        <v>288</v>
      </c>
      <c r="C188" s="170"/>
      <c r="D188" s="170"/>
      <c r="E188" s="170"/>
      <c r="F188" s="170"/>
      <c r="I188" s="179" t="s">
        <v>268</v>
      </c>
      <c r="J188" s="180">
        <v>1943</v>
      </c>
      <c r="K188" s="180">
        <v>221</v>
      </c>
      <c r="L188" s="181">
        <f t="shared" ref="L188:L205" si="7">J188-K188</f>
        <v>1722</v>
      </c>
      <c r="M188" s="179" t="s">
        <v>66</v>
      </c>
      <c r="N188" s="180">
        <v>705</v>
      </c>
      <c r="O188" s="180">
        <v>1562</v>
      </c>
      <c r="P188" s="181">
        <f t="shared" ref="P188:P206" si="8">N188-O188</f>
        <v>-857</v>
      </c>
    </row>
    <row r="189" spans="1:17" ht="14.1" customHeight="1" x14ac:dyDescent="0.2">
      <c r="B189" s="170"/>
      <c r="C189" s="170"/>
      <c r="D189" s="170"/>
      <c r="E189" s="170"/>
      <c r="F189" s="170"/>
      <c r="I189" s="179" t="s">
        <v>86</v>
      </c>
      <c r="J189" s="180">
        <v>5433</v>
      </c>
      <c r="K189" s="180">
        <v>3998</v>
      </c>
      <c r="L189" s="181">
        <f t="shared" si="7"/>
        <v>1435</v>
      </c>
      <c r="M189" s="179" t="s">
        <v>87</v>
      </c>
      <c r="N189" s="180">
        <v>2</v>
      </c>
      <c r="O189" s="180">
        <v>555</v>
      </c>
      <c r="P189" s="181">
        <f t="shared" si="8"/>
        <v>-553</v>
      </c>
    </row>
    <row r="190" spans="1:17" ht="14.1" customHeight="1" x14ac:dyDescent="0.2">
      <c r="B190" s="170"/>
      <c r="C190" s="170"/>
      <c r="D190" s="170"/>
      <c r="E190" s="170"/>
      <c r="F190" s="170"/>
      <c r="I190" s="179" t="s">
        <v>65</v>
      </c>
      <c r="J190" s="180">
        <v>818</v>
      </c>
      <c r="K190" s="180">
        <v>32</v>
      </c>
      <c r="L190" s="181">
        <f t="shared" si="7"/>
        <v>786</v>
      </c>
      <c r="M190" s="179" t="s">
        <v>70</v>
      </c>
      <c r="N190" s="180">
        <v>370</v>
      </c>
      <c r="O190" s="180">
        <v>503</v>
      </c>
      <c r="P190" s="181">
        <f t="shared" si="8"/>
        <v>-133</v>
      </c>
      <c r="Q190" s="213"/>
    </row>
    <row r="191" spans="1:17" ht="14.1" customHeight="1" x14ac:dyDescent="0.2">
      <c r="B191" s="170"/>
      <c r="C191" s="170"/>
      <c r="D191" s="170"/>
      <c r="E191" s="170"/>
      <c r="F191" s="170"/>
      <c r="I191" s="179" t="s">
        <v>90</v>
      </c>
      <c r="J191" s="180">
        <v>274</v>
      </c>
      <c r="K191" s="180">
        <v>0</v>
      </c>
      <c r="L191" s="181">
        <f t="shared" si="7"/>
        <v>274</v>
      </c>
      <c r="M191" s="179" t="s">
        <v>265</v>
      </c>
      <c r="N191" s="180">
        <v>45</v>
      </c>
      <c r="O191" s="180">
        <v>120</v>
      </c>
      <c r="P191" s="181">
        <f t="shared" si="8"/>
        <v>-75</v>
      </c>
      <c r="Q191" s="213"/>
    </row>
    <row r="192" spans="1:17" ht="14.1" customHeight="1" x14ac:dyDescent="0.2">
      <c r="B192" s="170"/>
      <c r="C192" s="170"/>
      <c r="D192" s="170"/>
      <c r="E192" s="170"/>
      <c r="F192" s="170"/>
      <c r="I192" s="179" t="s">
        <v>263</v>
      </c>
      <c r="J192" s="180">
        <v>587</v>
      </c>
      <c r="K192" s="180">
        <v>365</v>
      </c>
      <c r="L192" s="181">
        <f t="shared" si="7"/>
        <v>222</v>
      </c>
      <c r="M192" s="179" t="s">
        <v>103</v>
      </c>
      <c r="N192" s="180">
        <v>8</v>
      </c>
      <c r="O192" s="180">
        <v>73</v>
      </c>
      <c r="P192" s="181">
        <f t="shared" si="8"/>
        <v>-65</v>
      </c>
      <c r="Q192" s="213"/>
    </row>
    <row r="193" spans="1:17" ht="14.1" customHeight="1" x14ac:dyDescent="0.2">
      <c r="B193" s="170"/>
      <c r="C193" s="170"/>
      <c r="D193" s="170"/>
      <c r="E193" s="170"/>
      <c r="F193" s="170"/>
      <c r="I193" s="179" t="s">
        <v>75</v>
      </c>
      <c r="J193" s="180">
        <v>167</v>
      </c>
      <c r="K193" s="180">
        <v>22</v>
      </c>
      <c r="L193" s="181">
        <f t="shared" si="7"/>
        <v>145</v>
      </c>
      <c r="M193" s="179" t="s">
        <v>271</v>
      </c>
      <c r="N193" s="180">
        <v>3</v>
      </c>
      <c r="O193" s="180">
        <v>46</v>
      </c>
      <c r="P193" s="181">
        <f t="shared" si="8"/>
        <v>-43</v>
      </c>
      <c r="Q193" s="213"/>
    </row>
    <row r="194" spans="1:17" ht="14.1" customHeight="1" x14ac:dyDescent="0.2">
      <c r="B194" s="170"/>
      <c r="C194" s="170"/>
      <c r="D194" s="170"/>
      <c r="E194" s="170"/>
      <c r="F194" s="170"/>
      <c r="I194" s="179" t="s">
        <v>67</v>
      </c>
      <c r="J194" s="180">
        <v>673</v>
      </c>
      <c r="K194" s="180">
        <v>589</v>
      </c>
      <c r="L194" s="181">
        <f t="shared" si="7"/>
        <v>84</v>
      </c>
      <c r="M194" s="179" t="s">
        <v>270</v>
      </c>
      <c r="N194" s="180">
        <v>19</v>
      </c>
      <c r="O194" s="180">
        <v>62</v>
      </c>
      <c r="P194" s="181">
        <f t="shared" si="8"/>
        <v>-43</v>
      </c>
      <c r="Q194" s="213"/>
    </row>
    <row r="195" spans="1:17" ht="14.1" customHeight="1" x14ac:dyDescent="0.2">
      <c r="B195" s="170"/>
      <c r="C195" s="170"/>
      <c r="D195" s="170"/>
      <c r="E195" s="170"/>
      <c r="F195" s="170"/>
      <c r="I195" s="179" t="s">
        <v>80</v>
      </c>
      <c r="J195" s="180">
        <v>74</v>
      </c>
      <c r="K195" s="180">
        <v>0</v>
      </c>
      <c r="L195" s="181">
        <f t="shared" si="7"/>
        <v>74</v>
      </c>
      <c r="M195" s="179" t="s">
        <v>261</v>
      </c>
      <c r="N195" s="180">
        <v>210</v>
      </c>
      <c r="O195" s="180">
        <v>246</v>
      </c>
      <c r="P195" s="181">
        <f t="shared" si="8"/>
        <v>-36</v>
      </c>
      <c r="Q195" s="213"/>
    </row>
    <row r="196" spans="1:17" ht="14.1" customHeight="1" x14ac:dyDescent="0.2">
      <c r="B196" s="170"/>
      <c r="C196" s="170"/>
      <c r="D196" s="170"/>
      <c r="E196" s="170"/>
      <c r="F196" s="170"/>
      <c r="I196" s="179" t="s">
        <v>100</v>
      </c>
      <c r="J196" s="180">
        <v>22</v>
      </c>
      <c r="K196" s="180">
        <v>0</v>
      </c>
      <c r="L196" s="181">
        <f t="shared" si="7"/>
        <v>22</v>
      </c>
      <c r="M196" s="179" t="s">
        <v>283</v>
      </c>
      <c r="N196" s="180">
        <v>112</v>
      </c>
      <c r="O196" s="180">
        <v>133</v>
      </c>
      <c r="P196" s="181">
        <f t="shared" si="8"/>
        <v>-21</v>
      </c>
      <c r="Q196" s="213"/>
    </row>
    <row r="197" spans="1:17" ht="14.1" customHeight="1" x14ac:dyDescent="0.2">
      <c r="B197" s="170"/>
      <c r="C197" s="170"/>
      <c r="D197" s="170"/>
      <c r="E197" s="170"/>
      <c r="F197" s="170"/>
      <c r="I197" s="179" t="s">
        <v>72</v>
      </c>
      <c r="J197" s="180">
        <v>66</v>
      </c>
      <c r="K197" s="180">
        <v>46</v>
      </c>
      <c r="L197" s="181">
        <f t="shared" si="7"/>
        <v>20</v>
      </c>
      <c r="M197" s="179" t="s">
        <v>101</v>
      </c>
      <c r="N197" s="180">
        <v>0</v>
      </c>
      <c r="O197" s="180">
        <v>5</v>
      </c>
      <c r="P197" s="181">
        <f t="shared" si="8"/>
        <v>-5</v>
      </c>
      <c r="Q197" s="213"/>
    </row>
    <row r="198" spans="1:17" ht="14.1" customHeight="1" x14ac:dyDescent="0.2">
      <c r="C198" s="170"/>
      <c r="D198" s="170"/>
      <c r="E198" s="170"/>
      <c r="F198" s="170"/>
      <c r="I198" s="179" t="s">
        <v>105</v>
      </c>
      <c r="J198" s="180">
        <v>55</v>
      </c>
      <c r="K198" s="180">
        <v>41</v>
      </c>
      <c r="L198" s="181">
        <f t="shared" si="7"/>
        <v>14</v>
      </c>
      <c r="M198" s="179" t="s">
        <v>264</v>
      </c>
      <c r="N198" s="180">
        <v>0</v>
      </c>
      <c r="O198" s="180">
        <v>4</v>
      </c>
      <c r="P198" s="181">
        <f t="shared" si="8"/>
        <v>-4</v>
      </c>
      <c r="Q198" s="213"/>
    </row>
    <row r="199" spans="1:17" ht="14.1" customHeight="1" x14ac:dyDescent="0.2">
      <c r="C199" s="170"/>
      <c r="D199" s="170"/>
      <c r="E199" s="170"/>
      <c r="F199" s="170"/>
      <c r="I199" s="179" t="s">
        <v>95</v>
      </c>
      <c r="J199" s="180">
        <v>73</v>
      </c>
      <c r="K199" s="180">
        <v>63</v>
      </c>
      <c r="L199" s="181">
        <f t="shared" si="7"/>
        <v>10</v>
      </c>
      <c r="M199" s="179" t="s">
        <v>79</v>
      </c>
      <c r="N199" s="180">
        <v>0</v>
      </c>
      <c r="O199" s="180">
        <v>3</v>
      </c>
      <c r="P199" s="181">
        <f t="shared" si="8"/>
        <v>-3</v>
      </c>
      <c r="Q199" s="213"/>
    </row>
    <row r="200" spans="1:17" ht="14.1" customHeight="1" x14ac:dyDescent="0.2">
      <c r="C200" s="170"/>
      <c r="D200" s="170"/>
      <c r="E200" s="170"/>
      <c r="F200" s="170"/>
      <c r="I200" s="179" t="s">
        <v>74</v>
      </c>
      <c r="J200" s="180">
        <v>12</v>
      </c>
      <c r="K200" s="180">
        <v>3</v>
      </c>
      <c r="L200" s="181">
        <f t="shared" si="7"/>
        <v>9</v>
      </c>
      <c r="M200" s="179" t="s">
        <v>88</v>
      </c>
      <c r="N200" s="180">
        <v>3</v>
      </c>
      <c r="O200" s="180">
        <v>6</v>
      </c>
      <c r="P200" s="181">
        <f t="shared" si="8"/>
        <v>-3</v>
      </c>
      <c r="Q200" s="213"/>
    </row>
    <row r="201" spans="1:17" ht="14.1" customHeight="1" x14ac:dyDescent="0.2">
      <c r="C201" s="170"/>
      <c r="D201" s="170"/>
      <c r="E201" s="170"/>
      <c r="F201" s="170"/>
      <c r="I201" s="179" t="s">
        <v>285</v>
      </c>
      <c r="J201" s="180">
        <v>9</v>
      </c>
      <c r="K201" s="180">
        <v>0</v>
      </c>
      <c r="L201" s="181">
        <f t="shared" si="7"/>
        <v>9</v>
      </c>
      <c r="M201" s="179" t="s">
        <v>96</v>
      </c>
      <c r="N201" s="180">
        <v>20</v>
      </c>
      <c r="O201" s="180">
        <v>23</v>
      </c>
      <c r="P201" s="181">
        <f t="shared" si="8"/>
        <v>-3</v>
      </c>
      <c r="Q201" s="213"/>
    </row>
    <row r="202" spans="1:17" ht="14.1" customHeight="1" x14ac:dyDescent="0.2">
      <c r="C202" s="170"/>
      <c r="D202" s="170"/>
      <c r="E202" s="170"/>
      <c r="F202" s="170"/>
      <c r="I202" s="179" t="s">
        <v>91</v>
      </c>
      <c r="J202" s="180">
        <v>9</v>
      </c>
      <c r="K202" s="180">
        <v>1</v>
      </c>
      <c r="L202" s="181">
        <f t="shared" si="7"/>
        <v>8</v>
      </c>
      <c r="M202" s="179" t="s">
        <v>267</v>
      </c>
      <c r="N202" s="180">
        <v>0</v>
      </c>
      <c r="O202" s="180">
        <v>2</v>
      </c>
      <c r="P202" s="181">
        <f t="shared" si="8"/>
        <v>-2</v>
      </c>
      <c r="Q202" s="213"/>
    </row>
    <row r="203" spans="1:17" ht="14.1" customHeight="1" x14ac:dyDescent="0.2">
      <c r="C203" s="170"/>
      <c r="D203" s="170"/>
      <c r="E203" s="170"/>
      <c r="F203" s="170"/>
      <c r="I203" s="179" t="s">
        <v>98</v>
      </c>
      <c r="J203" s="180">
        <v>4</v>
      </c>
      <c r="K203" s="180">
        <v>0</v>
      </c>
      <c r="L203" s="181">
        <f t="shared" si="7"/>
        <v>4</v>
      </c>
      <c r="M203" s="179" t="s">
        <v>272</v>
      </c>
      <c r="N203" s="180">
        <v>1</v>
      </c>
      <c r="O203" s="180">
        <v>3</v>
      </c>
      <c r="P203" s="181">
        <f t="shared" si="8"/>
        <v>-2</v>
      </c>
      <c r="Q203" s="213"/>
    </row>
    <row r="204" spans="1:17" ht="14.1" customHeight="1" x14ac:dyDescent="0.2">
      <c r="C204" s="170"/>
      <c r="D204" s="170"/>
      <c r="E204" s="170"/>
      <c r="F204" s="170"/>
      <c r="I204" s="179" t="s">
        <v>71</v>
      </c>
      <c r="J204" s="180">
        <v>1</v>
      </c>
      <c r="K204" s="180">
        <v>0</v>
      </c>
      <c r="L204" s="181">
        <f t="shared" si="7"/>
        <v>1</v>
      </c>
      <c r="M204" s="179" t="s">
        <v>269</v>
      </c>
      <c r="N204" s="180">
        <v>9</v>
      </c>
      <c r="O204" s="180">
        <v>11</v>
      </c>
      <c r="P204" s="181">
        <f t="shared" si="8"/>
        <v>-2</v>
      </c>
      <c r="Q204" s="213"/>
    </row>
    <row r="205" spans="1:17" ht="14.1" customHeight="1" x14ac:dyDescent="0.2">
      <c r="C205" s="170"/>
      <c r="D205" s="170"/>
      <c r="E205" s="170"/>
      <c r="F205" s="170"/>
      <c r="I205" s="179" t="s">
        <v>281</v>
      </c>
      <c r="J205" s="180">
        <v>16</v>
      </c>
      <c r="K205" s="180">
        <v>16</v>
      </c>
      <c r="L205" s="181">
        <f t="shared" si="7"/>
        <v>0</v>
      </c>
      <c r="M205" s="179" t="s">
        <v>73</v>
      </c>
      <c r="N205" s="180">
        <v>0</v>
      </c>
      <c r="O205" s="180">
        <v>1</v>
      </c>
      <c r="P205" s="181">
        <f t="shared" si="8"/>
        <v>-1</v>
      </c>
      <c r="Q205" s="213"/>
    </row>
    <row r="206" spans="1:17" ht="14.1" customHeight="1" x14ac:dyDescent="0.2">
      <c r="C206" s="170"/>
      <c r="D206" s="170"/>
      <c r="E206" s="170"/>
      <c r="F206" s="170"/>
      <c r="I206" s="179"/>
      <c r="J206" s="180"/>
      <c r="K206" s="180"/>
      <c r="L206" s="181"/>
      <c r="M206" s="179" t="s">
        <v>257</v>
      </c>
      <c r="N206" s="180">
        <v>507</v>
      </c>
      <c r="O206" s="180">
        <v>808</v>
      </c>
      <c r="P206" s="181">
        <f t="shared" si="8"/>
        <v>-301</v>
      </c>
      <c r="Q206" s="213"/>
    </row>
    <row r="207" spans="1:17" ht="14.1" customHeight="1" x14ac:dyDescent="0.2">
      <c r="A207" s="169"/>
      <c r="B207" s="175"/>
      <c r="C207" s="170"/>
      <c r="D207" s="170"/>
      <c r="E207" s="170"/>
      <c r="F207" s="170"/>
      <c r="G207" s="170"/>
      <c r="H207" s="170"/>
      <c r="I207" s="179"/>
      <c r="J207" s="180"/>
      <c r="K207" s="180"/>
      <c r="L207" s="181"/>
      <c r="Q207" s="213"/>
    </row>
    <row r="208" spans="1:17" ht="14.1" customHeight="1" x14ac:dyDescent="0.2">
      <c r="A208" s="169"/>
      <c r="B208" s="175"/>
      <c r="C208" s="170"/>
      <c r="D208" s="170"/>
      <c r="E208" s="170"/>
      <c r="F208" s="170"/>
      <c r="G208" s="170"/>
      <c r="H208" s="170"/>
      <c r="I208" s="179"/>
      <c r="J208" s="180"/>
      <c r="K208" s="180"/>
      <c r="L208" s="181"/>
      <c r="Q208" s="213"/>
    </row>
    <row r="209" spans="1:17" ht="14.1" customHeight="1" x14ac:dyDescent="0.2">
      <c r="A209" s="169"/>
      <c r="B209" s="175"/>
      <c r="C209" s="170"/>
      <c r="D209" s="170"/>
      <c r="E209" s="170"/>
      <c r="F209" s="170"/>
      <c r="G209" s="170"/>
      <c r="H209" s="170"/>
      <c r="I209" s="179"/>
      <c r="J209" s="180"/>
      <c r="K209" s="180"/>
      <c r="L209" s="181"/>
      <c r="M209" s="184"/>
      <c r="N209" s="185"/>
      <c r="O209" s="185"/>
      <c r="P209" s="181"/>
      <c r="Q209" s="213"/>
    </row>
    <row r="210" spans="1:17" ht="14.1" customHeight="1" x14ac:dyDescent="0.2">
      <c r="A210" s="169"/>
      <c r="B210" s="175"/>
      <c r="C210" s="170"/>
      <c r="D210" s="170"/>
      <c r="E210" s="170"/>
      <c r="F210" s="170"/>
      <c r="G210" s="170"/>
      <c r="H210" s="170"/>
      <c r="I210" s="179"/>
      <c r="J210" s="180"/>
      <c r="K210" s="180"/>
      <c r="L210" s="181"/>
      <c r="M210" s="184"/>
      <c r="N210" s="185"/>
      <c r="O210" s="185"/>
      <c r="P210" s="181"/>
      <c r="Q210" s="213"/>
    </row>
    <row r="211" spans="1:17" ht="14.1" customHeight="1" x14ac:dyDescent="0.2">
      <c r="A211" s="169"/>
      <c r="B211" s="175"/>
      <c r="C211" s="170"/>
      <c r="D211" s="170"/>
      <c r="E211" s="170"/>
      <c r="F211" s="170"/>
      <c r="G211" s="170"/>
      <c r="H211" s="170"/>
      <c r="I211" s="179"/>
      <c r="J211" s="180"/>
      <c r="K211" s="180"/>
      <c r="L211" s="181"/>
      <c r="Q211" s="213"/>
    </row>
    <row r="212" spans="1:17" ht="14.1" customHeight="1" x14ac:dyDescent="0.2">
      <c r="A212" s="169"/>
      <c r="B212" s="175"/>
      <c r="C212" s="170"/>
      <c r="D212" s="170"/>
      <c r="E212" s="170"/>
      <c r="F212" s="170"/>
      <c r="G212" s="170"/>
      <c r="H212" s="170"/>
      <c r="I212" s="179"/>
      <c r="J212" s="180"/>
      <c r="K212" s="180"/>
      <c r="L212" s="181"/>
      <c r="M212" s="184"/>
      <c r="N212" s="185"/>
      <c r="O212" s="185"/>
      <c r="P212" s="181"/>
      <c r="Q212" s="213"/>
    </row>
    <row r="213" spans="1:17" ht="14.1" customHeight="1" x14ac:dyDescent="0.2">
      <c r="A213" s="169"/>
      <c r="B213" s="175"/>
      <c r="C213" s="170"/>
      <c r="D213" s="170"/>
      <c r="E213" s="170"/>
      <c r="F213" s="170"/>
      <c r="G213" s="170"/>
      <c r="H213" s="170"/>
      <c r="I213" s="179"/>
      <c r="J213" s="180"/>
      <c r="K213" s="180"/>
      <c r="L213" s="181"/>
      <c r="Q213" s="213"/>
    </row>
    <row r="214" spans="1:17" ht="14.1" customHeight="1" x14ac:dyDescent="0.2">
      <c r="A214" s="169"/>
      <c r="B214" s="175"/>
      <c r="C214" s="170"/>
      <c r="D214" s="170"/>
      <c r="E214" s="170"/>
      <c r="F214" s="170"/>
      <c r="G214" s="170"/>
      <c r="H214" s="170"/>
      <c r="I214" s="179"/>
      <c r="J214" s="180"/>
      <c r="K214" s="180"/>
      <c r="L214" s="181"/>
      <c r="Q214" s="207"/>
    </row>
    <row r="215" spans="1:17" ht="14.1" customHeight="1" x14ac:dyDescent="0.2">
      <c r="C215" s="170"/>
      <c r="D215" s="170"/>
      <c r="E215" s="170"/>
      <c r="F215" s="170"/>
      <c r="I215" s="179"/>
      <c r="J215" s="180"/>
      <c r="K215" s="180"/>
      <c r="L215" s="181"/>
      <c r="M215" s="184"/>
      <c r="N215" s="185"/>
      <c r="O215" s="185"/>
      <c r="P215" s="181"/>
      <c r="Q215" s="207"/>
    </row>
    <row r="216" spans="1:17" ht="14.1" customHeight="1" x14ac:dyDescent="0.2">
      <c r="C216" s="170"/>
      <c r="D216" s="170"/>
      <c r="E216" s="170"/>
      <c r="F216" s="170"/>
      <c r="I216" s="179"/>
      <c r="J216" s="180"/>
      <c r="K216" s="180"/>
      <c r="L216" s="181"/>
      <c r="M216" s="184"/>
      <c r="N216" s="185"/>
      <c r="O216" s="185"/>
      <c r="P216" s="181"/>
      <c r="Q216" s="207"/>
    </row>
    <row r="217" spans="1:17" ht="14.1" customHeight="1" x14ac:dyDescent="0.2">
      <c r="A217" s="103"/>
      <c r="B217" s="103"/>
      <c r="C217" s="170"/>
      <c r="D217" s="170"/>
      <c r="E217" s="170"/>
      <c r="F217" s="170"/>
      <c r="Q217" s="207"/>
    </row>
    <row r="218" spans="1:17" ht="14.1" customHeight="1" x14ac:dyDescent="0.2">
      <c r="A218" s="103"/>
      <c r="B218" s="103"/>
      <c r="C218" s="170"/>
      <c r="D218" s="170"/>
      <c r="E218" s="170"/>
      <c r="F218" s="170"/>
      <c r="I218" s="207"/>
      <c r="J218" s="176"/>
      <c r="K218" s="176"/>
      <c r="L218" s="181"/>
      <c r="M218" s="207"/>
      <c r="N218" s="176"/>
      <c r="O218" s="176"/>
      <c r="P218" s="181"/>
      <c r="Q218" s="207"/>
    </row>
    <row r="219" spans="1:17" ht="14.1" customHeight="1" x14ac:dyDescent="0.2">
      <c r="A219" s="103"/>
      <c r="B219" s="103"/>
      <c r="C219" s="170"/>
      <c r="D219" s="170"/>
      <c r="E219" s="170"/>
      <c r="F219" s="170"/>
      <c r="I219" s="207"/>
      <c r="J219" s="176"/>
      <c r="K219" s="176"/>
      <c r="L219" s="181"/>
      <c r="M219" s="207"/>
      <c r="N219" s="176"/>
      <c r="O219" s="176"/>
      <c r="P219" s="181"/>
      <c r="Q219" s="207"/>
    </row>
    <row r="220" spans="1:17" ht="14.1" customHeight="1" x14ac:dyDescent="0.2">
      <c r="A220" s="103"/>
      <c r="B220" s="103"/>
      <c r="C220" s="170"/>
      <c r="D220" s="170"/>
      <c r="E220" s="170"/>
      <c r="F220" s="170"/>
      <c r="I220" s="207"/>
      <c r="J220" s="176"/>
      <c r="K220" s="176"/>
      <c r="L220" s="181"/>
      <c r="M220" s="207"/>
      <c r="N220" s="176"/>
      <c r="O220" s="176"/>
      <c r="P220" s="181"/>
      <c r="Q220" s="207"/>
    </row>
    <row r="221" spans="1:17" ht="14.1" customHeight="1" x14ac:dyDescent="0.2">
      <c r="A221" s="103"/>
      <c r="B221" s="103"/>
      <c r="C221" s="170"/>
      <c r="D221" s="170"/>
      <c r="E221" s="170"/>
      <c r="F221" s="170"/>
      <c r="I221" s="207"/>
      <c r="J221" s="176"/>
      <c r="K221" s="176"/>
      <c r="L221" s="181"/>
      <c r="M221" s="207"/>
      <c r="N221" s="176"/>
      <c r="O221" s="176"/>
      <c r="P221" s="181"/>
      <c r="Q221" s="207"/>
    </row>
    <row r="222" spans="1:17" ht="14.1" customHeight="1" x14ac:dyDescent="0.2">
      <c r="A222" s="103"/>
      <c r="B222" s="103"/>
      <c r="C222" s="170"/>
      <c r="D222" s="170"/>
      <c r="E222" s="170"/>
      <c r="F222" s="170"/>
      <c r="I222" s="207"/>
      <c r="J222" s="176"/>
      <c r="K222" s="176"/>
      <c r="L222" s="181"/>
      <c r="M222" s="207"/>
      <c r="N222" s="176"/>
      <c r="O222" s="176"/>
      <c r="P222" s="181"/>
      <c r="Q222" s="207"/>
    </row>
    <row r="223" spans="1:17" ht="14.1" customHeight="1" x14ac:dyDescent="0.2">
      <c r="A223" s="103"/>
      <c r="B223" s="103"/>
      <c r="C223" s="170"/>
      <c r="D223" s="170"/>
      <c r="E223" s="170"/>
      <c r="F223" s="170"/>
      <c r="I223" s="207"/>
      <c r="J223" s="176"/>
      <c r="K223" s="176"/>
      <c r="L223" s="181"/>
      <c r="M223" s="207"/>
      <c r="N223" s="176"/>
      <c r="O223" s="176"/>
      <c r="P223" s="181"/>
      <c r="Q223" s="207"/>
    </row>
    <row r="224" spans="1:17" ht="14.1" customHeight="1" x14ac:dyDescent="0.2">
      <c r="A224" s="103"/>
      <c r="B224" s="103"/>
      <c r="C224" s="170"/>
      <c r="D224" s="170"/>
      <c r="E224" s="170"/>
      <c r="F224" s="170"/>
      <c r="I224" s="207"/>
      <c r="J224" s="176"/>
      <c r="K224" s="176"/>
      <c r="L224" s="181"/>
      <c r="M224" s="207"/>
      <c r="N224" s="176"/>
      <c r="O224" s="176"/>
      <c r="P224" s="181"/>
      <c r="Q224" s="207"/>
    </row>
    <row r="225" spans="1:17" ht="14.1" customHeight="1" x14ac:dyDescent="0.2">
      <c r="A225" s="103"/>
      <c r="B225" s="103"/>
      <c r="C225" s="170"/>
      <c r="D225" s="170"/>
      <c r="E225" s="170"/>
      <c r="F225" s="170"/>
      <c r="I225" s="207"/>
      <c r="J225" s="176"/>
      <c r="K225" s="176"/>
      <c r="L225" s="181"/>
      <c r="M225" s="207"/>
      <c r="N225" s="176"/>
      <c r="O225" s="176"/>
      <c r="P225" s="181"/>
      <c r="Q225" s="207"/>
    </row>
    <row r="226" spans="1:17" ht="14.1" customHeight="1" x14ac:dyDescent="0.2">
      <c r="A226" s="103"/>
      <c r="B226" s="103"/>
      <c r="C226" s="170"/>
      <c r="D226" s="170"/>
      <c r="E226" s="170"/>
      <c r="F226" s="170"/>
      <c r="I226" s="207"/>
      <c r="J226" s="176"/>
      <c r="K226" s="176"/>
      <c r="L226" s="181"/>
      <c r="M226" s="207"/>
      <c r="N226" s="176"/>
      <c r="O226" s="176"/>
      <c r="P226" s="181"/>
      <c r="Q226" s="207"/>
    </row>
    <row r="227" spans="1:17" ht="14.1" customHeight="1" x14ac:dyDescent="0.2">
      <c r="A227" s="103"/>
      <c r="B227" s="103"/>
      <c r="C227" s="170"/>
      <c r="D227" s="170"/>
      <c r="E227" s="170"/>
      <c r="I227" s="170" t="s">
        <v>258</v>
      </c>
      <c r="J227" s="170">
        <f>SUM(J188:J226)</f>
        <v>10236</v>
      </c>
      <c r="K227" s="170">
        <f>SUM(K188:K226)</f>
        <v>5397</v>
      </c>
      <c r="L227" s="170">
        <f>SUM(L188:L226)</f>
        <v>4839</v>
      </c>
      <c r="M227" s="170" t="s">
        <v>258</v>
      </c>
      <c r="N227" s="170">
        <f>SUM(N188:N226)</f>
        <v>2014</v>
      </c>
      <c r="O227" s="170">
        <f>SUM(O188:O226)</f>
        <v>4166</v>
      </c>
      <c r="P227" s="189">
        <f>SUM(P188:P226)</f>
        <v>-2152</v>
      </c>
      <c r="Q227" s="207"/>
    </row>
    <row r="228" spans="1:17" ht="14.1" customHeight="1" x14ac:dyDescent="0.2">
      <c r="A228" s="103"/>
      <c r="B228" s="103"/>
      <c r="C228" s="170"/>
      <c r="D228" s="170"/>
      <c r="E228" s="170"/>
      <c r="J228" s="170">
        <f>N227</f>
        <v>2014</v>
      </c>
      <c r="K228" s="170">
        <f>O227</f>
        <v>4166</v>
      </c>
      <c r="L228" s="189">
        <f>P227</f>
        <v>-2152</v>
      </c>
      <c r="Q228" s="207"/>
    </row>
    <row r="229" spans="1:17" ht="14.1" customHeight="1" x14ac:dyDescent="0.2">
      <c r="A229" s="103"/>
      <c r="B229" s="103"/>
      <c r="C229" s="170"/>
      <c r="D229" s="170"/>
      <c r="E229" s="170"/>
      <c r="I229" s="201"/>
      <c r="J229" s="190">
        <f>SUM(J227:J228)</f>
        <v>12250</v>
      </c>
      <c r="K229" s="190">
        <f>SUM(K227:K228)</f>
        <v>9563</v>
      </c>
      <c r="L229" s="191">
        <f>SUM(L227:L228)</f>
        <v>2687</v>
      </c>
      <c r="Q229" s="207"/>
    </row>
    <row r="230" spans="1:17" ht="14.1" customHeight="1" x14ac:dyDescent="0.2">
      <c r="A230" s="103"/>
      <c r="B230" s="103"/>
      <c r="C230" s="170"/>
      <c r="D230" s="170"/>
      <c r="E230" s="170"/>
      <c r="I230" s="194" t="s">
        <v>289</v>
      </c>
      <c r="J230" s="153">
        <f>C187-J229</f>
        <v>0</v>
      </c>
      <c r="K230" s="153">
        <f>E187-K229</f>
        <v>0</v>
      </c>
      <c r="L230" s="174">
        <f>G187-L229</f>
        <v>0</v>
      </c>
      <c r="Q230" s="207"/>
    </row>
    <row r="231" spans="1:17" ht="14.1" customHeight="1" x14ac:dyDescent="0.2">
      <c r="C231" s="170"/>
      <c r="D231" s="170"/>
      <c r="E231" s="170"/>
      <c r="J231" s="190"/>
      <c r="K231" s="190"/>
      <c r="L231" s="191"/>
      <c r="Q231" s="207"/>
    </row>
    <row r="232" spans="1:17" ht="12.75" x14ac:dyDescent="0.2">
      <c r="A232" s="169">
        <v>6</v>
      </c>
      <c r="B232" s="214" t="s">
        <v>290</v>
      </c>
      <c r="C232" s="72">
        <v>905543</v>
      </c>
      <c r="D232" s="171">
        <f>C232*100/7529178</f>
        <v>12.027116373128647</v>
      </c>
      <c r="E232" s="72">
        <v>809540</v>
      </c>
      <c r="F232" s="171">
        <f>E232*100/7270009</f>
        <v>11.135336971384767</v>
      </c>
      <c r="G232" s="172">
        <f>C232-E232</f>
        <v>96003</v>
      </c>
      <c r="H232" s="173">
        <f>G232*100/E232</f>
        <v>11.858956938508289</v>
      </c>
      <c r="I232" s="188"/>
      <c r="J232" s="170"/>
      <c r="K232" s="170"/>
      <c r="L232" s="212"/>
      <c r="M232" s="188"/>
      <c r="N232" s="170"/>
      <c r="O232" s="170"/>
      <c r="P232" s="212"/>
      <c r="Q232" s="207"/>
    </row>
    <row r="233" spans="1:17" s="153" customFormat="1" ht="13.5" customHeight="1" x14ac:dyDescent="0.2">
      <c r="A233" s="182"/>
      <c r="B233" s="215" t="s">
        <v>291</v>
      </c>
      <c r="I233" s="179" t="s">
        <v>90</v>
      </c>
      <c r="J233" s="180">
        <v>90711</v>
      </c>
      <c r="K233" s="180">
        <v>59660</v>
      </c>
      <c r="L233" s="181">
        <f t="shared" ref="L233:L271" si="9">J233-K233</f>
        <v>31051</v>
      </c>
      <c r="M233" s="179" t="s">
        <v>71</v>
      </c>
      <c r="N233" s="180">
        <v>33199</v>
      </c>
      <c r="O233" s="180">
        <v>54504</v>
      </c>
      <c r="P233" s="181">
        <f t="shared" ref="P233:P252" si="10">N233-O233</f>
        <v>-21305</v>
      </c>
      <c r="Q233" s="207"/>
    </row>
    <row r="234" spans="1:17" ht="14.1" customHeight="1" x14ac:dyDescent="0.2">
      <c r="C234" s="170"/>
      <c r="D234" s="170"/>
      <c r="E234" s="170"/>
      <c r="F234" s="170"/>
      <c r="I234" s="179" t="s">
        <v>70</v>
      </c>
      <c r="J234" s="180">
        <v>112506</v>
      </c>
      <c r="K234" s="180">
        <v>89366</v>
      </c>
      <c r="L234" s="181">
        <f t="shared" si="9"/>
        <v>23140</v>
      </c>
      <c r="M234" s="179" t="s">
        <v>78</v>
      </c>
      <c r="N234" s="180">
        <v>11449</v>
      </c>
      <c r="O234" s="180">
        <v>12792</v>
      </c>
      <c r="P234" s="181">
        <f t="shared" si="10"/>
        <v>-1343</v>
      </c>
      <c r="Q234" s="207"/>
    </row>
    <row r="235" spans="1:17" ht="14.1" customHeight="1" x14ac:dyDescent="0.2">
      <c r="C235" s="170"/>
      <c r="D235" s="170"/>
      <c r="E235" s="170"/>
      <c r="F235" s="170"/>
      <c r="I235" s="179" t="s">
        <v>80</v>
      </c>
      <c r="J235" s="180">
        <v>98299</v>
      </c>
      <c r="K235" s="180">
        <v>81344</v>
      </c>
      <c r="L235" s="181">
        <f t="shared" si="9"/>
        <v>16955</v>
      </c>
      <c r="M235" s="179" t="s">
        <v>65</v>
      </c>
      <c r="N235" s="180">
        <v>205026</v>
      </c>
      <c r="O235" s="180">
        <v>206288</v>
      </c>
      <c r="P235" s="181">
        <f t="shared" si="10"/>
        <v>-1262</v>
      </c>
      <c r="Q235" s="207"/>
    </row>
    <row r="236" spans="1:17" ht="14.1" customHeight="1" x14ac:dyDescent="0.2">
      <c r="C236" s="170"/>
      <c r="D236" s="170"/>
      <c r="E236" s="170"/>
      <c r="F236" s="170"/>
      <c r="I236" s="179" t="s">
        <v>95</v>
      </c>
      <c r="J236" s="180">
        <v>107529</v>
      </c>
      <c r="K236" s="180">
        <v>98008</v>
      </c>
      <c r="L236" s="181">
        <f t="shared" si="9"/>
        <v>9521</v>
      </c>
      <c r="M236" s="179" t="s">
        <v>86</v>
      </c>
      <c r="N236" s="180">
        <v>1088</v>
      </c>
      <c r="O236" s="180">
        <v>2294</v>
      </c>
      <c r="P236" s="181">
        <f t="shared" si="10"/>
        <v>-1206</v>
      </c>
      <c r="Q236" s="207"/>
    </row>
    <row r="237" spans="1:17" ht="14.1" customHeight="1" x14ac:dyDescent="0.2">
      <c r="C237" s="170"/>
      <c r="D237" s="170"/>
      <c r="E237" s="170"/>
      <c r="F237" s="170"/>
      <c r="I237" s="179" t="s">
        <v>103</v>
      </c>
      <c r="J237" s="180">
        <v>39518</v>
      </c>
      <c r="K237" s="180">
        <v>30906</v>
      </c>
      <c r="L237" s="181">
        <f t="shared" si="9"/>
        <v>8612</v>
      </c>
      <c r="M237" s="179" t="s">
        <v>264</v>
      </c>
      <c r="N237" s="180">
        <v>1</v>
      </c>
      <c r="O237" s="180">
        <v>865</v>
      </c>
      <c r="P237" s="181">
        <f t="shared" si="10"/>
        <v>-864</v>
      </c>
      <c r="Q237" s="207"/>
    </row>
    <row r="238" spans="1:17" ht="14.1" customHeight="1" x14ac:dyDescent="0.2">
      <c r="C238" s="170"/>
      <c r="D238" s="170"/>
      <c r="E238" s="170"/>
      <c r="F238" s="170"/>
      <c r="I238" s="179" t="s">
        <v>82</v>
      </c>
      <c r="J238" s="180">
        <v>26394</v>
      </c>
      <c r="K238" s="180">
        <v>18732</v>
      </c>
      <c r="L238" s="181">
        <f t="shared" si="9"/>
        <v>7662</v>
      </c>
      <c r="M238" s="179" t="s">
        <v>100</v>
      </c>
      <c r="N238" s="180">
        <v>21283</v>
      </c>
      <c r="O238" s="180">
        <v>21764</v>
      </c>
      <c r="P238" s="181">
        <f t="shared" si="10"/>
        <v>-481</v>
      </c>
      <c r="Q238" s="207"/>
    </row>
    <row r="239" spans="1:17" ht="14.1" customHeight="1" x14ac:dyDescent="0.2">
      <c r="C239" s="170"/>
      <c r="D239" s="170"/>
      <c r="E239" s="170"/>
      <c r="F239" s="170"/>
      <c r="I239" s="179" t="s">
        <v>81</v>
      </c>
      <c r="J239" s="180">
        <v>27237</v>
      </c>
      <c r="K239" s="180">
        <v>23561</v>
      </c>
      <c r="L239" s="181">
        <f t="shared" si="9"/>
        <v>3676</v>
      </c>
      <c r="M239" s="179" t="s">
        <v>285</v>
      </c>
      <c r="N239" s="180">
        <v>1611</v>
      </c>
      <c r="O239" s="180">
        <v>2089</v>
      </c>
      <c r="P239" s="181">
        <f t="shared" si="10"/>
        <v>-478</v>
      </c>
      <c r="Q239" s="207"/>
    </row>
    <row r="240" spans="1:17" ht="14.1" customHeight="1" x14ac:dyDescent="0.2">
      <c r="C240" s="170"/>
      <c r="D240" s="170"/>
      <c r="E240" s="170"/>
      <c r="F240" s="170"/>
      <c r="I240" s="179" t="s">
        <v>91</v>
      </c>
      <c r="J240" s="180">
        <v>15129</v>
      </c>
      <c r="K240" s="180">
        <v>11808</v>
      </c>
      <c r="L240" s="181">
        <f t="shared" si="9"/>
        <v>3321</v>
      </c>
      <c r="M240" s="179" t="s">
        <v>92</v>
      </c>
      <c r="N240" s="180">
        <v>4602</v>
      </c>
      <c r="O240" s="180">
        <v>5005</v>
      </c>
      <c r="P240" s="181">
        <f t="shared" si="10"/>
        <v>-403</v>
      </c>
      <c r="Q240" s="207"/>
    </row>
    <row r="241" spans="1:17" ht="14.1" customHeight="1" x14ac:dyDescent="0.2">
      <c r="C241" s="170"/>
      <c r="D241" s="170"/>
      <c r="E241" s="170"/>
      <c r="F241" s="170"/>
      <c r="I241" s="179" t="s">
        <v>76</v>
      </c>
      <c r="J241" s="180">
        <v>5975</v>
      </c>
      <c r="K241" s="180">
        <v>2726</v>
      </c>
      <c r="L241" s="181">
        <f t="shared" si="9"/>
        <v>3249</v>
      </c>
      <c r="M241" s="179" t="s">
        <v>74</v>
      </c>
      <c r="N241" s="180">
        <v>573</v>
      </c>
      <c r="O241" s="180">
        <v>853</v>
      </c>
      <c r="P241" s="181">
        <f t="shared" si="10"/>
        <v>-280</v>
      </c>
      <c r="Q241" s="207"/>
    </row>
    <row r="242" spans="1:17" ht="14.1" customHeight="1" x14ac:dyDescent="0.2">
      <c r="C242" s="170"/>
      <c r="D242" s="170"/>
      <c r="E242" s="170"/>
      <c r="F242" s="170"/>
      <c r="I242" s="179" t="s">
        <v>267</v>
      </c>
      <c r="J242" s="180">
        <v>7972</v>
      </c>
      <c r="K242" s="180">
        <v>5475</v>
      </c>
      <c r="L242" s="181">
        <f t="shared" si="9"/>
        <v>2497</v>
      </c>
      <c r="M242" s="179" t="s">
        <v>83</v>
      </c>
      <c r="N242" s="180">
        <v>4260</v>
      </c>
      <c r="O242" s="180">
        <v>4520</v>
      </c>
      <c r="P242" s="181">
        <f t="shared" si="10"/>
        <v>-260</v>
      </c>
      <c r="Q242" s="207"/>
    </row>
    <row r="243" spans="1:17" ht="14.1" customHeight="1" x14ac:dyDescent="0.2">
      <c r="C243" s="170"/>
      <c r="D243" s="170"/>
      <c r="E243" s="170"/>
      <c r="F243" s="170"/>
      <c r="I243" s="179" t="s">
        <v>73</v>
      </c>
      <c r="J243" s="180">
        <v>3943</v>
      </c>
      <c r="K243" s="180">
        <v>2111</v>
      </c>
      <c r="L243" s="181">
        <f t="shared" si="9"/>
        <v>1832</v>
      </c>
      <c r="M243" s="179" t="s">
        <v>67</v>
      </c>
      <c r="N243" s="180">
        <v>336</v>
      </c>
      <c r="O243" s="180">
        <v>515</v>
      </c>
      <c r="P243" s="181">
        <f t="shared" si="10"/>
        <v>-179</v>
      </c>
      <c r="Q243" s="207"/>
    </row>
    <row r="244" spans="1:17" ht="14.1" customHeight="1" x14ac:dyDescent="0.2">
      <c r="C244" s="170"/>
      <c r="D244" s="170"/>
      <c r="E244" s="170"/>
      <c r="F244" s="170"/>
      <c r="I244" s="179" t="s">
        <v>72</v>
      </c>
      <c r="J244" s="180">
        <v>7045</v>
      </c>
      <c r="K244" s="180">
        <v>5438</v>
      </c>
      <c r="L244" s="181">
        <f t="shared" si="9"/>
        <v>1607</v>
      </c>
      <c r="M244" s="179" t="s">
        <v>93</v>
      </c>
      <c r="N244" s="180">
        <v>731</v>
      </c>
      <c r="O244" s="180">
        <v>862</v>
      </c>
      <c r="P244" s="181">
        <f t="shared" si="10"/>
        <v>-131</v>
      </c>
      <c r="Q244" s="207"/>
    </row>
    <row r="245" spans="1:17" ht="14.1" customHeight="1" x14ac:dyDescent="0.2">
      <c r="C245" s="170"/>
      <c r="D245" s="170"/>
      <c r="E245" s="170"/>
      <c r="F245" s="170"/>
      <c r="I245" s="179" t="s">
        <v>96</v>
      </c>
      <c r="J245" s="180">
        <v>2695</v>
      </c>
      <c r="K245" s="180">
        <v>1103</v>
      </c>
      <c r="L245" s="181">
        <f t="shared" si="9"/>
        <v>1592</v>
      </c>
      <c r="M245" s="179" t="s">
        <v>282</v>
      </c>
      <c r="N245" s="180">
        <v>1048</v>
      </c>
      <c r="O245" s="180">
        <v>1103</v>
      </c>
      <c r="P245" s="181">
        <f t="shared" si="10"/>
        <v>-55</v>
      </c>
      <c r="Q245" s="213"/>
    </row>
    <row r="246" spans="1:17" ht="14.1" customHeight="1" x14ac:dyDescent="0.2">
      <c r="C246" s="170"/>
      <c r="D246" s="170"/>
      <c r="E246" s="170"/>
      <c r="F246" s="170"/>
      <c r="I246" s="179" t="s">
        <v>263</v>
      </c>
      <c r="J246" s="180">
        <v>25149</v>
      </c>
      <c r="K246" s="180">
        <v>23717</v>
      </c>
      <c r="L246" s="181">
        <f t="shared" si="9"/>
        <v>1432</v>
      </c>
      <c r="M246" s="179" t="s">
        <v>87</v>
      </c>
      <c r="N246" s="180">
        <v>7</v>
      </c>
      <c r="O246" s="180">
        <v>62</v>
      </c>
      <c r="P246" s="181">
        <f t="shared" si="10"/>
        <v>-55</v>
      </c>
    </row>
    <row r="247" spans="1:17" ht="14.1" customHeight="1" x14ac:dyDescent="0.2">
      <c r="C247" s="170"/>
      <c r="D247" s="170"/>
      <c r="E247" s="170"/>
      <c r="F247" s="170"/>
      <c r="I247" s="179" t="s">
        <v>272</v>
      </c>
      <c r="J247" s="180">
        <v>4922</v>
      </c>
      <c r="K247" s="180">
        <v>3588</v>
      </c>
      <c r="L247" s="181">
        <f t="shared" si="9"/>
        <v>1334</v>
      </c>
      <c r="M247" s="179" t="s">
        <v>88</v>
      </c>
      <c r="N247" s="180">
        <v>1344</v>
      </c>
      <c r="O247" s="180">
        <v>1382</v>
      </c>
      <c r="P247" s="181">
        <f t="shared" si="10"/>
        <v>-38</v>
      </c>
      <c r="Q247" s="103"/>
    </row>
    <row r="248" spans="1:17" ht="14.1" customHeight="1" x14ac:dyDescent="0.2">
      <c r="C248" s="170"/>
      <c r="D248" s="170"/>
      <c r="E248" s="170"/>
      <c r="F248" s="170"/>
      <c r="I248" s="179" t="s">
        <v>79</v>
      </c>
      <c r="J248" s="180">
        <v>3156</v>
      </c>
      <c r="K248" s="180">
        <v>2163</v>
      </c>
      <c r="L248" s="181">
        <f t="shared" si="9"/>
        <v>993</v>
      </c>
      <c r="M248" s="179" t="s">
        <v>68</v>
      </c>
      <c r="N248" s="180">
        <v>1029</v>
      </c>
      <c r="O248" s="180">
        <v>1058</v>
      </c>
      <c r="P248" s="181">
        <f t="shared" si="10"/>
        <v>-29</v>
      </c>
      <c r="Q248" s="103"/>
    </row>
    <row r="249" spans="1:17" ht="14.1" customHeight="1" x14ac:dyDescent="0.2">
      <c r="C249" s="170"/>
      <c r="D249" s="170"/>
      <c r="E249" s="170"/>
      <c r="F249" s="170"/>
      <c r="I249" s="179" t="s">
        <v>284</v>
      </c>
      <c r="J249" s="180">
        <v>4465</v>
      </c>
      <c r="K249" s="180">
        <v>3552</v>
      </c>
      <c r="L249" s="181">
        <f t="shared" si="9"/>
        <v>913</v>
      </c>
      <c r="M249" s="179" t="s">
        <v>261</v>
      </c>
      <c r="N249" s="180">
        <v>0</v>
      </c>
      <c r="O249" s="180">
        <v>19</v>
      </c>
      <c r="P249" s="181">
        <f t="shared" si="10"/>
        <v>-19</v>
      </c>
      <c r="Q249" s="103"/>
    </row>
    <row r="250" spans="1:17" ht="14.1" customHeight="1" x14ac:dyDescent="0.2">
      <c r="C250" s="170"/>
      <c r="D250" s="170"/>
      <c r="E250" s="170"/>
      <c r="F250" s="170"/>
      <c r="I250" s="179" t="s">
        <v>69</v>
      </c>
      <c r="J250" s="180">
        <v>2167</v>
      </c>
      <c r="K250" s="180">
        <v>1538</v>
      </c>
      <c r="L250" s="181">
        <f t="shared" si="9"/>
        <v>629</v>
      </c>
      <c r="M250" s="179" t="s">
        <v>268</v>
      </c>
      <c r="N250" s="180">
        <v>8</v>
      </c>
      <c r="O250" s="180">
        <v>26</v>
      </c>
      <c r="P250" s="181">
        <f t="shared" si="10"/>
        <v>-18</v>
      </c>
      <c r="Q250" s="103"/>
    </row>
    <row r="251" spans="1:17" ht="14.1" customHeight="1" x14ac:dyDescent="0.2">
      <c r="C251" s="170"/>
      <c r="D251" s="170"/>
      <c r="E251" s="170"/>
      <c r="F251" s="170"/>
      <c r="I251" s="179" t="s">
        <v>266</v>
      </c>
      <c r="J251" s="180">
        <v>2543</v>
      </c>
      <c r="K251" s="180">
        <v>1981</v>
      </c>
      <c r="L251" s="181">
        <f t="shared" si="9"/>
        <v>562</v>
      </c>
      <c r="M251" s="179" t="s">
        <v>271</v>
      </c>
      <c r="N251" s="180">
        <v>0</v>
      </c>
      <c r="O251" s="180">
        <v>10</v>
      </c>
      <c r="P251" s="181">
        <f t="shared" si="10"/>
        <v>-10</v>
      </c>
      <c r="Q251" s="103"/>
    </row>
    <row r="252" spans="1:17" ht="14.1" customHeight="1" x14ac:dyDescent="0.2">
      <c r="A252" s="169"/>
      <c r="B252" s="175"/>
      <c r="C252" s="170"/>
      <c r="D252" s="170"/>
      <c r="E252" s="170"/>
      <c r="F252" s="170"/>
      <c r="G252" s="170"/>
      <c r="H252" s="170"/>
      <c r="I252" s="179" t="s">
        <v>84</v>
      </c>
      <c r="J252" s="180">
        <v>789</v>
      </c>
      <c r="K252" s="180">
        <v>253</v>
      </c>
      <c r="L252" s="181">
        <f t="shared" si="9"/>
        <v>536</v>
      </c>
      <c r="M252" s="179" t="s">
        <v>257</v>
      </c>
      <c r="N252" s="180">
        <v>11851</v>
      </c>
      <c r="O252" s="180">
        <v>12015</v>
      </c>
      <c r="P252" s="181">
        <f t="shared" si="10"/>
        <v>-164</v>
      </c>
      <c r="Q252" s="103"/>
    </row>
    <row r="253" spans="1:17" ht="14.1" customHeight="1" x14ac:dyDescent="0.2">
      <c r="A253" s="169"/>
      <c r="B253" s="175"/>
      <c r="C253" s="170"/>
      <c r="D253" s="170"/>
      <c r="E253" s="170"/>
      <c r="F253" s="170"/>
      <c r="G253" s="170"/>
      <c r="H253" s="170"/>
      <c r="I253" s="179" t="s">
        <v>66</v>
      </c>
      <c r="J253" s="180">
        <v>878</v>
      </c>
      <c r="K253" s="180">
        <v>357</v>
      </c>
      <c r="L253" s="181">
        <f t="shared" si="9"/>
        <v>521</v>
      </c>
      <c r="Q253" s="103"/>
    </row>
    <row r="254" spans="1:17" ht="14.1" customHeight="1" x14ac:dyDescent="0.2">
      <c r="A254" s="169"/>
      <c r="B254" s="175"/>
      <c r="C254" s="170"/>
      <c r="D254" s="170"/>
      <c r="E254" s="170"/>
      <c r="F254" s="170"/>
      <c r="G254" s="170"/>
      <c r="H254" s="170"/>
      <c r="I254" s="179" t="s">
        <v>281</v>
      </c>
      <c r="J254" s="180">
        <v>1524</v>
      </c>
      <c r="K254" s="180">
        <v>1015</v>
      </c>
      <c r="L254" s="181">
        <f t="shared" si="9"/>
        <v>509</v>
      </c>
      <c r="M254" s="179"/>
      <c r="N254" s="180"/>
      <c r="O254" s="180"/>
      <c r="P254" s="181"/>
      <c r="Q254" s="103"/>
    </row>
    <row r="255" spans="1:17" s="155" customFormat="1" ht="14.1" customHeight="1" x14ac:dyDescent="0.2">
      <c r="A255" s="169"/>
      <c r="B255" s="175"/>
      <c r="C255" s="170"/>
      <c r="D255" s="170"/>
      <c r="E255" s="170"/>
      <c r="F255" s="170"/>
      <c r="G255" s="170"/>
      <c r="H255" s="170"/>
      <c r="I255" s="179" t="s">
        <v>270</v>
      </c>
      <c r="J255" s="180">
        <v>1153</v>
      </c>
      <c r="K255" s="180">
        <v>653</v>
      </c>
      <c r="L255" s="181">
        <f t="shared" si="9"/>
        <v>500</v>
      </c>
    </row>
    <row r="256" spans="1:17" s="155" customFormat="1" ht="14.1" customHeight="1" x14ac:dyDescent="0.2">
      <c r="A256" s="169"/>
      <c r="B256" s="175"/>
      <c r="C256" s="170"/>
      <c r="D256" s="170"/>
      <c r="E256" s="170"/>
      <c r="F256" s="170"/>
      <c r="G256" s="170"/>
      <c r="H256" s="170"/>
      <c r="I256" s="179" t="s">
        <v>75</v>
      </c>
      <c r="J256" s="180">
        <v>5890</v>
      </c>
      <c r="K256" s="180">
        <v>5400</v>
      </c>
      <c r="L256" s="181">
        <f t="shared" si="9"/>
        <v>490</v>
      </c>
    </row>
    <row r="257" spans="1:16" s="155" customFormat="1" ht="14.1" customHeight="1" x14ac:dyDescent="0.2">
      <c r="A257" s="169"/>
      <c r="B257" s="175"/>
      <c r="C257" s="170"/>
      <c r="D257" s="170"/>
      <c r="E257" s="170"/>
      <c r="F257" s="170"/>
      <c r="G257" s="170"/>
      <c r="H257" s="170"/>
      <c r="I257" s="179" t="s">
        <v>273</v>
      </c>
      <c r="J257" s="180">
        <v>832</v>
      </c>
      <c r="K257" s="180">
        <v>396</v>
      </c>
      <c r="L257" s="181">
        <f t="shared" si="9"/>
        <v>436</v>
      </c>
      <c r="M257" s="183"/>
      <c r="N257" s="180"/>
      <c r="O257" s="180"/>
      <c r="P257" s="181"/>
    </row>
    <row r="258" spans="1:16" s="155" customFormat="1" ht="14.1" customHeight="1" x14ac:dyDescent="0.2">
      <c r="A258" s="169"/>
      <c r="B258" s="175"/>
      <c r="C258" s="170"/>
      <c r="D258" s="170"/>
      <c r="E258" s="170"/>
      <c r="F258" s="170"/>
      <c r="G258" s="170"/>
      <c r="H258" s="170"/>
      <c r="I258" s="179" t="s">
        <v>97</v>
      </c>
      <c r="J258" s="180">
        <v>431</v>
      </c>
      <c r="K258" s="180">
        <v>223</v>
      </c>
      <c r="L258" s="181">
        <f t="shared" si="9"/>
        <v>208</v>
      </c>
    </row>
    <row r="259" spans="1:16" s="155" customFormat="1" ht="14.1" customHeight="1" x14ac:dyDescent="0.2">
      <c r="A259" s="169"/>
      <c r="B259" s="175"/>
      <c r="C259" s="170"/>
      <c r="D259" s="170"/>
      <c r="E259" s="170"/>
      <c r="F259" s="170"/>
      <c r="G259" s="170"/>
      <c r="H259" s="170"/>
      <c r="I259" s="179" t="s">
        <v>105</v>
      </c>
      <c r="J259" s="180">
        <v>2420</v>
      </c>
      <c r="K259" s="180">
        <v>2223</v>
      </c>
      <c r="L259" s="181">
        <f t="shared" si="9"/>
        <v>197</v>
      </c>
      <c r="M259" s="183"/>
      <c r="N259" s="180"/>
      <c r="O259" s="180"/>
      <c r="P259" s="181"/>
    </row>
    <row r="260" spans="1:16" s="155" customFormat="1" ht="14.1" customHeight="1" x14ac:dyDescent="0.2">
      <c r="A260" s="98"/>
      <c r="B260" s="153"/>
      <c r="C260" s="170"/>
      <c r="D260" s="170"/>
      <c r="E260" s="170"/>
      <c r="F260" s="170"/>
      <c r="G260" s="103"/>
      <c r="H260" s="103"/>
      <c r="I260" s="179" t="s">
        <v>274</v>
      </c>
      <c r="J260" s="180">
        <v>166</v>
      </c>
      <c r="K260" s="180">
        <v>27</v>
      </c>
      <c r="L260" s="181">
        <f t="shared" si="9"/>
        <v>139</v>
      </c>
      <c r="M260" s="183"/>
      <c r="N260" s="180"/>
      <c r="O260" s="180"/>
      <c r="P260" s="181"/>
    </row>
    <row r="261" spans="1:16" s="155" customFormat="1" ht="14.1" customHeight="1" x14ac:dyDescent="0.2">
      <c r="A261" s="98"/>
      <c r="B261" s="153"/>
      <c r="C261" s="170"/>
      <c r="D261" s="170"/>
      <c r="E261" s="170"/>
      <c r="F261" s="170"/>
      <c r="G261" s="103"/>
      <c r="H261" s="103"/>
      <c r="I261" s="179" t="s">
        <v>262</v>
      </c>
      <c r="J261" s="180">
        <v>665</v>
      </c>
      <c r="K261" s="180">
        <v>541</v>
      </c>
      <c r="L261" s="181">
        <f t="shared" si="9"/>
        <v>124</v>
      </c>
      <c r="M261" s="183"/>
      <c r="N261" s="180"/>
      <c r="O261" s="180"/>
      <c r="P261" s="181"/>
    </row>
    <row r="262" spans="1:16" s="155" customFormat="1" ht="14.1" customHeight="1" x14ac:dyDescent="0.2">
      <c r="A262" s="98"/>
      <c r="B262" s="153"/>
      <c r="C262" s="170"/>
      <c r="D262" s="170"/>
      <c r="E262" s="170"/>
      <c r="F262" s="170"/>
      <c r="G262" s="103"/>
      <c r="H262" s="103"/>
      <c r="I262" s="179" t="s">
        <v>260</v>
      </c>
      <c r="J262" s="180">
        <v>191</v>
      </c>
      <c r="K262" s="180">
        <v>108</v>
      </c>
      <c r="L262" s="181">
        <f t="shared" si="9"/>
        <v>83</v>
      </c>
      <c r="M262" s="183"/>
      <c r="N262" s="180"/>
      <c r="O262" s="180"/>
      <c r="P262" s="181"/>
    </row>
    <row r="263" spans="1:16" s="155" customFormat="1" ht="14.1" customHeight="1" x14ac:dyDescent="0.2">
      <c r="A263" s="98"/>
      <c r="B263" s="153"/>
      <c r="C263" s="170"/>
      <c r="D263" s="170"/>
      <c r="E263" s="170"/>
      <c r="F263" s="170"/>
      <c r="G263" s="103"/>
      <c r="H263" s="103"/>
      <c r="I263" s="179" t="s">
        <v>99</v>
      </c>
      <c r="J263" s="180">
        <v>346</v>
      </c>
      <c r="K263" s="180">
        <v>281</v>
      </c>
      <c r="L263" s="181">
        <f t="shared" si="9"/>
        <v>65</v>
      </c>
      <c r="M263" s="183"/>
      <c r="N263" s="180"/>
      <c r="O263" s="180"/>
      <c r="P263" s="181"/>
    </row>
    <row r="264" spans="1:16" s="155" customFormat="1" ht="14.1" customHeight="1" x14ac:dyDescent="0.2">
      <c r="A264" s="98"/>
      <c r="B264" s="153"/>
      <c r="C264" s="170"/>
      <c r="D264" s="170"/>
      <c r="E264" s="170"/>
      <c r="F264" s="170"/>
      <c r="G264" s="103"/>
      <c r="H264" s="103"/>
      <c r="I264" s="179" t="s">
        <v>101</v>
      </c>
      <c r="J264" s="180">
        <v>2533</v>
      </c>
      <c r="K264" s="180">
        <v>2481</v>
      </c>
      <c r="L264" s="181">
        <f t="shared" si="9"/>
        <v>52</v>
      </c>
      <c r="M264" s="184"/>
      <c r="N264" s="185"/>
      <c r="O264" s="185"/>
      <c r="P264" s="181"/>
    </row>
    <row r="265" spans="1:16" s="155" customFormat="1" ht="14.1" customHeight="1" x14ac:dyDescent="0.2">
      <c r="A265" s="98"/>
      <c r="B265" s="153"/>
      <c r="C265" s="170"/>
      <c r="D265" s="170"/>
      <c r="E265" s="170"/>
      <c r="F265" s="170"/>
      <c r="G265" s="103"/>
      <c r="H265" s="103"/>
      <c r="I265" s="179" t="s">
        <v>104</v>
      </c>
      <c r="J265" s="180">
        <v>109</v>
      </c>
      <c r="K265" s="180">
        <v>59</v>
      </c>
      <c r="L265" s="181">
        <f t="shared" si="9"/>
        <v>50</v>
      </c>
      <c r="M265" s="184"/>
      <c r="N265" s="185"/>
      <c r="O265" s="185"/>
      <c r="P265" s="181"/>
    </row>
    <row r="266" spans="1:16" s="155" customFormat="1" ht="14.1" customHeight="1" x14ac:dyDescent="0.2">
      <c r="A266" s="98"/>
      <c r="B266" s="153"/>
      <c r="C266" s="170"/>
      <c r="D266" s="170"/>
      <c r="E266" s="170"/>
      <c r="F266" s="170"/>
      <c r="G266" s="103"/>
      <c r="H266" s="103"/>
      <c r="I266" s="179" t="s">
        <v>277</v>
      </c>
      <c r="J266" s="180">
        <v>164</v>
      </c>
      <c r="K266" s="180">
        <v>127</v>
      </c>
      <c r="L266" s="181">
        <f t="shared" si="9"/>
        <v>37</v>
      </c>
      <c r="N266" s="103"/>
      <c r="O266" s="103"/>
      <c r="P266" s="174"/>
    </row>
    <row r="267" spans="1:16" s="155" customFormat="1" ht="14.1" customHeight="1" x14ac:dyDescent="0.2">
      <c r="A267" s="98"/>
      <c r="B267" s="153"/>
      <c r="C267" s="170"/>
      <c r="D267" s="170"/>
      <c r="E267" s="170"/>
      <c r="F267" s="170"/>
      <c r="G267" s="103"/>
      <c r="H267" s="103"/>
      <c r="I267" s="179" t="s">
        <v>98</v>
      </c>
      <c r="J267" s="180">
        <v>178</v>
      </c>
      <c r="K267" s="180">
        <v>160</v>
      </c>
      <c r="L267" s="181">
        <f t="shared" si="9"/>
        <v>18</v>
      </c>
      <c r="N267" s="103"/>
      <c r="O267" s="103"/>
      <c r="P267" s="174"/>
    </row>
    <row r="268" spans="1:16" s="155" customFormat="1" ht="14.1" customHeight="1" x14ac:dyDescent="0.2">
      <c r="A268" s="98"/>
      <c r="B268" s="153"/>
      <c r="C268" s="170"/>
      <c r="D268" s="170"/>
      <c r="E268" s="170"/>
      <c r="F268" s="170"/>
      <c r="G268" s="103"/>
      <c r="H268" s="103"/>
      <c r="I268" s="179" t="s">
        <v>278</v>
      </c>
      <c r="J268" s="180">
        <v>229</v>
      </c>
      <c r="K268" s="180">
        <v>213</v>
      </c>
      <c r="L268" s="181">
        <f t="shared" si="9"/>
        <v>16</v>
      </c>
    </row>
    <row r="269" spans="1:16" s="155" customFormat="1" ht="14.1" customHeight="1" x14ac:dyDescent="0.2">
      <c r="A269" s="98"/>
      <c r="B269" s="153"/>
      <c r="C269" s="170"/>
      <c r="D269" s="170"/>
      <c r="E269" s="170"/>
      <c r="F269" s="170"/>
      <c r="G269" s="103"/>
      <c r="H269" s="103"/>
      <c r="I269" s="179" t="s">
        <v>283</v>
      </c>
      <c r="J269" s="180">
        <v>33</v>
      </c>
      <c r="K269" s="180">
        <v>19</v>
      </c>
      <c r="L269" s="181">
        <f t="shared" si="9"/>
        <v>14</v>
      </c>
    </row>
    <row r="270" spans="1:16" s="155" customFormat="1" ht="14.1" customHeight="1" x14ac:dyDescent="0.2">
      <c r="A270" s="98"/>
      <c r="B270" s="153"/>
      <c r="C270" s="170"/>
      <c r="D270" s="170"/>
      <c r="E270" s="170"/>
      <c r="F270" s="170"/>
      <c r="G270" s="103"/>
      <c r="H270" s="103"/>
      <c r="I270" s="179" t="s">
        <v>269</v>
      </c>
      <c r="J270" s="180">
        <v>9</v>
      </c>
      <c r="K270" s="180">
        <v>0</v>
      </c>
      <c r="L270" s="181">
        <f t="shared" si="9"/>
        <v>9</v>
      </c>
    </row>
    <row r="271" spans="1:16" s="155" customFormat="1" ht="14.1" customHeight="1" x14ac:dyDescent="0.2">
      <c r="A271" s="98"/>
      <c r="B271" s="153"/>
      <c r="C271" s="170"/>
      <c r="D271" s="170"/>
      <c r="E271" s="170"/>
      <c r="F271" s="170"/>
      <c r="G271" s="103"/>
      <c r="H271" s="103"/>
      <c r="I271" s="179" t="s">
        <v>265</v>
      </c>
      <c r="J271" s="180">
        <v>202</v>
      </c>
      <c r="K271" s="180">
        <v>201</v>
      </c>
      <c r="L271" s="181">
        <f t="shared" si="9"/>
        <v>1</v>
      </c>
    </row>
    <row r="272" spans="1:16" s="155" customFormat="1" ht="14.1" customHeight="1" x14ac:dyDescent="0.2">
      <c r="C272" s="170"/>
      <c r="D272" s="170"/>
      <c r="E272" s="170"/>
      <c r="F272" s="103"/>
      <c r="G272" s="103"/>
      <c r="H272" s="103"/>
      <c r="I272" s="170" t="s">
        <v>258</v>
      </c>
      <c r="J272" s="170">
        <f>SUM(J233:J271)</f>
        <v>606097</v>
      </c>
      <c r="K272" s="170">
        <f t="shared" ref="K272:L272" si="11">SUM(K233:K271)</f>
        <v>481514</v>
      </c>
      <c r="L272" s="170">
        <f t="shared" si="11"/>
        <v>124583</v>
      </c>
      <c r="M272" s="170" t="s">
        <v>258</v>
      </c>
      <c r="N272" s="170">
        <f t="shared" ref="N272:P272" si="12">SUM(N233:N271)</f>
        <v>299446</v>
      </c>
      <c r="O272" s="170">
        <f t="shared" si="12"/>
        <v>328026</v>
      </c>
      <c r="P272" s="189">
        <f t="shared" si="12"/>
        <v>-28580</v>
      </c>
    </row>
    <row r="273" spans="1:16" s="155" customFormat="1" ht="14.1" customHeight="1" x14ac:dyDescent="0.2">
      <c r="C273" s="170"/>
      <c r="D273" s="170"/>
      <c r="E273" s="170"/>
      <c r="F273" s="103"/>
      <c r="G273" s="103"/>
      <c r="H273" s="103"/>
      <c r="J273" s="170">
        <f>N272</f>
        <v>299446</v>
      </c>
      <c r="K273" s="197">
        <f>O272</f>
        <v>328026</v>
      </c>
      <c r="L273" s="216">
        <f>P272</f>
        <v>-28580</v>
      </c>
      <c r="N273" s="103"/>
      <c r="O273" s="103"/>
      <c r="P273" s="174"/>
    </row>
    <row r="274" spans="1:16" s="155" customFormat="1" ht="12.75" x14ac:dyDescent="0.2">
      <c r="C274" s="170"/>
      <c r="D274" s="170"/>
      <c r="E274" s="170"/>
      <c r="F274" s="103"/>
      <c r="G274" s="103"/>
      <c r="H274" s="103"/>
      <c r="I274" s="103"/>
      <c r="J274" s="190">
        <f>SUM(J272:J273)</f>
        <v>905543</v>
      </c>
      <c r="K274" s="190">
        <f>SUM(K272:K273)</f>
        <v>809540</v>
      </c>
      <c r="L274" s="217">
        <f>J274-K274</f>
        <v>96003</v>
      </c>
      <c r="N274" s="103"/>
      <c r="O274" s="103"/>
      <c r="P274" s="174"/>
    </row>
    <row r="275" spans="1:16" s="155" customFormat="1" ht="12.75" x14ac:dyDescent="0.2">
      <c r="C275" s="170"/>
      <c r="D275" s="170"/>
      <c r="E275" s="170"/>
      <c r="F275" s="103"/>
      <c r="G275" s="103"/>
      <c r="H275" s="103"/>
      <c r="I275" s="194" t="s">
        <v>292</v>
      </c>
      <c r="J275" s="153">
        <f>C232-J274</f>
        <v>0</v>
      </c>
      <c r="K275" s="153">
        <f>E232-K274</f>
        <v>0</v>
      </c>
      <c r="L275" s="174">
        <f>G232-L274</f>
        <v>0</v>
      </c>
      <c r="P275" s="186"/>
    </row>
    <row r="276" spans="1:16" s="155" customFormat="1" ht="14.1" customHeight="1" x14ac:dyDescent="0.2">
      <c r="C276" s="170"/>
      <c r="D276" s="170"/>
      <c r="E276" s="170"/>
      <c r="F276" s="103"/>
      <c r="G276" s="103"/>
      <c r="H276" s="103"/>
      <c r="I276" s="103"/>
      <c r="J276" s="103"/>
      <c r="K276" s="103"/>
      <c r="L276" s="218"/>
      <c r="N276" s="103"/>
      <c r="O276" s="103"/>
      <c r="P276" s="174"/>
    </row>
    <row r="277" spans="1:16" s="155" customFormat="1" ht="14.1" customHeight="1" x14ac:dyDescent="0.2">
      <c r="A277" s="169">
        <v>7</v>
      </c>
      <c r="B277" s="170" t="s">
        <v>52</v>
      </c>
      <c r="C277" s="72">
        <v>1053939</v>
      </c>
      <c r="D277" s="171">
        <f>C277*100/7529178</f>
        <v>13.998061939829288</v>
      </c>
      <c r="E277" s="72">
        <v>962919</v>
      </c>
      <c r="F277" s="171">
        <f>E277*100/7270009</f>
        <v>13.245086766742654</v>
      </c>
      <c r="G277" s="172">
        <f>C277-E277</f>
        <v>91020</v>
      </c>
      <c r="H277" s="173">
        <f>G277*100/E277</f>
        <v>9.4525084664442183</v>
      </c>
      <c r="I277" s="103"/>
      <c r="J277" s="103"/>
      <c r="K277" s="103"/>
      <c r="L277" s="174"/>
      <c r="N277" s="103"/>
      <c r="O277" s="103"/>
      <c r="P277" s="174"/>
    </row>
    <row r="278" spans="1:16" s="155" customFormat="1" ht="14.1" customHeight="1" x14ac:dyDescent="0.2">
      <c r="A278" s="169"/>
      <c r="B278" s="175" t="s">
        <v>293</v>
      </c>
      <c r="C278" s="219"/>
      <c r="D278" s="177"/>
      <c r="E278" s="219"/>
      <c r="F278" s="177"/>
      <c r="G278" s="178"/>
      <c r="H278" s="177"/>
      <c r="I278" s="179" t="s">
        <v>65</v>
      </c>
      <c r="J278" s="180">
        <v>392797</v>
      </c>
      <c r="K278" s="180">
        <v>357420</v>
      </c>
      <c r="L278" s="181">
        <f t="shared" ref="L278:L315" si="13">J278-K278</f>
        <v>35377</v>
      </c>
      <c r="M278" s="179" t="s">
        <v>71</v>
      </c>
      <c r="N278" s="180">
        <v>34033</v>
      </c>
      <c r="O278" s="180">
        <v>41858</v>
      </c>
      <c r="P278" s="181">
        <f t="shared" ref="P278:P294" si="14">N278-O278</f>
        <v>-7825</v>
      </c>
    </row>
    <row r="279" spans="1:16" s="155" customFormat="1" ht="14.1" customHeight="1" x14ac:dyDescent="0.2">
      <c r="A279" s="98"/>
      <c r="B279" s="153"/>
      <c r="C279" s="170"/>
      <c r="D279" s="170"/>
      <c r="E279" s="170"/>
      <c r="F279" s="170"/>
      <c r="G279" s="103"/>
      <c r="H279" s="103"/>
      <c r="I279" s="179" t="s">
        <v>70</v>
      </c>
      <c r="J279" s="180">
        <v>149446</v>
      </c>
      <c r="K279" s="180">
        <v>147327</v>
      </c>
      <c r="L279" s="181">
        <f t="shared" si="13"/>
        <v>2119</v>
      </c>
      <c r="M279" s="179" t="s">
        <v>95</v>
      </c>
      <c r="N279" s="180">
        <v>81291</v>
      </c>
      <c r="O279" s="180">
        <v>88672</v>
      </c>
      <c r="P279" s="181">
        <f t="shared" si="14"/>
        <v>-7381</v>
      </c>
    </row>
    <row r="280" spans="1:16" s="155" customFormat="1" ht="14.1" customHeight="1" x14ac:dyDescent="0.2">
      <c r="A280" s="98"/>
      <c r="B280" s="153"/>
      <c r="C280" s="170"/>
      <c r="D280" s="170"/>
      <c r="E280" s="170"/>
      <c r="F280" s="170"/>
      <c r="G280" s="103"/>
      <c r="H280" s="103"/>
      <c r="I280" s="179" t="s">
        <v>80</v>
      </c>
      <c r="J280" s="180">
        <v>90594</v>
      </c>
      <c r="K280" s="180">
        <v>65747</v>
      </c>
      <c r="L280" s="181">
        <f t="shared" si="13"/>
        <v>24847</v>
      </c>
      <c r="M280" s="179" t="s">
        <v>91</v>
      </c>
      <c r="N280" s="180">
        <v>18352</v>
      </c>
      <c r="O280" s="180">
        <v>21721</v>
      </c>
      <c r="P280" s="181">
        <f t="shared" si="14"/>
        <v>-3369</v>
      </c>
    </row>
    <row r="281" spans="1:16" s="155" customFormat="1" ht="14.1" customHeight="1" x14ac:dyDescent="0.2">
      <c r="A281" s="98"/>
      <c r="B281" s="153"/>
      <c r="C281" s="170"/>
      <c r="D281" s="170"/>
      <c r="E281" s="170"/>
      <c r="F281" s="170"/>
      <c r="G281" s="103"/>
      <c r="H281" s="103"/>
      <c r="I281" s="179" t="s">
        <v>90</v>
      </c>
      <c r="J281" s="180">
        <v>89964</v>
      </c>
      <c r="K281" s="180">
        <v>71940</v>
      </c>
      <c r="L281" s="181">
        <f t="shared" si="13"/>
        <v>18024</v>
      </c>
      <c r="M281" s="179" t="s">
        <v>72</v>
      </c>
      <c r="N281" s="180">
        <v>6506</v>
      </c>
      <c r="O281" s="180">
        <v>7847</v>
      </c>
      <c r="P281" s="181">
        <f t="shared" si="14"/>
        <v>-1341</v>
      </c>
    </row>
    <row r="282" spans="1:16" s="155" customFormat="1" ht="14.1" customHeight="1" x14ac:dyDescent="0.2">
      <c r="A282" s="98"/>
      <c r="B282" s="153"/>
      <c r="C282" s="170"/>
      <c r="D282" s="170"/>
      <c r="E282" s="170"/>
      <c r="F282" s="170"/>
      <c r="G282" s="103"/>
      <c r="H282" s="103"/>
      <c r="I282" s="179" t="s">
        <v>103</v>
      </c>
      <c r="J282" s="180">
        <v>26774</v>
      </c>
      <c r="K282" s="180">
        <v>20742</v>
      </c>
      <c r="L282" s="181">
        <f t="shared" si="13"/>
        <v>6032</v>
      </c>
      <c r="M282" s="179" t="s">
        <v>263</v>
      </c>
      <c r="N282" s="180">
        <v>17472</v>
      </c>
      <c r="O282" s="180">
        <v>18800</v>
      </c>
      <c r="P282" s="181">
        <f t="shared" si="14"/>
        <v>-1328</v>
      </c>
    </row>
    <row r="283" spans="1:16" s="155" customFormat="1" ht="14.1" customHeight="1" x14ac:dyDescent="0.2">
      <c r="A283" s="98"/>
      <c r="B283" s="153"/>
      <c r="C283" s="170"/>
      <c r="D283" s="170"/>
      <c r="E283" s="170"/>
      <c r="F283" s="170"/>
      <c r="G283" s="103"/>
      <c r="H283" s="103"/>
      <c r="I283" s="179" t="s">
        <v>81</v>
      </c>
      <c r="J283" s="180">
        <v>20083</v>
      </c>
      <c r="K283" s="180">
        <v>18503</v>
      </c>
      <c r="L283" s="181">
        <f t="shared" si="13"/>
        <v>1580</v>
      </c>
      <c r="M283" s="179" t="s">
        <v>68</v>
      </c>
      <c r="N283" s="180">
        <v>4469</v>
      </c>
      <c r="O283" s="180">
        <v>5120</v>
      </c>
      <c r="P283" s="181">
        <f t="shared" si="14"/>
        <v>-651</v>
      </c>
    </row>
    <row r="284" spans="1:16" s="155" customFormat="1" ht="14.1" customHeight="1" x14ac:dyDescent="0.2">
      <c r="A284" s="98"/>
      <c r="B284" s="153"/>
      <c r="C284" s="170"/>
      <c r="D284" s="170"/>
      <c r="E284" s="170"/>
      <c r="F284" s="170"/>
      <c r="G284" s="103"/>
      <c r="H284" s="103"/>
      <c r="I284" s="179" t="s">
        <v>92</v>
      </c>
      <c r="J284" s="180">
        <v>9782</v>
      </c>
      <c r="K284" s="180">
        <v>7744</v>
      </c>
      <c r="L284" s="181">
        <f t="shared" si="13"/>
        <v>2038</v>
      </c>
      <c r="M284" s="179" t="s">
        <v>264</v>
      </c>
      <c r="N284" s="180">
        <v>3</v>
      </c>
      <c r="O284" s="180">
        <v>564</v>
      </c>
      <c r="P284" s="181">
        <f t="shared" si="14"/>
        <v>-561</v>
      </c>
    </row>
    <row r="285" spans="1:16" s="155" customFormat="1" ht="14.1" customHeight="1" x14ac:dyDescent="0.2">
      <c r="A285" s="98"/>
      <c r="B285" s="153"/>
      <c r="C285" s="170"/>
      <c r="D285" s="170"/>
      <c r="E285" s="170"/>
      <c r="F285" s="170"/>
      <c r="G285" s="103"/>
      <c r="H285" s="103"/>
      <c r="I285" s="179" t="s">
        <v>100</v>
      </c>
      <c r="J285" s="180">
        <v>9502</v>
      </c>
      <c r="K285" s="180">
        <v>6702</v>
      </c>
      <c r="L285" s="181">
        <f t="shared" si="13"/>
        <v>2800</v>
      </c>
      <c r="M285" s="179" t="s">
        <v>75</v>
      </c>
      <c r="N285" s="180">
        <v>11328</v>
      </c>
      <c r="O285" s="180">
        <v>11621</v>
      </c>
      <c r="P285" s="181">
        <f t="shared" si="14"/>
        <v>-293</v>
      </c>
    </row>
    <row r="286" spans="1:16" s="155" customFormat="1" ht="14.1" customHeight="1" x14ac:dyDescent="0.2">
      <c r="A286" s="98"/>
      <c r="B286" s="153"/>
      <c r="C286" s="170"/>
      <c r="D286" s="170"/>
      <c r="E286" s="170"/>
      <c r="F286" s="170"/>
      <c r="G286" s="103"/>
      <c r="H286" s="103"/>
      <c r="I286" s="179" t="s">
        <v>82</v>
      </c>
      <c r="J286" s="180">
        <v>8107</v>
      </c>
      <c r="K286" s="180">
        <v>7430</v>
      </c>
      <c r="L286" s="181">
        <f t="shared" si="13"/>
        <v>677</v>
      </c>
      <c r="M286" s="179" t="s">
        <v>101</v>
      </c>
      <c r="N286" s="180">
        <v>2389</v>
      </c>
      <c r="O286" s="180">
        <v>2532</v>
      </c>
      <c r="P286" s="181">
        <f t="shared" si="14"/>
        <v>-143</v>
      </c>
    </row>
    <row r="287" spans="1:16" s="155" customFormat="1" ht="14.1" customHeight="1" x14ac:dyDescent="0.2">
      <c r="A287" s="169"/>
      <c r="B287" s="175"/>
      <c r="C287" s="170"/>
      <c r="D287" s="170"/>
      <c r="E287" s="170"/>
      <c r="F287" s="170"/>
      <c r="G287" s="170"/>
      <c r="H287" s="170"/>
      <c r="I287" s="179" t="s">
        <v>69</v>
      </c>
      <c r="J287" s="180">
        <v>7419</v>
      </c>
      <c r="K287" s="180">
        <v>4317</v>
      </c>
      <c r="L287" s="181">
        <f t="shared" si="13"/>
        <v>3102</v>
      </c>
      <c r="M287" s="179" t="s">
        <v>268</v>
      </c>
      <c r="N287" s="180">
        <v>28</v>
      </c>
      <c r="O287" s="180">
        <v>82</v>
      </c>
      <c r="P287" s="181">
        <f t="shared" si="14"/>
        <v>-54</v>
      </c>
    </row>
    <row r="288" spans="1:16" s="155" customFormat="1" ht="14.1" customHeight="1" x14ac:dyDescent="0.2">
      <c r="A288" s="98"/>
      <c r="B288" s="153"/>
      <c r="C288" s="170"/>
      <c r="D288" s="170"/>
      <c r="E288" s="170"/>
      <c r="F288" s="170"/>
      <c r="G288" s="103"/>
      <c r="H288" s="103"/>
      <c r="I288" s="179" t="s">
        <v>83</v>
      </c>
      <c r="J288" s="180">
        <v>7273</v>
      </c>
      <c r="K288" s="180">
        <v>5196</v>
      </c>
      <c r="L288" s="181">
        <f t="shared" si="13"/>
        <v>2077</v>
      </c>
      <c r="M288" s="179" t="s">
        <v>260</v>
      </c>
      <c r="N288" s="180">
        <v>130</v>
      </c>
      <c r="O288" s="180">
        <v>180</v>
      </c>
      <c r="P288" s="181">
        <f t="shared" si="14"/>
        <v>-50</v>
      </c>
    </row>
    <row r="289" spans="1:16" s="155" customFormat="1" ht="14.1" customHeight="1" x14ac:dyDescent="0.2">
      <c r="A289" s="98"/>
      <c r="B289" s="153"/>
      <c r="C289" s="170"/>
      <c r="D289" s="170"/>
      <c r="E289" s="170"/>
      <c r="F289" s="170"/>
      <c r="G289" s="103"/>
      <c r="H289" s="103"/>
      <c r="I289" s="179" t="s">
        <v>78</v>
      </c>
      <c r="J289" s="180">
        <v>4626</v>
      </c>
      <c r="K289" s="180">
        <v>4350</v>
      </c>
      <c r="L289" s="181">
        <f t="shared" si="13"/>
        <v>276</v>
      </c>
      <c r="M289" s="179" t="s">
        <v>99</v>
      </c>
      <c r="N289" s="180">
        <v>53</v>
      </c>
      <c r="O289" s="180">
        <v>91</v>
      </c>
      <c r="P289" s="181">
        <f t="shared" si="14"/>
        <v>-38</v>
      </c>
    </row>
    <row r="290" spans="1:16" s="155" customFormat="1" ht="14.1" customHeight="1" x14ac:dyDescent="0.2">
      <c r="A290" s="98"/>
      <c r="B290" s="153"/>
      <c r="C290" s="170"/>
      <c r="D290" s="170"/>
      <c r="E290" s="170"/>
      <c r="F290" s="170"/>
      <c r="G290" s="103"/>
      <c r="H290" s="103"/>
      <c r="I290" s="179" t="s">
        <v>76</v>
      </c>
      <c r="J290" s="180">
        <v>3988</v>
      </c>
      <c r="K290" s="180">
        <v>2629</v>
      </c>
      <c r="L290" s="181">
        <f t="shared" si="13"/>
        <v>1359</v>
      </c>
      <c r="M290" s="179" t="s">
        <v>66</v>
      </c>
      <c r="N290" s="180">
        <v>347</v>
      </c>
      <c r="O290" s="180">
        <v>361</v>
      </c>
      <c r="P290" s="181">
        <f t="shared" si="14"/>
        <v>-14</v>
      </c>
    </row>
    <row r="291" spans="1:16" s="155" customFormat="1" ht="14.1" customHeight="1" x14ac:dyDescent="0.2">
      <c r="A291" s="98"/>
      <c r="B291" s="153"/>
      <c r="C291" s="170"/>
      <c r="D291" s="170"/>
      <c r="E291" s="170"/>
      <c r="F291" s="170"/>
      <c r="G291" s="103"/>
      <c r="H291" s="103"/>
      <c r="I291" s="179" t="s">
        <v>266</v>
      </c>
      <c r="J291" s="180">
        <v>3975</v>
      </c>
      <c r="K291" s="180">
        <v>3023</v>
      </c>
      <c r="L291" s="181">
        <f t="shared" si="13"/>
        <v>952</v>
      </c>
      <c r="M291" s="179" t="s">
        <v>282</v>
      </c>
      <c r="N291" s="180">
        <v>2693</v>
      </c>
      <c r="O291" s="180">
        <v>2707</v>
      </c>
      <c r="P291" s="181">
        <f t="shared" si="14"/>
        <v>-14</v>
      </c>
    </row>
    <row r="292" spans="1:16" s="155" customFormat="1" ht="14.1" customHeight="1" x14ac:dyDescent="0.2">
      <c r="A292" s="98"/>
      <c r="B292" s="153"/>
      <c r="C292" s="170"/>
      <c r="D292" s="170"/>
      <c r="E292" s="170"/>
      <c r="F292" s="170"/>
      <c r="G292" s="103"/>
      <c r="H292" s="103"/>
      <c r="I292" s="179" t="s">
        <v>272</v>
      </c>
      <c r="J292" s="180">
        <v>3850</v>
      </c>
      <c r="K292" s="180">
        <v>2970</v>
      </c>
      <c r="L292" s="181">
        <f t="shared" si="13"/>
        <v>880</v>
      </c>
      <c r="M292" s="179" t="s">
        <v>261</v>
      </c>
      <c r="N292" s="180">
        <v>50</v>
      </c>
      <c r="O292" s="180">
        <v>64</v>
      </c>
      <c r="P292" s="181">
        <f t="shared" si="14"/>
        <v>-14</v>
      </c>
    </row>
    <row r="293" spans="1:16" s="155" customFormat="1" ht="14.1" customHeight="1" x14ac:dyDescent="0.2">
      <c r="C293" s="170"/>
      <c r="D293" s="170"/>
      <c r="E293" s="170"/>
      <c r="F293" s="170"/>
      <c r="G293" s="103"/>
      <c r="H293" s="103"/>
      <c r="I293" s="179" t="s">
        <v>285</v>
      </c>
      <c r="J293" s="180">
        <v>2912</v>
      </c>
      <c r="K293" s="180">
        <v>2823</v>
      </c>
      <c r="L293" s="181">
        <f t="shared" si="13"/>
        <v>89</v>
      </c>
      <c r="M293" s="179" t="s">
        <v>283</v>
      </c>
      <c r="N293" s="180">
        <v>75</v>
      </c>
      <c r="O293" s="180">
        <v>87</v>
      </c>
      <c r="P293" s="181">
        <f t="shared" si="14"/>
        <v>-12</v>
      </c>
    </row>
    <row r="294" spans="1:16" s="155" customFormat="1" ht="14.1" customHeight="1" x14ac:dyDescent="0.2">
      <c r="C294" s="170"/>
      <c r="D294" s="170"/>
      <c r="E294" s="170"/>
      <c r="F294" s="170"/>
      <c r="G294" s="103"/>
      <c r="H294" s="103"/>
      <c r="I294" s="179" t="s">
        <v>96</v>
      </c>
      <c r="J294" s="180">
        <v>2684</v>
      </c>
      <c r="K294" s="180">
        <v>1151</v>
      </c>
      <c r="L294" s="181">
        <f t="shared" si="13"/>
        <v>1533</v>
      </c>
      <c r="M294" s="179" t="s">
        <v>270</v>
      </c>
      <c r="N294" s="180">
        <v>1007</v>
      </c>
      <c r="O294" s="180">
        <v>1018</v>
      </c>
      <c r="P294" s="181">
        <f t="shared" si="14"/>
        <v>-11</v>
      </c>
    </row>
    <row r="295" spans="1:16" s="155" customFormat="1" ht="14.1" customHeight="1" x14ac:dyDescent="0.2">
      <c r="C295" s="170"/>
      <c r="D295" s="170"/>
      <c r="E295" s="170"/>
      <c r="F295" s="170"/>
      <c r="G295" s="103"/>
      <c r="H295" s="103"/>
      <c r="I295" s="179" t="s">
        <v>79</v>
      </c>
      <c r="J295" s="180">
        <v>2189</v>
      </c>
      <c r="K295" s="180">
        <v>2166</v>
      </c>
      <c r="L295" s="181">
        <f t="shared" si="13"/>
        <v>23</v>
      </c>
      <c r="M295" s="179"/>
      <c r="N295" s="180"/>
      <c r="O295" s="180"/>
      <c r="P295" s="181"/>
    </row>
    <row r="296" spans="1:16" s="155" customFormat="1" ht="14.1" customHeight="1" x14ac:dyDescent="0.2">
      <c r="C296" s="170"/>
      <c r="D296" s="170"/>
      <c r="E296" s="170"/>
      <c r="F296" s="170"/>
      <c r="G296" s="103"/>
      <c r="H296" s="103"/>
      <c r="I296" s="179" t="s">
        <v>84</v>
      </c>
      <c r="J296" s="180">
        <v>2119</v>
      </c>
      <c r="K296" s="180">
        <v>1710</v>
      </c>
      <c r="L296" s="181">
        <f t="shared" si="13"/>
        <v>409</v>
      </c>
      <c r="M296" s="183"/>
      <c r="N296" s="180"/>
      <c r="O296" s="180"/>
      <c r="P296" s="181"/>
    </row>
    <row r="297" spans="1:16" s="155" customFormat="1" ht="14.1" customHeight="1" x14ac:dyDescent="0.2">
      <c r="C297" s="170"/>
      <c r="D297" s="170"/>
      <c r="E297" s="170"/>
      <c r="F297" s="170"/>
      <c r="G297" s="103"/>
      <c r="H297" s="103"/>
      <c r="I297" s="179" t="s">
        <v>73</v>
      </c>
      <c r="J297" s="180">
        <v>1989</v>
      </c>
      <c r="K297" s="180">
        <v>1687</v>
      </c>
      <c r="L297" s="181">
        <f t="shared" si="13"/>
        <v>302</v>
      </c>
      <c r="M297" s="183"/>
      <c r="N297" s="180"/>
      <c r="O297" s="180"/>
      <c r="P297" s="181"/>
    </row>
    <row r="298" spans="1:16" s="155" customFormat="1" ht="14.1" customHeight="1" x14ac:dyDescent="0.2">
      <c r="C298" s="170"/>
      <c r="D298" s="170"/>
      <c r="E298" s="170"/>
      <c r="F298" s="170"/>
      <c r="G298" s="103"/>
      <c r="H298" s="103"/>
      <c r="I298" s="179" t="s">
        <v>284</v>
      </c>
      <c r="J298" s="180">
        <v>1871</v>
      </c>
      <c r="K298" s="180">
        <v>1576</v>
      </c>
      <c r="L298" s="181">
        <f t="shared" si="13"/>
        <v>295</v>
      </c>
      <c r="M298" s="183"/>
      <c r="N298" s="180"/>
      <c r="O298" s="180"/>
      <c r="P298" s="181"/>
    </row>
    <row r="299" spans="1:16" s="155" customFormat="1" ht="14.1" customHeight="1" x14ac:dyDescent="0.2">
      <c r="C299" s="170"/>
      <c r="D299" s="170"/>
      <c r="E299" s="170"/>
      <c r="F299" s="170"/>
      <c r="G299" s="103"/>
      <c r="H299" s="103"/>
      <c r="I299" s="179" t="s">
        <v>88</v>
      </c>
      <c r="J299" s="180">
        <v>1696</v>
      </c>
      <c r="K299" s="180">
        <v>1490</v>
      </c>
      <c r="L299" s="181">
        <f t="shared" si="13"/>
        <v>206</v>
      </c>
    </row>
    <row r="300" spans="1:16" s="155" customFormat="1" ht="14.1" customHeight="1" x14ac:dyDescent="0.2">
      <c r="C300" s="170"/>
      <c r="D300" s="170"/>
      <c r="E300" s="170"/>
      <c r="F300" s="170"/>
      <c r="G300" s="103"/>
      <c r="H300" s="103"/>
      <c r="I300" s="179" t="s">
        <v>86</v>
      </c>
      <c r="J300" s="180">
        <v>1671</v>
      </c>
      <c r="K300" s="180">
        <v>659</v>
      </c>
      <c r="L300" s="181">
        <f t="shared" si="13"/>
        <v>1012</v>
      </c>
      <c r="M300" s="183"/>
      <c r="N300" s="180"/>
      <c r="O300" s="180"/>
      <c r="P300" s="181"/>
    </row>
    <row r="301" spans="1:16" s="155" customFormat="1" ht="14.1" customHeight="1" x14ac:dyDescent="0.2">
      <c r="C301" s="170"/>
      <c r="D301" s="170"/>
      <c r="E301" s="170"/>
      <c r="F301" s="170"/>
      <c r="G301" s="103"/>
      <c r="H301" s="103"/>
      <c r="I301" s="179" t="s">
        <v>267</v>
      </c>
      <c r="J301" s="180">
        <v>1669</v>
      </c>
      <c r="K301" s="180">
        <v>1153</v>
      </c>
      <c r="L301" s="181">
        <f t="shared" si="13"/>
        <v>516</v>
      </c>
    </row>
    <row r="302" spans="1:16" s="155" customFormat="1" ht="14.1" customHeight="1" x14ac:dyDescent="0.2">
      <c r="C302" s="170"/>
      <c r="D302" s="170"/>
      <c r="E302" s="170"/>
      <c r="F302" s="170"/>
      <c r="G302" s="103"/>
      <c r="H302" s="103"/>
      <c r="I302" s="179" t="s">
        <v>105</v>
      </c>
      <c r="J302" s="180">
        <v>1601</v>
      </c>
      <c r="K302" s="180">
        <v>1393</v>
      </c>
      <c r="L302" s="181">
        <f t="shared" si="13"/>
        <v>208</v>
      </c>
      <c r="M302" s="184"/>
      <c r="N302" s="185"/>
      <c r="O302" s="185"/>
      <c r="P302" s="181"/>
    </row>
    <row r="303" spans="1:16" s="155" customFormat="1" ht="14.1" customHeight="1" x14ac:dyDescent="0.2">
      <c r="C303" s="170"/>
      <c r="D303" s="170"/>
      <c r="E303" s="170"/>
      <c r="F303" s="170"/>
      <c r="G303" s="103"/>
      <c r="H303" s="103"/>
      <c r="I303" s="179" t="s">
        <v>262</v>
      </c>
      <c r="J303" s="180">
        <v>923</v>
      </c>
      <c r="K303" s="180">
        <v>418</v>
      </c>
      <c r="L303" s="181">
        <f t="shared" si="13"/>
        <v>505</v>
      </c>
      <c r="M303" s="184"/>
      <c r="N303" s="185"/>
      <c r="O303" s="185"/>
      <c r="P303" s="181"/>
    </row>
    <row r="304" spans="1:16" s="155" customFormat="1" ht="14.1" customHeight="1" x14ac:dyDescent="0.2">
      <c r="C304" s="170"/>
      <c r="D304" s="170"/>
      <c r="E304" s="170"/>
      <c r="F304" s="170"/>
      <c r="G304" s="103"/>
      <c r="H304" s="103"/>
      <c r="I304" s="179" t="s">
        <v>104</v>
      </c>
      <c r="J304" s="180">
        <v>779</v>
      </c>
      <c r="K304" s="180">
        <v>440</v>
      </c>
      <c r="L304" s="181">
        <f t="shared" si="13"/>
        <v>339</v>
      </c>
      <c r="M304" s="184"/>
      <c r="N304" s="185"/>
      <c r="O304" s="185"/>
      <c r="P304" s="181"/>
    </row>
    <row r="305" spans="1:16" s="155" customFormat="1" ht="14.1" customHeight="1" x14ac:dyDescent="0.2">
      <c r="C305" s="170"/>
      <c r="D305" s="170"/>
      <c r="E305" s="170"/>
      <c r="F305" s="170"/>
      <c r="G305" s="103"/>
      <c r="H305" s="103"/>
      <c r="I305" s="179" t="s">
        <v>74</v>
      </c>
      <c r="J305" s="180">
        <v>720</v>
      </c>
      <c r="K305" s="180">
        <v>718</v>
      </c>
      <c r="L305" s="181">
        <f t="shared" si="13"/>
        <v>2</v>
      </c>
      <c r="M305" s="184"/>
      <c r="N305" s="185"/>
      <c r="O305" s="185"/>
      <c r="P305" s="181"/>
    </row>
    <row r="306" spans="1:16" s="155" customFormat="1" ht="14.1" customHeight="1" x14ac:dyDescent="0.2">
      <c r="C306" s="170"/>
      <c r="D306" s="170"/>
      <c r="E306" s="170"/>
      <c r="F306" s="170"/>
      <c r="G306" s="103"/>
      <c r="H306" s="103"/>
      <c r="I306" s="179" t="s">
        <v>98</v>
      </c>
      <c r="J306" s="180">
        <v>669</v>
      </c>
      <c r="K306" s="180">
        <v>451</v>
      </c>
      <c r="L306" s="181">
        <f t="shared" si="13"/>
        <v>218</v>
      </c>
      <c r="M306" s="184"/>
      <c r="N306" s="185"/>
      <c r="O306" s="185"/>
      <c r="P306" s="181"/>
    </row>
    <row r="307" spans="1:16" s="155" customFormat="1" ht="14.1" customHeight="1" x14ac:dyDescent="0.2">
      <c r="C307" s="170"/>
      <c r="D307" s="170"/>
      <c r="E307" s="170"/>
      <c r="F307" s="170"/>
      <c r="G307" s="103"/>
      <c r="H307" s="103"/>
      <c r="I307" s="179" t="s">
        <v>93</v>
      </c>
      <c r="J307" s="180">
        <v>560</v>
      </c>
      <c r="K307" s="180">
        <v>508</v>
      </c>
      <c r="L307" s="181">
        <f t="shared" si="13"/>
        <v>52</v>
      </c>
      <c r="M307" s="184"/>
      <c r="N307" s="185"/>
      <c r="O307" s="185"/>
      <c r="P307" s="181"/>
    </row>
    <row r="308" spans="1:16" s="155" customFormat="1" ht="14.1" customHeight="1" x14ac:dyDescent="0.2">
      <c r="C308" s="170"/>
      <c r="D308" s="170"/>
      <c r="E308" s="170"/>
      <c r="F308" s="170"/>
      <c r="G308" s="103"/>
      <c r="H308" s="103"/>
      <c r="I308" s="179" t="s">
        <v>97</v>
      </c>
      <c r="J308" s="180">
        <v>439</v>
      </c>
      <c r="K308" s="180">
        <v>403</v>
      </c>
      <c r="L308" s="181">
        <f t="shared" si="13"/>
        <v>36</v>
      </c>
      <c r="M308" s="184"/>
      <c r="N308" s="185"/>
      <c r="O308" s="185"/>
      <c r="P308" s="181"/>
    </row>
    <row r="309" spans="1:16" s="155" customFormat="1" ht="14.1" customHeight="1" x14ac:dyDescent="0.2">
      <c r="A309" s="98"/>
      <c r="B309" s="153"/>
      <c r="C309" s="170"/>
      <c r="D309" s="170"/>
      <c r="E309" s="170"/>
      <c r="F309" s="170"/>
      <c r="G309" s="103"/>
      <c r="H309" s="103"/>
      <c r="I309" s="179" t="s">
        <v>67</v>
      </c>
      <c r="J309" s="180">
        <v>437</v>
      </c>
      <c r="K309" s="180">
        <v>196</v>
      </c>
      <c r="L309" s="181">
        <f t="shared" si="13"/>
        <v>241</v>
      </c>
      <c r="M309" s="184"/>
      <c r="N309" s="185"/>
      <c r="O309" s="185"/>
      <c r="P309" s="181"/>
    </row>
    <row r="310" spans="1:16" s="155" customFormat="1" ht="14.1" customHeight="1" x14ac:dyDescent="0.2">
      <c r="A310" s="98"/>
      <c r="B310" s="153"/>
      <c r="C310" s="170"/>
      <c r="D310" s="170"/>
      <c r="E310" s="170"/>
      <c r="F310" s="170"/>
      <c r="G310" s="103"/>
      <c r="H310" s="103"/>
      <c r="I310" s="179" t="s">
        <v>274</v>
      </c>
      <c r="J310" s="180">
        <v>416</v>
      </c>
      <c r="K310" s="180">
        <v>334</v>
      </c>
      <c r="L310" s="181">
        <f t="shared" si="13"/>
        <v>82</v>
      </c>
      <c r="M310" s="184"/>
      <c r="N310" s="185"/>
      <c r="O310" s="185"/>
      <c r="P310" s="181"/>
    </row>
    <row r="311" spans="1:16" s="155" customFormat="1" ht="14.1" customHeight="1" x14ac:dyDescent="0.2">
      <c r="A311" s="98"/>
      <c r="B311" s="153"/>
      <c r="C311" s="170"/>
      <c r="D311" s="170"/>
      <c r="E311" s="170"/>
      <c r="F311" s="170"/>
      <c r="G311" s="103"/>
      <c r="H311" s="103"/>
      <c r="I311" s="179" t="s">
        <v>269</v>
      </c>
      <c r="J311" s="180">
        <v>415</v>
      </c>
      <c r="K311" s="180">
        <v>365</v>
      </c>
      <c r="L311" s="181">
        <f t="shared" si="13"/>
        <v>50</v>
      </c>
      <c r="P311" s="186"/>
    </row>
    <row r="312" spans="1:16" s="155" customFormat="1" ht="14.1" customHeight="1" x14ac:dyDescent="0.2">
      <c r="A312" s="98"/>
      <c r="B312" s="153"/>
      <c r="C312" s="170"/>
      <c r="D312" s="170"/>
      <c r="E312" s="170"/>
      <c r="F312" s="170"/>
      <c r="G312" s="103"/>
      <c r="H312" s="103"/>
      <c r="I312" s="179" t="s">
        <v>273</v>
      </c>
      <c r="J312" s="180">
        <v>239</v>
      </c>
      <c r="K312" s="180">
        <v>148</v>
      </c>
      <c r="L312" s="181">
        <f t="shared" si="13"/>
        <v>91</v>
      </c>
      <c r="M312" s="184"/>
      <c r="N312" s="185"/>
      <c r="O312" s="185"/>
      <c r="P312" s="181"/>
    </row>
    <row r="313" spans="1:16" s="155" customFormat="1" ht="14.1" customHeight="1" x14ac:dyDescent="0.2">
      <c r="A313" s="98"/>
      <c r="B313" s="153"/>
      <c r="C313" s="170"/>
      <c r="D313" s="170"/>
      <c r="E313" s="170"/>
      <c r="F313" s="103"/>
      <c r="G313" s="103"/>
      <c r="H313" s="103"/>
      <c r="I313" s="179" t="s">
        <v>265</v>
      </c>
      <c r="J313" s="180">
        <v>239</v>
      </c>
      <c r="K313" s="180">
        <v>163</v>
      </c>
      <c r="L313" s="181">
        <f t="shared" si="13"/>
        <v>76</v>
      </c>
    </row>
    <row r="314" spans="1:16" s="155" customFormat="1" ht="14.1" customHeight="1" x14ac:dyDescent="0.2">
      <c r="A314" s="98"/>
      <c r="B314" s="153"/>
      <c r="C314" s="170"/>
      <c r="D314" s="170"/>
      <c r="E314" s="170"/>
      <c r="F314" s="103"/>
      <c r="G314" s="103"/>
      <c r="H314" s="103"/>
      <c r="I314" s="179" t="s">
        <v>87</v>
      </c>
      <c r="J314" s="180">
        <v>212</v>
      </c>
      <c r="K314" s="180">
        <v>100</v>
      </c>
      <c r="L314" s="181">
        <f t="shared" si="13"/>
        <v>112</v>
      </c>
    </row>
    <row r="315" spans="1:16" s="155" customFormat="1" ht="14.1" customHeight="1" x14ac:dyDescent="0.2">
      <c r="A315" s="98"/>
      <c r="B315" s="153"/>
      <c r="C315" s="170"/>
      <c r="D315" s="170"/>
      <c r="E315" s="170"/>
      <c r="F315" s="103"/>
      <c r="G315" s="103"/>
      <c r="H315" s="103"/>
      <c r="I315" s="179" t="s">
        <v>257</v>
      </c>
      <c r="J315" s="180">
        <v>19084</v>
      </c>
      <c r="K315" s="180">
        <v>13502</v>
      </c>
      <c r="L315" s="181">
        <f t="shared" si="13"/>
        <v>5582</v>
      </c>
    </row>
    <row r="316" spans="1:16" s="155" customFormat="1" ht="14.1" customHeight="1" x14ac:dyDescent="0.2">
      <c r="A316" s="98"/>
      <c r="B316" s="153"/>
      <c r="C316" s="170"/>
      <c r="D316" s="170"/>
      <c r="E316" s="170"/>
      <c r="F316" s="103"/>
      <c r="G316" s="103"/>
      <c r="H316" s="103"/>
      <c r="I316" s="179"/>
      <c r="J316" s="180"/>
      <c r="K316" s="180"/>
      <c r="L316" s="181"/>
    </row>
    <row r="317" spans="1:16" s="155" customFormat="1" ht="14.1" customHeight="1" x14ac:dyDescent="0.2">
      <c r="A317" s="98"/>
      <c r="B317" s="153"/>
      <c r="C317" s="170"/>
      <c r="D317" s="170"/>
      <c r="E317" s="170"/>
      <c r="F317" s="103"/>
      <c r="G317" s="103"/>
      <c r="H317" s="103"/>
      <c r="I317" s="170" t="s">
        <v>258</v>
      </c>
      <c r="J317" s="189">
        <f>SUM(J278:J315)</f>
        <v>873713</v>
      </c>
      <c r="K317" s="189">
        <f t="shared" ref="K317:L317" si="15">SUM(K278:K315)</f>
        <v>759594</v>
      </c>
      <c r="L317" s="189">
        <f t="shared" si="15"/>
        <v>114119</v>
      </c>
      <c r="M317" s="170" t="s">
        <v>258</v>
      </c>
      <c r="N317" s="189">
        <f>SUM(N278:N315)</f>
        <v>180226</v>
      </c>
      <c r="O317" s="189">
        <f>SUM(O278:O315)</f>
        <v>203325</v>
      </c>
      <c r="P317" s="189">
        <f>SUM(P278:P315)</f>
        <v>-23099</v>
      </c>
    </row>
    <row r="318" spans="1:16" s="155" customFormat="1" ht="14.1" customHeight="1" x14ac:dyDescent="0.2">
      <c r="A318" s="98"/>
      <c r="B318" s="153"/>
      <c r="C318" s="170"/>
      <c r="D318" s="170"/>
      <c r="E318" s="170"/>
      <c r="F318" s="103"/>
      <c r="G318" s="103"/>
      <c r="H318" s="103"/>
      <c r="I318" s="103"/>
      <c r="J318" s="170">
        <f>N317</f>
        <v>180226</v>
      </c>
      <c r="K318" s="170">
        <f>O317</f>
        <v>203325</v>
      </c>
      <c r="L318" s="189">
        <f>P317</f>
        <v>-23099</v>
      </c>
      <c r="N318" s="103"/>
      <c r="O318" s="103"/>
      <c r="P318" s="174"/>
    </row>
    <row r="319" spans="1:16" s="155" customFormat="1" ht="14.1" customHeight="1" x14ac:dyDescent="0.2">
      <c r="A319" s="98"/>
      <c r="B319" s="153"/>
      <c r="C319" s="170"/>
      <c r="D319" s="170"/>
      <c r="E319" s="170"/>
      <c r="F319" s="103"/>
      <c r="G319" s="103"/>
      <c r="H319" s="103"/>
      <c r="I319" s="220"/>
      <c r="J319" s="190">
        <f>SUM(J317:J318)</f>
        <v>1053939</v>
      </c>
      <c r="K319" s="190">
        <f>SUM(K317:K318)</f>
        <v>962919</v>
      </c>
      <c r="L319" s="191">
        <f>SUM(L317:L318)</f>
        <v>91020</v>
      </c>
      <c r="M319" s="190"/>
      <c r="N319" s="190"/>
      <c r="O319" s="190"/>
      <c r="P319" s="191"/>
    </row>
    <row r="320" spans="1:16" s="155" customFormat="1" ht="14.1" customHeight="1" x14ac:dyDescent="0.2">
      <c r="A320" s="98"/>
      <c r="B320" s="153"/>
      <c r="C320" s="170"/>
      <c r="D320" s="170"/>
      <c r="E320" s="170"/>
      <c r="F320" s="103"/>
      <c r="G320" s="103"/>
      <c r="H320" s="103"/>
      <c r="I320" s="194" t="s">
        <v>294</v>
      </c>
      <c r="J320" s="153">
        <f>C277-J319</f>
        <v>0</v>
      </c>
      <c r="K320" s="153">
        <f>E277-K319</f>
        <v>0</v>
      </c>
      <c r="L320" s="221">
        <f>G277-L319</f>
        <v>0</v>
      </c>
      <c r="N320" s="103"/>
      <c r="O320" s="103"/>
      <c r="P320" s="174"/>
    </row>
    <row r="321" spans="1:16" s="155" customFormat="1" ht="14.1" customHeight="1" x14ac:dyDescent="0.2">
      <c r="A321" s="98"/>
      <c r="B321" s="153"/>
      <c r="C321" s="170"/>
      <c r="D321" s="170"/>
      <c r="E321" s="170"/>
      <c r="F321" s="103"/>
      <c r="G321" s="103"/>
      <c r="H321" s="103"/>
      <c r="I321" s="103"/>
      <c r="J321" s="190"/>
      <c r="K321" s="190"/>
      <c r="L321" s="191"/>
      <c r="N321" s="103"/>
      <c r="O321" s="103"/>
      <c r="P321" s="174"/>
    </row>
    <row r="322" spans="1:16" s="155" customFormat="1" ht="14.1" customHeight="1" x14ac:dyDescent="0.2">
      <c r="A322" s="169">
        <v>8</v>
      </c>
      <c r="B322" s="170" t="s">
        <v>295</v>
      </c>
      <c r="C322" s="72">
        <v>208744</v>
      </c>
      <c r="D322" s="171">
        <f>C322*100/7529178</f>
        <v>2.7724673264465256</v>
      </c>
      <c r="E322" s="72">
        <v>221688</v>
      </c>
      <c r="F322" s="171">
        <f>E322*100/7270009</f>
        <v>3.0493497325794232</v>
      </c>
      <c r="G322" s="172">
        <f>C322-E322</f>
        <v>-12944</v>
      </c>
      <c r="H322" s="173">
        <f>G322*100/E322</f>
        <v>-5.8388365630976873</v>
      </c>
      <c r="J322" s="103"/>
      <c r="K322" s="103"/>
      <c r="L322" s="174"/>
      <c r="N322" s="103"/>
      <c r="O322" s="103"/>
      <c r="P322" s="174"/>
    </row>
    <row r="323" spans="1:16" s="155" customFormat="1" ht="14.1" customHeight="1" x14ac:dyDescent="0.2">
      <c r="A323" s="98"/>
      <c r="B323" s="175" t="s">
        <v>296</v>
      </c>
      <c r="C323" s="170"/>
      <c r="D323" s="170"/>
      <c r="E323" s="170"/>
      <c r="F323" s="170"/>
      <c r="G323" s="103"/>
      <c r="H323" s="103"/>
      <c r="I323" s="179" t="s">
        <v>80</v>
      </c>
      <c r="J323" s="180">
        <v>13949</v>
      </c>
      <c r="K323" s="180">
        <v>11491</v>
      </c>
      <c r="L323" s="181">
        <f t="shared" ref="L323:L353" si="16">J323-K323</f>
        <v>2458</v>
      </c>
      <c r="M323" s="179" t="s">
        <v>65</v>
      </c>
      <c r="N323" s="180">
        <v>130890</v>
      </c>
      <c r="O323" s="180">
        <v>146291</v>
      </c>
      <c r="P323" s="181">
        <f t="shared" ref="P323:P349" si="17">N323-O323</f>
        <v>-15401</v>
      </c>
    </row>
    <row r="324" spans="1:16" s="155" customFormat="1" ht="14.1" customHeight="1" x14ac:dyDescent="0.2">
      <c r="A324" s="98"/>
      <c r="B324" s="175"/>
      <c r="C324" s="170"/>
      <c r="D324" s="170"/>
      <c r="E324" s="170"/>
      <c r="F324" s="170"/>
      <c r="G324" s="103"/>
      <c r="H324" s="103"/>
      <c r="I324" s="179" t="s">
        <v>71</v>
      </c>
      <c r="J324" s="180">
        <v>4240</v>
      </c>
      <c r="K324" s="180">
        <v>2106</v>
      </c>
      <c r="L324" s="181">
        <f t="shared" si="16"/>
        <v>2134</v>
      </c>
      <c r="M324" s="179" t="s">
        <v>81</v>
      </c>
      <c r="N324" s="180">
        <v>3522</v>
      </c>
      <c r="O324" s="180">
        <v>5394</v>
      </c>
      <c r="P324" s="181">
        <f t="shared" si="17"/>
        <v>-1872</v>
      </c>
    </row>
    <row r="325" spans="1:16" s="155" customFormat="1" ht="14.1" customHeight="1" x14ac:dyDescent="0.2">
      <c r="A325" s="98"/>
      <c r="B325" s="153"/>
      <c r="C325" s="170"/>
      <c r="D325" s="170"/>
      <c r="E325" s="170"/>
      <c r="F325" s="170"/>
      <c r="G325" s="103"/>
      <c r="H325" s="103"/>
      <c r="I325" s="179" t="s">
        <v>90</v>
      </c>
      <c r="J325" s="180">
        <v>4892</v>
      </c>
      <c r="K325" s="180">
        <v>3894</v>
      </c>
      <c r="L325" s="181">
        <f t="shared" si="16"/>
        <v>998</v>
      </c>
      <c r="M325" s="179" t="s">
        <v>70</v>
      </c>
      <c r="N325" s="180">
        <v>20147</v>
      </c>
      <c r="O325" s="180">
        <v>21326</v>
      </c>
      <c r="P325" s="181">
        <f t="shared" si="17"/>
        <v>-1179</v>
      </c>
    </row>
    <row r="326" spans="1:16" s="155" customFormat="1" ht="14.1" customHeight="1" x14ac:dyDescent="0.2">
      <c r="A326" s="98"/>
      <c r="B326" s="153"/>
      <c r="C326" s="170"/>
      <c r="D326" s="170"/>
      <c r="E326" s="170"/>
      <c r="F326" s="170"/>
      <c r="G326" s="103"/>
      <c r="H326" s="103"/>
      <c r="I326" s="179" t="s">
        <v>92</v>
      </c>
      <c r="J326" s="180">
        <v>1903</v>
      </c>
      <c r="K326" s="180">
        <v>1052</v>
      </c>
      <c r="L326" s="181">
        <f t="shared" si="16"/>
        <v>851</v>
      </c>
      <c r="M326" s="179" t="s">
        <v>82</v>
      </c>
      <c r="N326" s="180">
        <v>1672</v>
      </c>
      <c r="O326" s="180">
        <v>2670</v>
      </c>
      <c r="P326" s="181">
        <f t="shared" si="17"/>
        <v>-998</v>
      </c>
    </row>
    <row r="327" spans="1:16" s="155" customFormat="1" ht="14.1" customHeight="1" x14ac:dyDescent="0.2">
      <c r="A327" s="98"/>
      <c r="B327" s="153"/>
      <c r="C327" s="170"/>
      <c r="D327" s="170"/>
      <c r="E327" s="170"/>
      <c r="F327" s="170"/>
      <c r="G327" s="103"/>
      <c r="H327" s="103"/>
      <c r="I327" s="179" t="s">
        <v>105</v>
      </c>
      <c r="J327" s="180">
        <v>540</v>
      </c>
      <c r="K327" s="180">
        <v>101</v>
      </c>
      <c r="L327" s="181">
        <f t="shared" si="16"/>
        <v>439</v>
      </c>
      <c r="M327" s="179" t="s">
        <v>91</v>
      </c>
      <c r="N327" s="180">
        <v>3205</v>
      </c>
      <c r="O327" s="180">
        <v>4033</v>
      </c>
      <c r="P327" s="181">
        <f t="shared" si="17"/>
        <v>-828</v>
      </c>
    </row>
    <row r="328" spans="1:16" s="155" customFormat="1" ht="14.1" customHeight="1" x14ac:dyDescent="0.2">
      <c r="A328" s="98"/>
      <c r="B328" s="153"/>
      <c r="C328" s="170"/>
      <c r="D328" s="170"/>
      <c r="E328" s="170"/>
      <c r="F328" s="170"/>
      <c r="G328" s="103"/>
      <c r="H328" s="103"/>
      <c r="I328" s="179" t="s">
        <v>103</v>
      </c>
      <c r="J328" s="180">
        <v>4814</v>
      </c>
      <c r="K328" s="180">
        <v>4385</v>
      </c>
      <c r="L328" s="181">
        <f t="shared" si="16"/>
        <v>429</v>
      </c>
      <c r="M328" s="179" t="s">
        <v>101</v>
      </c>
      <c r="N328" s="180">
        <v>2219</v>
      </c>
      <c r="O328" s="180">
        <v>2724</v>
      </c>
      <c r="P328" s="181">
        <f t="shared" si="17"/>
        <v>-505</v>
      </c>
    </row>
    <row r="329" spans="1:16" s="155" customFormat="1" ht="14.1" customHeight="1" x14ac:dyDescent="0.2">
      <c r="A329" s="98"/>
      <c r="B329" s="153"/>
      <c r="C329" s="170"/>
      <c r="D329" s="170"/>
      <c r="E329" s="170"/>
      <c r="F329" s="170"/>
      <c r="G329" s="103"/>
      <c r="H329" s="103"/>
      <c r="I329" s="179" t="s">
        <v>76</v>
      </c>
      <c r="J329" s="180">
        <v>1009</v>
      </c>
      <c r="K329" s="180">
        <v>695</v>
      </c>
      <c r="L329" s="181">
        <f t="shared" si="16"/>
        <v>314</v>
      </c>
      <c r="M329" s="179" t="s">
        <v>262</v>
      </c>
      <c r="N329" s="180">
        <v>5</v>
      </c>
      <c r="O329" s="180">
        <v>484</v>
      </c>
      <c r="P329" s="181">
        <f t="shared" si="17"/>
        <v>-479</v>
      </c>
    </row>
    <row r="330" spans="1:16" s="155" customFormat="1" ht="14.1" customHeight="1" x14ac:dyDescent="0.2">
      <c r="A330" s="98"/>
      <c r="B330" s="153"/>
      <c r="C330" s="170"/>
      <c r="D330" s="170"/>
      <c r="E330" s="170"/>
      <c r="F330" s="170"/>
      <c r="G330" s="103"/>
      <c r="H330" s="103"/>
      <c r="I330" s="179" t="s">
        <v>72</v>
      </c>
      <c r="J330" s="180">
        <v>1382</v>
      </c>
      <c r="K330" s="180">
        <v>1107</v>
      </c>
      <c r="L330" s="181">
        <f t="shared" si="16"/>
        <v>275</v>
      </c>
      <c r="M330" s="179" t="s">
        <v>78</v>
      </c>
      <c r="N330" s="180">
        <v>819</v>
      </c>
      <c r="O330" s="180">
        <v>1097</v>
      </c>
      <c r="P330" s="181">
        <f t="shared" si="17"/>
        <v>-278</v>
      </c>
    </row>
    <row r="331" spans="1:16" s="155" customFormat="1" ht="14.1" customHeight="1" x14ac:dyDescent="0.2">
      <c r="A331" s="98"/>
      <c r="B331" s="153"/>
      <c r="C331" s="170"/>
      <c r="D331" s="170"/>
      <c r="E331" s="170"/>
      <c r="F331" s="170"/>
      <c r="G331" s="103"/>
      <c r="H331" s="103"/>
      <c r="I331" s="179" t="s">
        <v>263</v>
      </c>
      <c r="J331" s="180">
        <v>1735</v>
      </c>
      <c r="K331" s="180">
        <v>1503</v>
      </c>
      <c r="L331" s="181">
        <f t="shared" si="16"/>
        <v>232</v>
      </c>
      <c r="M331" s="179" t="s">
        <v>75</v>
      </c>
      <c r="N331" s="180">
        <v>492</v>
      </c>
      <c r="O331" s="180">
        <v>754</v>
      </c>
      <c r="P331" s="181">
        <f t="shared" si="17"/>
        <v>-262</v>
      </c>
    </row>
    <row r="332" spans="1:16" s="155" customFormat="1" ht="14.1" customHeight="1" x14ac:dyDescent="0.2">
      <c r="A332" s="98"/>
      <c r="B332" s="153"/>
      <c r="C332" s="170"/>
      <c r="D332" s="170"/>
      <c r="E332" s="170"/>
      <c r="F332" s="170"/>
      <c r="G332" s="103"/>
      <c r="H332" s="103"/>
      <c r="I332" s="179" t="s">
        <v>69</v>
      </c>
      <c r="J332" s="180">
        <v>276</v>
      </c>
      <c r="K332" s="180">
        <v>93</v>
      </c>
      <c r="L332" s="181">
        <f t="shared" si="16"/>
        <v>183</v>
      </c>
      <c r="M332" s="179" t="s">
        <v>104</v>
      </c>
      <c r="N332" s="180">
        <v>63</v>
      </c>
      <c r="O332" s="180">
        <v>187</v>
      </c>
      <c r="P332" s="181">
        <f t="shared" si="17"/>
        <v>-124</v>
      </c>
    </row>
    <row r="333" spans="1:16" s="155" customFormat="1" ht="14.1" customHeight="1" x14ac:dyDescent="0.2">
      <c r="A333" s="169"/>
      <c r="B333" s="175"/>
      <c r="C333" s="170"/>
      <c r="D333" s="170"/>
      <c r="E333" s="170"/>
      <c r="F333" s="170"/>
      <c r="G333" s="170"/>
      <c r="H333" s="170"/>
      <c r="I333" s="179" t="s">
        <v>271</v>
      </c>
      <c r="J333" s="180">
        <v>347</v>
      </c>
      <c r="K333" s="180">
        <v>175</v>
      </c>
      <c r="L333" s="181">
        <f t="shared" si="16"/>
        <v>172</v>
      </c>
      <c r="M333" s="179" t="s">
        <v>68</v>
      </c>
      <c r="N333" s="180">
        <v>55</v>
      </c>
      <c r="O333" s="180">
        <v>148</v>
      </c>
      <c r="P333" s="181">
        <f t="shared" si="17"/>
        <v>-93</v>
      </c>
    </row>
    <row r="334" spans="1:16" s="155" customFormat="1" ht="14.1" customHeight="1" x14ac:dyDescent="0.2">
      <c r="A334" s="98"/>
      <c r="B334" s="153"/>
      <c r="C334" s="170"/>
      <c r="D334" s="170"/>
      <c r="E334" s="170"/>
      <c r="F334" s="170"/>
      <c r="G334" s="103"/>
      <c r="H334" s="103"/>
      <c r="I334" s="179" t="s">
        <v>270</v>
      </c>
      <c r="J334" s="180">
        <v>567</v>
      </c>
      <c r="K334" s="180">
        <v>413</v>
      </c>
      <c r="L334" s="181">
        <f t="shared" si="16"/>
        <v>154</v>
      </c>
      <c r="M334" s="179" t="s">
        <v>282</v>
      </c>
      <c r="N334" s="180">
        <v>115</v>
      </c>
      <c r="O334" s="180">
        <v>201</v>
      </c>
      <c r="P334" s="181">
        <f t="shared" si="17"/>
        <v>-86</v>
      </c>
    </row>
    <row r="335" spans="1:16" s="155" customFormat="1" ht="14.1" customHeight="1" x14ac:dyDescent="0.2">
      <c r="A335" s="98"/>
      <c r="B335" s="153"/>
      <c r="C335" s="170"/>
      <c r="D335" s="170"/>
      <c r="E335" s="170"/>
      <c r="F335" s="170"/>
      <c r="G335" s="103"/>
      <c r="H335" s="103"/>
      <c r="I335" s="179" t="s">
        <v>272</v>
      </c>
      <c r="J335" s="180">
        <v>696</v>
      </c>
      <c r="K335" s="180">
        <v>545</v>
      </c>
      <c r="L335" s="181">
        <f t="shared" si="16"/>
        <v>151</v>
      </c>
      <c r="M335" s="179" t="s">
        <v>73</v>
      </c>
      <c r="N335" s="180">
        <v>14</v>
      </c>
      <c r="O335" s="180">
        <v>86</v>
      </c>
      <c r="P335" s="181">
        <f t="shared" si="17"/>
        <v>-72</v>
      </c>
    </row>
    <row r="336" spans="1:16" s="155" customFormat="1" ht="14.1" customHeight="1" x14ac:dyDescent="0.2">
      <c r="A336" s="98"/>
      <c r="B336" s="153"/>
      <c r="C336" s="170"/>
      <c r="D336" s="170"/>
      <c r="E336" s="170"/>
      <c r="F336" s="170"/>
      <c r="G336" s="103"/>
      <c r="H336" s="103"/>
      <c r="I336" s="179" t="s">
        <v>95</v>
      </c>
      <c r="J336" s="180">
        <v>2250</v>
      </c>
      <c r="K336" s="180">
        <v>2117</v>
      </c>
      <c r="L336" s="181">
        <f t="shared" si="16"/>
        <v>133</v>
      </c>
      <c r="M336" s="179" t="s">
        <v>93</v>
      </c>
      <c r="N336" s="180">
        <v>119</v>
      </c>
      <c r="O336" s="180">
        <v>166</v>
      </c>
      <c r="P336" s="181">
        <f t="shared" si="17"/>
        <v>-47</v>
      </c>
    </row>
    <row r="337" spans="1:16" s="155" customFormat="1" ht="14.1" customHeight="1" x14ac:dyDescent="0.2">
      <c r="A337" s="98"/>
      <c r="B337" s="153"/>
      <c r="C337" s="170"/>
      <c r="D337" s="170"/>
      <c r="E337" s="170"/>
      <c r="F337" s="170"/>
      <c r="G337" s="103"/>
      <c r="H337" s="103"/>
      <c r="I337" s="179" t="s">
        <v>284</v>
      </c>
      <c r="J337" s="180">
        <v>643</v>
      </c>
      <c r="K337" s="180">
        <v>520</v>
      </c>
      <c r="L337" s="181">
        <f t="shared" si="16"/>
        <v>123</v>
      </c>
      <c r="M337" s="179" t="s">
        <v>266</v>
      </c>
      <c r="N337" s="180">
        <v>72</v>
      </c>
      <c r="O337" s="180">
        <v>104</v>
      </c>
      <c r="P337" s="181">
        <f t="shared" si="17"/>
        <v>-32</v>
      </c>
    </row>
    <row r="338" spans="1:16" s="155" customFormat="1" ht="14.1" customHeight="1" x14ac:dyDescent="0.2">
      <c r="A338" s="98"/>
      <c r="B338" s="153"/>
      <c r="C338" s="170"/>
      <c r="D338" s="170"/>
      <c r="E338" s="170"/>
      <c r="F338" s="170"/>
      <c r="G338" s="103"/>
      <c r="H338" s="103"/>
      <c r="I338" s="179" t="s">
        <v>100</v>
      </c>
      <c r="J338" s="180">
        <v>2357</v>
      </c>
      <c r="K338" s="180">
        <v>2245</v>
      </c>
      <c r="L338" s="181">
        <f t="shared" si="16"/>
        <v>112</v>
      </c>
      <c r="M338" s="179" t="s">
        <v>260</v>
      </c>
      <c r="N338" s="180">
        <v>0</v>
      </c>
      <c r="O338" s="180">
        <v>27</v>
      </c>
      <c r="P338" s="181">
        <f t="shared" si="17"/>
        <v>-27</v>
      </c>
    </row>
    <row r="339" spans="1:16" s="155" customFormat="1" ht="14.1" customHeight="1" x14ac:dyDescent="0.2">
      <c r="A339" s="98"/>
      <c r="B339" s="153"/>
      <c r="C339" s="170"/>
      <c r="D339" s="170"/>
      <c r="E339" s="170"/>
      <c r="F339" s="170"/>
      <c r="G339" s="103"/>
      <c r="H339" s="103"/>
      <c r="I339" s="179" t="s">
        <v>267</v>
      </c>
      <c r="J339" s="180">
        <v>259</v>
      </c>
      <c r="K339" s="180">
        <v>166</v>
      </c>
      <c r="L339" s="181">
        <f t="shared" si="16"/>
        <v>93</v>
      </c>
      <c r="M339" s="179" t="s">
        <v>97</v>
      </c>
      <c r="N339" s="180">
        <v>53</v>
      </c>
      <c r="O339" s="180">
        <v>80</v>
      </c>
      <c r="P339" s="181">
        <f t="shared" si="17"/>
        <v>-27</v>
      </c>
    </row>
    <row r="340" spans="1:16" s="155" customFormat="1" ht="14.1" customHeight="1" x14ac:dyDescent="0.2">
      <c r="A340" s="98"/>
      <c r="B340" s="153"/>
      <c r="C340" s="170"/>
      <c r="D340" s="170"/>
      <c r="E340" s="170"/>
      <c r="F340" s="170"/>
      <c r="G340" s="103"/>
      <c r="H340" s="103"/>
      <c r="I340" s="179" t="s">
        <v>67</v>
      </c>
      <c r="J340" s="180">
        <v>58</v>
      </c>
      <c r="K340" s="180">
        <v>0</v>
      </c>
      <c r="L340" s="181">
        <f t="shared" si="16"/>
        <v>58</v>
      </c>
      <c r="M340" s="179" t="s">
        <v>264</v>
      </c>
      <c r="N340" s="180">
        <v>0</v>
      </c>
      <c r="O340" s="180">
        <v>24</v>
      </c>
      <c r="P340" s="181">
        <f t="shared" si="17"/>
        <v>-24</v>
      </c>
    </row>
    <row r="341" spans="1:16" s="155" customFormat="1" ht="14.1" customHeight="1" x14ac:dyDescent="0.2">
      <c r="A341" s="98"/>
      <c r="B341" s="153"/>
      <c r="C341" s="170"/>
      <c r="D341" s="170"/>
      <c r="E341" s="170"/>
      <c r="F341" s="170"/>
      <c r="G341" s="103"/>
      <c r="H341" s="103"/>
      <c r="I341" s="179" t="s">
        <v>278</v>
      </c>
      <c r="J341" s="180">
        <v>142</v>
      </c>
      <c r="K341" s="180">
        <v>88</v>
      </c>
      <c r="L341" s="181">
        <f t="shared" si="16"/>
        <v>54</v>
      </c>
      <c r="M341" s="179" t="s">
        <v>96</v>
      </c>
      <c r="N341" s="180">
        <v>6</v>
      </c>
      <c r="O341" s="180">
        <v>28</v>
      </c>
      <c r="P341" s="181">
        <f t="shared" si="17"/>
        <v>-22</v>
      </c>
    </row>
    <row r="342" spans="1:16" s="155" customFormat="1" ht="14.1" customHeight="1" x14ac:dyDescent="0.2">
      <c r="A342" s="98"/>
      <c r="B342" s="153"/>
      <c r="C342" s="170"/>
      <c r="D342" s="170"/>
      <c r="E342" s="170"/>
      <c r="F342" s="170"/>
      <c r="G342" s="103"/>
      <c r="H342" s="103"/>
      <c r="I342" s="179" t="s">
        <v>87</v>
      </c>
      <c r="J342" s="180">
        <v>61</v>
      </c>
      <c r="K342" s="180">
        <v>9</v>
      </c>
      <c r="L342" s="181">
        <f t="shared" si="16"/>
        <v>52</v>
      </c>
      <c r="M342" s="179" t="s">
        <v>86</v>
      </c>
      <c r="N342" s="180">
        <v>15</v>
      </c>
      <c r="O342" s="180">
        <v>34</v>
      </c>
      <c r="P342" s="181">
        <f t="shared" si="17"/>
        <v>-19</v>
      </c>
    </row>
    <row r="343" spans="1:16" s="155" customFormat="1" ht="14.1" customHeight="1" x14ac:dyDescent="0.2">
      <c r="A343" s="98"/>
      <c r="B343" s="153"/>
      <c r="C343" s="170"/>
      <c r="D343" s="170"/>
      <c r="E343" s="170"/>
      <c r="F343" s="170"/>
      <c r="G343" s="103"/>
      <c r="H343" s="103"/>
      <c r="I343" s="179" t="s">
        <v>297</v>
      </c>
      <c r="J343" s="180">
        <v>52</v>
      </c>
      <c r="K343" s="180">
        <v>2</v>
      </c>
      <c r="L343" s="181">
        <f t="shared" si="16"/>
        <v>50</v>
      </c>
      <c r="M343" s="179" t="s">
        <v>274</v>
      </c>
      <c r="N343" s="180">
        <v>10</v>
      </c>
      <c r="O343" s="180">
        <v>24</v>
      </c>
      <c r="P343" s="181">
        <f t="shared" si="17"/>
        <v>-14</v>
      </c>
    </row>
    <row r="344" spans="1:16" s="155" customFormat="1" ht="14.1" customHeight="1" x14ac:dyDescent="0.2">
      <c r="A344" s="98"/>
      <c r="B344" s="153"/>
      <c r="C344" s="170"/>
      <c r="D344" s="170"/>
      <c r="E344" s="170"/>
      <c r="F344" s="170"/>
      <c r="G344" s="103"/>
      <c r="H344" s="103"/>
      <c r="I344" s="179" t="s">
        <v>273</v>
      </c>
      <c r="J344" s="180">
        <v>160</v>
      </c>
      <c r="K344" s="180">
        <v>111</v>
      </c>
      <c r="L344" s="181">
        <f t="shared" si="16"/>
        <v>49</v>
      </c>
      <c r="M344" s="179" t="s">
        <v>265</v>
      </c>
      <c r="N344" s="180">
        <v>20</v>
      </c>
      <c r="O344" s="180">
        <v>28</v>
      </c>
      <c r="P344" s="181">
        <f t="shared" si="17"/>
        <v>-8</v>
      </c>
    </row>
    <row r="345" spans="1:16" s="155" customFormat="1" ht="14.1" customHeight="1" x14ac:dyDescent="0.2">
      <c r="A345" s="98"/>
      <c r="B345" s="153"/>
      <c r="C345" s="170"/>
      <c r="D345" s="170"/>
      <c r="E345" s="170"/>
      <c r="F345" s="170"/>
      <c r="G345" s="103"/>
      <c r="H345" s="103"/>
      <c r="I345" s="179" t="s">
        <v>66</v>
      </c>
      <c r="J345" s="180">
        <v>62</v>
      </c>
      <c r="K345" s="180">
        <v>19</v>
      </c>
      <c r="L345" s="181">
        <f t="shared" si="16"/>
        <v>43</v>
      </c>
      <c r="M345" s="179" t="s">
        <v>88</v>
      </c>
      <c r="N345" s="180">
        <v>7</v>
      </c>
      <c r="O345" s="180">
        <v>15</v>
      </c>
      <c r="P345" s="181">
        <f t="shared" si="17"/>
        <v>-8</v>
      </c>
    </row>
    <row r="346" spans="1:16" s="155" customFormat="1" ht="14.1" customHeight="1" x14ac:dyDescent="0.2">
      <c r="A346" s="98"/>
      <c r="B346" s="153"/>
      <c r="C346" s="170"/>
      <c r="D346" s="170"/>
      <c r="E346" s="170"/>
      <c r="F346" s="170"/>
      <c r="G346" s="103"/>
      <c r="H346" s="103"/>
      <c r="I346" s="179" t="s">
        <v>79</v>
      </c>
      <c r="J346" s="180">
        <v>637</v>
      </c>
      <c r="K346" s="180">
        <v>603</v>
      </c>
      <c r="L346" s="181">
        <f t="shared" si="16"/>
        <v>34</v>
      </c>
      <c r="M346" s="179" t="s">
        <v>281</v>
      </c>
      <c r="N346" s="180">
        <v>35</v>
      </c>
      <c r="O346" s="180">
        <v>41</v>
      </c>
      <c r="P346" s="181">
        <f t="shared" si="17"/>
        <v>-6</v>
      </c>
    </row>
    <row r="347" spans="1:16" s="155" customFormat="1" ht="14.1" customHeight="1" x14ac:dyDescent="0.2">
      <c r="C347" s="170"/>
      <c r="D347" s="170"/>
      <c r="E347" s="170"/>
      <c r="F347" s="170"/>
      <c r="G347" s="103"/>
      <c r="H347" s="103"/>
      <c r="I347" s="179" t="s">
        <v>74</v>
      </c>
      <c r="J347" s="180">
        <v>222</v>
      </c>
      <c r="K347" s="180">
        <v>195</v>
      </c>
      <c r="L347" s="181">
        <f t="shared" si="16"/>
        <v>27</v>
      </c>
      <c r="M347" s="179" t="s">
        <v>285</v>
      </c>
      <c r="N347" s="180">
        <v>25</v>
      </c>
      <c r="O347" s="180">
        <v>30</v>
      </c>
      <c r="P347" s="181">
        <f t="shared" si="17"/>
        <v>-5</v>
      </c>
    </row>
    <row r="348" spans="1:16" s="155" customFormat="1" ht="14.1" customHeight="1" x14ac:dyDescent="0.2">
      <c r="C348" s="170"/>
      <c r="D348" s="170"/>
      <c r="E348" s="170"/>
      <c r="F348" s="170"/>
      <c r="G348" s="103"/>
      <c r="H348" s="103"/>
      <c r="I348" s="179" t="s">
        <v>268</v>
      </c>
      <c r="J348" s="180">
        <v>61</v>
      </c>
      <c r="K348" s="180">
        <v>49</v>
      </c>
      <c r="L348" s="181">
        <f t="shared" si="16"/>
        <v>12</v>
      </c>
      <c r="M348" s="179" t="s">
        <v>84</v>
      </c>
      <c r="N348" s="180">
        <v>79</v>
      </c>
      <c r="O348" s="180">
        <v>81</v>
      </c>
      <c r="P348" s="181">
        <f t="shared" si="17"/>
        <v>-2</v>
      </c>
    </row>
    <row r="349" spans="1:16" s="155" customFormat="1" ht="14.1" customHeight="1" x14ac:dyDescent="0.2">
      <c r="C349" s="170"/>
      <c r="D349" s="170"/>
      <c r="E349" s="170"/>
      <c r="F349" s="170"/>
      <c r="G349" s="103"/>
      <c r="H349" s="103"/>
      <c r="I349" s="179" t="s">
        <v>98</v>
      </c>
      <c r="J349" s="180">
        <v>11</v>
      </c>
      <c r="K349" s="180">
        <v>1</v>
      </c>
      <c r="L349" s="181">
        <f t="shared" si="16"/>
        <v>10</v>
      </c>
      <c r="M349" s="179" t="s">
        <v>257</v>
      </c>
      <c r="N349" s="180">
        <v>1606</v>
      </c>
      <c r="O349" s="180">
        <v>1781</v>
      </c>
      <c r="P349" s="181">
        <f t="shared" si="17"/>
        <v>-175</v>
      </c>
    </row>
    <row r="350" spans="1:16" s="155" customFormat="1" ht="14.1" customHeight="1" x14ac:dyDescent="0.2">
      <c r="C350" s="170"/>
      <c r="D350" s="170"/>
      <c r="E350" s="170"/>
      <c r="F350" s="170"/>
      <c r="G350" s="103"/>
      <c r="H350" s="103"/>
      <c r="I350" s="179" t="s">
        <v>83</v>
      </c>
      <c r="J350" s="180">
        <v>10</v>
      </c>
      <c r="K350" s="180">
        <v>5</v>
      </c>
      <c r="L350" s="181">
        <f t="shared" si="16"/>
        <v>5</v>
      </c>
    </row>
    <row r="351" spans="1:16" s="155" customFormat="1" ht="14.1" customHeight="1" x14ac:dyDescent="0.2">
      <c r="C351" s="170"/>
      <c r="D351" s="170"/>
      <c r="E351" s="170"/>
      <c r="F351" s="170"/>
      <c r="G351" s="103"/>
      <c r="H351" s="103"/>
      <c r="I351" s="179" t="s">
        <v>269</v>
      </c>
      <c r="J351" s="180">
        <v>2</v>
      </c>
      <c r="K351" s="180">
        <v>0</v>
      </c>
      <c r="L351" s="181">
        <f t="shared" si="16"/>
        <v>2</v>
      </c>
      <c r="M351" s="179"/>
      <c r="N351" s="180"/>
      <c r="O351" s="180"/>
      <c r="P351" s="181"/>
    </row>
    <row r="352" spans="1:16" s="155" customFormat="1" ht="14.1" customHeight="1" x14ac:dyDescent="0.2">
      <c r="C352" s="170"/>
      <c r="D352" s="170"/>
      <c r="E352" s="170"/>
      <c r="F352" s="170"/>
      <c r="G352" s="103"/>
      <c r="H352" s="103"/>
      <c r="I352" s="179" t="s">
        <v>99</v>
      </c>
      <c r="J352" s="180">
        <v>141</v>
      </c>
      <c r="K352" s="180">
        <v>140</v>
      </c>
      <c r="L352" s="181">
        <f t="shared" si="16"/>
        <v>1</v>
      </c>
      <c r="M352" s="179"/>
      <c r="N352" s="180"/>
      <c r="O352" s="180"/>
      <c r="P352" s="181"/>
    </row>
    <row r="353" spans="1:16" s="155" customFormat="1" ht="14.1" customHeight="1" x14ac:dyDescent="0.2">
      <c r="C353" s="170"/>
      <c r="D353" s="170"/>
      <c r="E353" s="170"/>
      <c r="F353" s="170"/>
      <c r="G353" s="103"/>
      <c r="H353" s="103"/>
      <c r="I353" s="179" t="s">
        <v>283</v>
      </c>
      <c r="J353" s="180">
        <v>1</v>
      </c>
      <c r="K353" s="180">
        <v>0</v>
      </c>
      <c r="L353" s="181">
        <f t="shared" si="16"/>
        <v>1</v>
      </c>
    </row>
    <row r="354" spans="1:16" s="155" customFormat="1" ht="14.1" customHeight="1" x14ac:dyDescent="0.2">
      <c r="C354" s="170"/>
      <c r="D354" s="170"/>
      <c r="E354" s="170"/>
      <c r="F354" s="170"/>
      <c r="G354" s="103"/>
      <c r="H354" s="103"/>
      <c r="M354" s="179"/>
      <c r="N354" s="180"/>
      <c r="O354" s="180"/>
      <c r="P354" s="181"/>
    </row>
    <row r="355" spans="1:16" s="155" customFormat="1" ht="14.1" customHeight="1" x14ac:dyDescent="0.2">
      <c r="C355" s="170"/>
      <c r="D355" s="170"/>
      <c r="E355" s="170"/>
      <c r="F355" s="170"/>
      <c r="G355" s="103"/>
      <c r="H355" s="103"/>
      <c r="L355" s="186"/>
      <c r="M355" s="179"/>
      <c r="N355" s="180"/>
      <c r="O355" s="180"/>
      <c r="P355" s="181"/>
    </row>
    <row r="356" spans="1:16" s="155" customFormat="1" ht="14.1" customHeight="1" x14ac:dyDescent="0.2">
      <c r="C356" s="170"/>
      <c r="D356" s="170"/>
      <c r="E356" s="170"/>
      <c r="F356" s="170"/>
      <c r="G356" s="103"/>
      <c r="H356" s="103"/>
      <c r="L356" s="186"/>
      <c r="M356" s="179"/>
      <c r="N356" s="180"/>
      <c r="O356" s="180"/>
      <c r="P356" s="181"/>
    </row>
    <row r="357" spans="1:16" s="155" customFormat="1" ht="14.1" customHeight="1" x14ac:dyDescent="0.2">
      <c r="C357" s="170"/>
      <c r="D357" s="170"/>
      <c r="E357" s="170"/>
      <c r="F357" s="170"/>
      <c r="G357" s="103"/>
      <c r="H357" s="103"/>
      <c r="L357" s="186"/>
      <c r="M357" s="179"/>
      <c r="N357" s="180"/>
      <c r="O357" s="180"/>
      <c r="P357" s="181"/>
    </row>
    <row r="358" spans="1:16" s="155" customFormat="1" ht="14.1" customHeight="1" x14ac:dyDescent="0.2">
      <c r="C358" s="170"/>
      <c r="D358" s="170"/>
      <c r="E358" s="170"/>
      <c r="F358" s="170"/>
      <c r="G358" s="103"/>
      <c r="H358" s="103"/>
      <c r="L358" s="186"/>
      <c r="M358" s="179"/>
      <c r="N358" s="180"/>
      <c r="O358" s="180"/>
      <c r="P358" s="181"/>
    </row>
    <row r="359" spans="1:16" s="155" customFormat="1" ht="14.1" customHeight="1" x14ac:dyDescent="0.2">
      <c r="C359" s="170"/>
      <c r="D359" s="170"/>
      <c r="E359" s="170"/>
      <c r="F359" s="170"/>
      <c r="G359" s="103"/>
      <c r="H359" s="103"/>
      <c r="L359" s="186"/>
      <c r="M359" s="179"/>
      <c r="N359" s="180"/>
      <c r="O359" s="180"/>
      <c r="P359" s="181"/>
    </row>
    <row r="360" spans="1:16" s="155" customFormat="1" ht="14.1" customHeight="1" x14ac:dyDescent="0.2">
      <c r="C360" s="170"/>
      <c r="D360" s="170"/>
      <c r="E360" s="170"/>
      <c r="F360" s="170"/>
      <c r="G360" s="103"/>
      <c r="H360" s="103"/>
      <c r="L360" s="186"/>
      <c r="N360" s="103"/>
      <c r="O360" s="103"/>
      <c r="P360" s="174"/>
    </row>
    <row r="361" spans="1:16" s="155" customFormat="1" ht="14.1" customHeight="1" x14ac:dyDescent="0.2">
      <c r="A361" s="98"/>
      <c r="B361" s="153"/>
      <c r="C361" s="170"/>
      <c r="D361" s="170"/>
      <c r="E361" s="170"/>
      <c r="F361" s="103"/>
      <c r="G361" s="103"/>
      <c r="H361" s="103"/>
      <c r="I361" s="207"/>
      <c r="J361" s="176"/>
      <c r="K361" s="176"/>
      <c r="L361" s="181"/>
      <c r="M361" s="207"/>
      <c r="N361" s="176"/>
      <c r="O361" s="176"/>
      <c r="P361" s="181"/>
    </row>
    <row r="362" spans="1:16" s="155" customFormat="1" ht="14.1" customHeight="1" x14ac:dyDescent="0.2">
      <c r="A362" s="98"/>
      <c r="B362" s="153"/>
      <c r="C362" s="170"/>
      <c r="D362" s="170"/>
      <c r="E362" s="170"/>
      <c r="F362" s="103"/>
      <c r="G362" s="103"/>
      <c r="H362" s="103"/>
      <c r="I362" s="170" t="s">
        <v>258</v>
      </c>
      <c r="J362" s="170">
        <f>SUM(J323:J361)</f>
        <v>43479</v>
      </c>
      <c r="K362" s="170">
        <f>SUM(K323:K361)</f>
        <v>33830</v>
      </c>
      <c r="L362" s="170">
        <f>SUM(L323:L361)</f>
        <v>9649</v>
      </c>
      <c r="M362" s="170" t="s">
        <v>258</v>
      </c>
      <c r="N362" s="170">
        <f>SUM(N323:N361)</f>
        <v>165265</v>
      </c>
      <c r="O362" s="170">
        <f>SUM(O323:O361)</f>
        <v>187858</v>
      </c>
      <c r="P362" s="189">
        <f>SUM(P323:P361)</f>
        <v>-22593</v>
      </c>
    </row>
    <row r="363" spans="1:16" s="155" customFormat="1" ht="14.1" customHeight="1" x14ac:dyDescent="0.2">
      <c r="A363" s="98"/>
      <c r="B363" s="153"/>
      <c r="C363" s="170"/>
      <c r="D363" s="170"/>
      <c r="E363" s="170"/>
      <c r="F363" s="103"/>
      <c r="G363" s="103"/>
      <c r="H363" s="103"/>
      <c r="I363" s="103"/>
      <c r="J363" s="170">
        <f>N362</f>
        <v>165265</v>
      </c>
      <c r="K363" s="170">
        <f>O362</f>
        <v>187858</v>
      </c>
      <c r="L363" s="189">
        <f>P362</f>
        <v>-22593</v>
      </c>
      <c r="N363" s="103"/>
      <c r="O363" s="103"/>
      <c r="P363" s="174"/>
    </row>
    <row r="364" spans="1:16" s="155" customFormat="1" ht="14.1" customHeight="1" x14ac:dyDescent="0.2">
      <c r="A364" s="98"/>
      <c r="B364" s="153"/>
      <c r="C364" s="170"/>
      <c r="D364" s="170"/>
      <c r="E364" s="170"/>
      <c r="F364" s="103"/>
      <c r="G364" s="103"/>
      <c r="H364" s="103"/>
      <c r="I364" s="201"/>
      <c r="J364" s="190">
        <f>SUM(J362:J363)</f>
        <v>208744</v>
      </c>
      <c r="K364" s="190">
        <f>SUM(K362:K363)</f>
        <v>221688</v>
      </c>
      <c r="L364" s="191">
        <f>SUM(L362:L363)</f>
        <v>-12944</v>
      </c>
      <c r="N364" s="103"/>
      <c r="O364" s="103"/>
      <c r="P364" s="174"/>
    </row>
    <row r="365" spans="1:16" s="155" customFormat="1" ht="14.1" customHeight="1" x14ac:dyDescent="0.2">
      <c r="A365" s="98"/>
      <c r="B365" s="153"/>
      <c r="C365" s="170"/>
      <c r="D365" s="170"/>
      <c r="E365" s="170"/>
      <c r="F365" s="103"/>
      <c r="G365" s="103"/>
      <c r="H365" s="103"/>
      <c r="I365" s="194" t="s">
        <v>298</v>
      </c>
      <c r="J365" s="190">
        <f>C322-J364</f>
        <v>0</v>
      </c>
      <c r="K365" s="190">
        <f>E322-K364</f>
        <v>0</v>
      </c>
      <c r="L365" s="191">
        <f>G322-L364</f>
        <v>0</v>
      </c>
      <c r="N365" s="103"/>
      <c r="O365" s="103"/>
      <c r="P365" s="174"/>
    </row>
    <row r="366" spans="1:16" s="155" customFormat="1" ht="14.1" customHeight="1" x14ac:dyDescent="0.2">
      <c r="A366" s="98"/>
      <c r="B366" s="153"/>
      <c r="C366" s="170"/>
      <c r="D366" s="170"/>
      <c r="E366" s="170"/>
      <c r="F366" s="103"/>
      <c r="G366" s="103"/>
      <c r="H366" s="103"/>
      <c r="I366" s="103"/>
      <c r="J366" s="103"/>
      <c r="K366" s="103"/>
      <c r="L366" s="218"/>
      <c r="N366" s="103"/>
      <c r="O366" s="103"/>
      <c r="P366" s="174"/>
    </row>
    <row r="367" spans="1:16" s="155" customFormat="1" ht="14.1" customHeight="1" x14ac:dyDescent="0.2">
      <c r="A367" s="169">
        <v>9</v>
      </c>
      <c r="B367" s="170" t="s">
        <v>231</v>
      </c>
      <c r="C367" s="72">
        <v>818129</v>
      </c>
      <c r="D367" s="171">
        <f>C367*100/7529178</f>
        <v>10.866113140106396</v>
      </c>
      <c r="E367" s="72">
        <v>773447</v>
      </c>
      <c r="F367" s="171">
        <f>E367*100/7270009</f>
        <v>10.638872661643198</v>
      </c>
      <c r="G367" s="172">
        <f>C367-E367</f>
        <v>44682</v>
      </c>
      <c r="H367" s="173">
        <f>G367*100/E367</f>
        <v>5.7769957088203849</v>
      </c>
      <c r="I367" s="188"/>
      <c r="J367" s="170"/>
      <c r="K367" s="170"/>
      <c r="L367" s="212"/>
      <c r="M367" s="188"/>
      <c r="N367" s="170"/>
      <c r="O367" s="170"/>
      <c r="P367" s="212"/>
    </row>
    <row r="368" spans="1:16" s="155" customFormat="1" ht="14.1" customHeight="1" x14ac:dyDescent="0.2">
      <c r="A368" s="98"/>
      <c r="B368" s="153"/>
      <c r="C368" s="170"/>
      <c r="D368" s="170"/>
      <c r="E368" s="170"/>
      <c r="F368" s="170"/>
      <c r="G368" s="103"/>
      <c r="H368" s="103"/>
      <c r="I368" s="179" t="s">
        <v>65</v>
      </c>
      <c r="J368" s="180">
        <v>192793</v>
      </c>
      <c r="K368" s="180">
        <v>166106</v>
      </c>
      <c r="L368" s="181">
        <f t="shared" ref="L368:L400" si="18">J368-K368</f>
        <v>26687</v>
      </c>
      <c r="M368" s="179" t="s">
        <v>103</v>
      </c>
      <c r="N368" s="180">
        <v>35709</v>
      </c>
      <c r="O368" s="180">
        <v>39750</v>
      </c>
      <c r="P368" s="181">
        <f t="shared" ref="P368:P390" si="19">N368-O368</f>
        <v>-4041</v>
      </c>
    </row>
    <row r="369" spans="1:16" s="155" customFormat="1" ht="14.1" customHeight="1" x14ac:dyDescent="0.2">
      <c r="A369" s="169"/>
      <c r="B369" s="175"/>
      <c r="C369" s="170"/>
      <c r="D369" s="170"/>
      <c r="E369" s="170"/>
      <c r="F369" s="170"/>
      <c r="G369" s="170"/>
      <c r="H369" s="170"/>
      <c r="I369" s="179" t="s">
        <v>72</v>
      </c>
      <c r="J369" s="180">
        <v>20355</v>
      </c>
      <c r="K369" s="180">
        <v>15427</v>
      </c>
      <c r="L369" s="181">
        <f t="shared" si="18"/>
        <v>4928</v>
      </c>
      <c r="M369" s="179" t="s">
        <v>80</v>
      </c>
      <c r="N369" s="180">
        <v>86197</v>
      </c>
      <c r="O369" s="180">
        <v>89453</v>
      </c>
      <c r="P369" s="181">
        <f t="shared" si="19"/>
        <v>-3256</v>
      </c>
    </row>
    <row r="370" spans="1:16" s="155" customFormat="1" ht="14.1" customHeight="1" x14ac:dyDescent="0.2">
      <c r="A370" s="98"/>
      <c r="B370" s="153"/>
      <c r="C370" s="170"/>
      <c r="D370" s="170"/>
      <c r="E370" s="170"/>
      <c r="F370" s="170"/>
      <c r="G370" s="103"/>
      <c r="H370" s="103"/>
      <c r="I370" s="179" t="s">
        <v>84</v>
      </c>
      <c r="J370" s="180">
        <v>12198</v>
      </c>
      <c r="K370" s="180">
        <v>8185</v>
      </c>
      <c r="L370" s="181">
        <f t="shared" si="18"/>
        <v>4013</v>
      </c>
      <c r="M370" s="179" t="s">
        <v>75</v>
      </c>
      <c r="N370" s="180">
        <v>2333</v>
      </c>
      <c r="O370" s="180">
        <v>4859</v>
      </c>
      <c r="P370" s="181">
        <f t="shared" si="19"/>
        <v>-2526</v>
      </c>
    </row>
    <row r="371" spans="1:16" s="155" customFormat="1" ht="14.1" customHeight="1" x14ac:dyDescent="0.2">
      <c r="A371" s="98"/>
      <c r="B371" s="153"/>
      <c r="C371" s="170"/>
      <c r="D371" s="170"/>
      <c r="E371" s="170"/>
      <c r="F371" s="170"/>
      <c r="G371" s="103"/>
      <c r="H371" s="103"/>
      <c r="I371" s="179" t="s">
        <v>81</v>
      </c>
      <c r="J371" s="180">
        <v>43489</v>
      </c>
      <c r="K371" s="180">
        <v>40616</v>
      </c>
      <c r="L371" s="181">
        <f t="shared" si="18"/>
        <v>2873</v>
      </c>
      <c r="M371" s="179" t="s">
        <v>266</v>
      </c>
      <c r="N371" s="180">
        <v>2431</v>
      </c>
      <c r="O371" s="180">
        <v>3264</v>
      </c>
      <c r="P371" s="181">
        <f t="shared" si="19"/>
        <v>-833</v>
      </c>
    </row>
    <row r="372" spans="1:16" s="155" customFormat="1" ht="14.1" customHeight="1" x14ac:dyDescent="0.2">
      <c r="A372" s="98"/>
      <c r="B372" s="153"/>
      <c r="C372" s="170"/>
      <c r="D372" s="170"/>
      <c r="E372" s="170"/>
      <c r="F372" s="170"/>
      <c r="G372" s="103"/>
      <c r="H372" s="103"/>
      <c r="I372" s="179" t="s">
        <v>71</v>
      </c>
      <c r="J372" s="180">
        <v>50181</v>
      </c>
      <c r="K372" s="180">
        <v>47323</v>
      </c>
      <c r="L372" s="181">
        <f t="shared" si="18"/>
        <v>2858</v>
      </c>
      <c r="M372" s="179" t="s">
        <v>267</v>
      </c>
      <c r="N372" s="180">
        <v>1889</v>
      </c>
      <c r="O372" s="180">
        <v>2661</v>
      </c>
      <c r="P372" s="181">
        <f t="shared" si="19"/>
        <v>-772</v>
      </c>
    </row>
    <row r="373" spans="1:16" s="155" customFormat="1" ht="14.1" customHeight="1" x14ac:dyDescent="0.2">
      <c r="A373" s="98"/>
      <c r="B373" s="153"/>
      <c r="C373" s="170"/>
      <c r="D373" s="170"/>
      <c r="E373" s="170"/>
      <c r="F373" s="170"/>
      <c r="G373" s="103"/>
      <c r="H373" s="103"/>
      <c r="I373" s="179" t="s">
        <v>105</v>
      </c>
      <c r="J373" s="180">
        <v>5143</v>
      </c>
      <c r="K373" s="180">
        <v>3025</v>
      </c>
      <c r="L373" s="181">
        <f t="shared" si="18"/>
        <v>2118</v>
      </c>
      <c r="M373" s="179" t="s">
        <v>86</v>
      </c>
      <c r="N373" s="180">
        <v>4139</v>
      </c>
      <c r="O373" s="180">
        <v>4722</v>
      </c>
      <c r="P373" s="181">
        <f t="shared" si="19"/>
        <v>-583</v>
      </c>
    </row>
    <row r="374" spans="1:16" s="155" customFormat="1" ht="14.1" customHeight="1" x14ac:dyDescent="0.2">
      <c r="A374" s="98"/>
      <c r="B374" s="153"/>
      <c r="C374" s="170"/>
      <c r="D374" s="170"/>
      <c r="E374" s="170"/>
      <c r="F374" s="170"/>
      <c r="G374" s="103"/>
      <c r="H374" s="103"/>
      <c r="I374" s="179" t="s">
        <v>272</v>
      </c>
      <c r="J374" s="180">
        <v>8991</v>
      </c>
      <c r="K374" s="180">
        <v>7053</v>
      </c>
      <c r="L374" s="181">
        <f t="shared" si="18"/>
        <v>1938</v>
      </c>
      <c r="M374" s="179" t="s">
        <v>95</v>
      </c>
      <c r="N374" s="180">
        <v>33524</v>
      </c>
      <c r="O374" s="180">
        <v>34011</v>
      </c>
      <c r="P374" s="181">
        <f t="shared" si="19"/>
        <v>-487</v>
      </c>
    </row>
    <row r="375" spans="1:16" s="155" customFormat="1" ht="14.1" customHeight="1" x14ac:dyDescent="0.2">
      <c r="A375" s="98"/>
      <c r="B375" s="153"/>
      <c r="C375" s="170"/>
      <c r="D375" s="170"/>
      <c r="E375" s="170"/>
      <c r="F375" s="170"/>
      <c r="G375" s="103"/>
      <c r="H375" s="103"/>
      <c r="I375" s="179" t="s">
        <v>70</v>
      </c>
      <c r="J375" s="180">
        <v>136671</v>
      </c>
      <c r="K375" s="180">
        <v>134765</v>
      </c>
      <c r="L375" s="181">
        <f t="shared" si="18"/>
        <v>1906</v>
      </c>
      <c r="M375" s="179" t="s">
        <v>69</v>
      </c>
      <c r="N375" s="180">
        <v>383</v>
      </c>
      <c r="O375" s="180">
        <v>858</v>
      </c>
      <c r="P375" s="181">
        <f t="shared" si="19"/>
        <v>-475</v>
      </c>
    </row>
    <row r="376" spans="1:16" s="155" customFormat="1" ht="14.1" customHeight="1" x14ac:dyDescent="0.2">
      <c r="A376" s="98"/>
      <c r="B376" s="153"/>
      <c r="C376" s="170"/>
      <c r="D376" s="170"/>
      <c r="E376" s="170"/>
      <c r="F376" s="170"/>
      <c r="G376" s="103"/>
      <c r="H376" s="103"/>
      <c r="I376" s="179" t="s">
        <v>90</v>
      </c>
      <c r="J376" s="180">
        <v>65654</v>
      </c>
      <c r="K376" s="180">
        <v>63828</v>
      </c>
      <c r="L376" s="181">
        <f t="shared" si="18"/>
        <v>1826</v>
      </c>
      <c r="M376" s="179" t="s">
        <v>91</v>
      </c>
      <c r="N376" s="180">
        <v>10320</v>
      </c>
      <c r="O376" s="180">
        <v>10733</v>
      </c>
      <c r="P376" s="181">
        <f t="shared" si="19"/>
        <v>-413</v>
      </c>
    </row>
    <row r="377" spans="1:16" s="155" customFormat="1" ht="14.1" customHeight="1" x14ac:dyDescent="0.2">
      <c r="A377" s="169"/>
      <c r="B377" s="175"/>
      <c r="C377" s="170"/>
      <c r="D377" s="170"/>
      <c r="E377" s="170"/>
      <c r="F377" s="170"/>
      <c r="G377" s="170"/>
      <c r="H377" s="170"/>
      <c r="I377" s="179" t="s">
        <v>263</v>
      </c>
      <c r="J377" s="180">
        <v>10171</v>
      </c>
      <c r="K377" s="180">
        <v>8427</v>
      </c>
      <c r="L377" s="181">
        <f t="shared" si="18"/>
        <v>1744</v>
      </c>
      <c r="M377" s="179" t="s">
        <v>282</v>
      </c>
      <c r="N377" s="180">
        <v>5766</v>
      </c>
      <c r="O377" s="180">
        <v>6135</v>
      </c>
      <c r="P377" s="181">
        <f t="shared" si="19"/>
        <v>-369</v>
      </c>
    </row>
    <row r="378" spans="1:16" s="155" customFormat="1" ht="14.1" customHeight="1" x14ac:dyDescent="0.2">
      <c r="A378" s="169"/>
      <c r="B378" s="175"/>
      <c r="C378" s="170"/>
      <c r="D378" s="170"/>
      <c r="E378" s="170"/>
      <c r="F378" s="170"/>
      <c r="G378" s="170"/>
      <c r="H378" s="170"/>
      <c r="I378" s="179" t="s">
        <v>284</v>
      </c>
      <c r="J378" s="180">
        <v>7410</v>
      </c>
      <c r="K378" s="180">
        <v>6416</v>
      </c>
      <c r="L378" s="181">
        <f t="shared" si="18"/>
        <v>994</v>
      </c>
      <c r="M378" s="179" t="s">
        <v>273</v>
      </c>
      <c r="N378" s="180">
        <v>1267</v>
      </c>
      <c r="O378" s="180">
        <v>1611</v>
      </c>
      <c r="P378" s="181">
        <f t="shared" si="19"/>
        <v>-344</v>
      </c>
    </row>
    <row r="379" spans="1:16" s="155" customFormat="1" ht="14.1" customHeight="1" x14ac:dyDescent="0.2">
      <c r="A379" s="98"/>
      <c r="B379" s="153"/>
      <c r="C379" s="170"/>
      <c r="D379" s="170"/>
      <c r="E379" s="170"/>
      <c r="F379" s="170"/>
      <c r="G379" s="103"/>
      <c r="H379" s="103"/>
      <c r="I379" s="179" t="s">
        <v>101</v>
      </c>
      <c r="J379" s="180">
        <v>3999</v>
      </c>
      <c r="K379" s="180">
        <v>3056</v>
      </c>
      <c r="L379" s="181">
        <f t="shared" si="18"/>
        <v>943</v>
      </c>
      <c r="M379" s="179" t="s">
        <v>262</v>
      </c>
      <c r="N379" s="180">
        <v>716</v>
      </c>
      <c r="O379" s="180">
        <v>885</v>
      </c>
      <c r="P379" s="181">
        <f t="shared" si="19"/>
        <v>-169</v>
      </c>
    </row>
    <row r="380" spans="1:16" s="155" customFormat="1" ht="14.1" customHeight="1" x14ac:dyDescent="0.2">
      <c r="A380" s="98"/>
      <c r="B380" s="153"/>
      <c r="C380" s="170"/>
      <c r="D380" s="170"/>
      <c r="E380" s="170"/>
      <c r="F380" s="170"/>
      <c r="G380" s="103"/>
      <c r="H380" s="103"/>
      <c r="I380" s="179" t="s">
        <v>73</v>
      </c>
      <c r="J380" s="180">
        <v>1851</v>
      </c>
      <c r="K380" s="180">
        <v>954</v>
      </c>
      <c r="L380" s="181">
        <f t="shared" si="18"/>
        <v>897</v>
      </c>
      <c r="M380" s="179" t="s">
        <v>78</v>
      </c>
      <c r="N380" s="180">
        <v>9825</v>
      </c>
      <c r="O380" s="180">
        <v>9943</v>
      </c>
      <c r="P380" s="181">
        <f t="shared" si="19"/>
        <v>-118</v>
      </c>
    </row>
    <row r="381" spans="1:16" s="155" customFormat="1" ht="14.1" customHeight="1" x14ac:dyDescent="0.2">
      <c r="A381" s="98"/>
      <c r="B381" s="153"/>
      <c r="C381" s="170"/>
      <c r="D381" s="170"/>
      <c r="E381" s="170"/>
      <c r="F381" s="170"/>
      <c r="G381" s="103"/>
      <c r="H381" s="103"/>
      <c r="I381" s="179" t="s">
        <v>82</v>
      </c>
      <c r="J381" s="180">
        <v>12414</v>
      </c>
      <c r="K381" s="180">
        <v>11613</v>
      </c>
      <c r="L381" s="181">
        <f t="shared" si="18"/>
        <v>801</v>
      </c>
      <c r="M381" s="179" t="s">
        <v>285</v>
      </c>
      <c r="N381" s="180">
        <v>765</v>
      </c>
      <c r="O381" s="180">
        <v>861</v>
      </c>
      <c r="P381" s="181">
        <f t="shared" si="19"/>
        <v>-96</v>
      </c>
    </row>
    <row r="382" spans="1:16" s="155" customFormat="1" ht="14.1" customHeight="1" x14ac:dyDescent="0.2">
      <c r="A382" s="98"/>
      <c r="B382" s="153"/>
      <c r="C382" s="170"/>
      <c r="D382" s="170"/>
      <c r="E382" s="170"/>
      <c r="F382" s="170"/>
      <c r="G382" s="103"/>
      <c r="H382" s="103"/>
      <c r="I382" s="179" t="s">
        <v>270</v>
      </c>
      <c r="J382" s="180">
        <v>4628</v>
      </c>
      <c r="K382" s="180">
        <v>3848</v>
      </c>
      <c r="L382" s="181">
        <f t="shared" si="18"/>
        <v>780</v>
      </c>
      <c r="M382" s="179" t="s">
        <v>264</v>
      </c>
      <c r="N382" s="180">
        <v>0</v>
      </c>
      <c r="O382" s="180">
        <v>73</v>
      </c>
      <c r="P382" s="181">
        <f t="shared" si="19"/>
        <v>-73</v>
      </c>
    </row>
    <row r="383" spans="1:16" s="155" customFormat="1" ht="14.1" customHeight="1" x14ac:dyDescent="0.2">
      <c r="A383" s="98"/>
      <c r="B383" s="153"/>
      <c r="C383" s="170"/>
      <c r="D383" s="170"/>
      <c r="E383" s="170"/>
      <c r="F383" s="170"/>
      <c r="G383" s="103"/>
      <c r="H383" s="103"/>
      <c r="I383" s="179" t="s">
        <v>74</v>
      </c>
      <c r="J383" s="180">
        <v>1246</v>
      </c>
      <c r="K383" s="180">
        <v>558</v>
      </c>
      <c r="L383" s="181">
        <f t="shared" si="18"/>
        <v>688</v>
      </c>
      <c r="M383" s="179" t="s">
        <v>281</v>
      </c>
      <c r="N383" s="180">
        <v>258</v>
      </c>
      <c r="O383" s="180">
        <v>329</v>
      </c>
      <c r="P383" s="181">
        <f t="shared" si="19"/>
        <v>-71</v>
      </c>
    </row>
    <row r="384" spans="1:16" s="155" customFormat="1" ht="14.1" customHeight="1" x14ac:dyDescent="0.2">
      <c r="A384" s="98"/>
      <c r="B384" s="153"/>
      <c r="C384" s="170"/>
      <c r="D384" s="170"/>
      <c r="E384" s="170"/>
      <c r="F384" s="170"/>
      <c r="G384" s="103"/>
      <c r="H384" s="103"/>
      <c r="I384" s="179" t="s">
        <v>83</v>
      </c>
      <c r="J384" s="180">
        <v>644</v>
      </c>
      <c r="K384" s="180">
        <v>72</v>
      </c>
      <c r="L384" s="181">
        <f t="shared" si="18"/>
        <v>572</v>
      </c>
      <c r="M384" s="179" t="s">
        <v>96</v>
      </c>
      <c r="N384" s="180">
        <v>64</v>
      </c>
      <c r="O384" s="180">
        <v>134</v>
      </c>
      <c r="P384" s="181">
        <f t="shared" si="19"/>
        <v>-70</v>
      </c>
    </row>
    <row r="385" spans="3:16" s="155" customFormat="1" ht="14.1" customHeight="1" x14ac:dyDescent="0.2">
      <c r="C385" s="170"/>
      <c r="D385" s="170"/>
      <c r="E385" s="170"/>
      <c r="F385" s="170"/>
      <c r="G385" s="103"/>
      <c r="H385" s="103"/>
      <c r="I385" s="179" t="s">
        <v>79</v>
      </c>
      <c r="J385" s="180">
        <v>5231</v>
      </c>
      <c r="K385" s="180">
        <v>4845</v>
      </c>
      <c r="L385" s="181">
        <f t="shared" si="18"/>
        <v>386</v>
      </c>
      <c r="M385" s="179" t="s">
        <v>277</v>
      </c>
      <c r="N385" s="180">
        <v>100</v>
      </c>
      <c r="O385" s="180">
        <v>148</v>
      </c>
      <c r="P385" s="181">
        <f t="shared" si="19"/>
        <v>-48</v>
      </c>
    </row>
    <row r="386" spans="3:16" s="155" customFormat="1" ht="14.1" customHeight="1" x14ac:dyDescent="0.2">
      <c r="C386" s="170"/>
      <c r="D386" s="170"/>
      <c r="E386" s="170"/>
      <c r="F386" s="170"/>
      <c r="G386" s="103"/>
      <c r="H386" s="103"/>
      <c r="I386" s="179" t="s">
        <v>92</v>
      </c>
      <c r="J386" s="180">
        <v>800</v>
      </c>
      <c r="K386" s="180">
        <v>517</v>
      </c>
      <c r="L386" s="181">
        <f t="shared" si="18"/>
        <v>283</v>
      </c>
      <c r="M386" s="179" t="s">
        <v>68</v>
      </c>
      <c r="N386" s="180">
        <v>97</v>
      </c>
      <c r="O386" s="180">
        <v>144</v>
      </c>
      <c r="P386" s="181">
        <f t="shared" si="19"/>
        <v>-47</v>
      </c>
    </row>
    <row r="387" spans="3:16" s="155" customFormat="1" ht="14.1" customHeight="1" x14ac:dyDescent="0.2">
      <c r="C387" s="170"/>
      <c r="D387" s="170"/>
      <c r="E387" s="170"/>
      <c r="F387" s="170"/>
      <c r="G387" s="103"/>
      <c r="H387" s="103"/>
      <c r="I387" s="179" t="s">
        <v>100</v>
      </c>
      <c r="J387" s="180">
        <v>14617</v>
      </c>
      <c r="K387" s="180">
        <v>14376</v>
      </c>
      <c r="L387" s="181">
        <f t="shared" si="18"/>
        <v>241</v>
      </c>
      <c r="M387" s="179" t="s">
        <v>66</v>
      </c>
      <c r="N387" s="180">
        <v>0</v>
      </c>
      <c r="O387" s="180">
        <v>42</v>
      </c>
      <c r="P387" s="181">
        <f t="shared" si="19"/>
        <v>-42</v>
      </c>
    </row>
    <row r="388" spans="3:16" s="155" customFormat="1" ht="14.1" customHeight="1" x14ac:dyDescent="0.2">
      <c r="C388" s="170"/>
      <c r="D388" s="170"/>
      <c r="E388" s="170"/>
      <c r="F388" s="170"/>
      <c r="G388" s="103"/>
      <c r="H388" s="103"/>
      <c r="I388" s="179" t="s">
        <v>278</v>
      </c>
      <c r="J388" s="180">
        <v>322</v>
      </c>
      <c r="K388" s="180">
        <v>110</v>
      </c>
      <c r="L388" s="181">
        <f t="shared" si="18"/>
        <v>212</v>
      </c>
      <c r="M388" s="179" t="s">
        <v>261</v>
      </c>
      <c r="N388" s="180">
        <v>1</v>
      </c>
      <c r="O388" s="180">
        <v>31</v>
      </c>
      <c r="P388" s="181">
        <f t="shared" si="19"/>
        <v>-30</v>
      </c>
    </row>
    <row r="389" spans="3:16" s="155" customFormat="1" ht="14.1" customHeight="1" x14ac:dyDescent="0.2">
      <c r="C389" s="170"/>
      <c r="D389" s="170"/>
      <c r="E389" s="170"/>
      <c r="F389" s="170"/>
      <c r="G389" s="103"/>
      <c r="H389" s="103"/>
      <c r="I389" s="179" t="s">
        <v>67</v>
      </c>
      <c r="J389" s="180">
        <v>916</v>
      </c>
      <c r="K389" s="180">
        <v>743</v>
      </c>
      <c r="L389" s="181">
        <f t="shared" si="18"/>
        <v>173</v>
      </c>
      <c r="M389" s="179" t="s">
        <v>93</v>
      </c>
      <c r="N389" s="180">
        <v>1222</v>
      </c>
      <c r="O389" s="180">
        <v>1252</v>
      </c>
      <c r="P389" s="181">
        <f t="shared" si="19"/>
        <v>-30</v>
      </c>
    </row>
    <row r="390" spans="3:16" s="155" customFormat="1" ht="14.1" customHeight="1" x14ac:dyDescent="0.2">
      <c r="C390" s="170"/>
      <c r="D390" s="170"/>
      <c r="E390" s="170"/>
      <c r="F390" s="170"/>
      <c r="G390" s="103"/>
      <c r="H390" s="103"/>
      <c r="I390" s="179" t="s">
        <v>99</v>
      </c>
      <c r="J390" s="180">
        <v>172</v>
      </c>
      <c r="K390" s="180">
        <v>8</v>
      </c>
      <c r="L390" s="181">
        <f t="shared" si="18"/>
        <v>164</v>
      </c>
      <c r="M390" s="179" t="s">
        <v>98</v>
      </c>
      <c r="N390" s="180">
        <v>23</v>
      </c>
      <c r="O390" s="180">
        <v>25</v>
      </c>
      <c r="P390" s="181">
        <f t="shared" si="19"/>
        <v>-2</v>
      </c>
    </row>
    <row r="391" spans="3:16" s="155" customFormat="1" ht="14.1" customHeight="1" x14ac:dyDescent="0.2">
      <c r="C391" s="170"/>
      <c r="D391" s="170"/>
      <c r="E391" s="170"/>
      <c r="F391" s="170"/>
      <c r="G391" s="103"/>
      <c r="H391" s="103"/>
      <c r="I391" s="179" t="s">
        <v>104</v>
      </c>
      <c r="J391" s="180">
        <v>105</v>
      </c>
      <c r="K391" s="180">
        <v>0</v>
      </c>
      <c r="L391" s="181">
        <f t="shared" si="18"/>
        <v>105</v>
      </c>
    </row>
    <row r="392" spans="3:16" s="155" customFormat="1" ht="14.1" customHeight="1" x14ac:dyDescent="0.2">
      <c r="C392" s="170"/>
      <c r="D392" s="170"/>
      <c r="E392" s="170"/>
      <c r="F392" s="170"/>
      <c r="G392" s="103"/>
      <c r="H392" s="103"/>
      <c r="I392" s="179" t="s">
        <v>76</v>
      </c>
      <c r="J392" s="180">
        <v>3179</v>
      </c>
      <c r="K392" s="180">
        <v>3090</v>
      </c>
      <c r="L392" s="181">
        <f t="shared" si="18"/>
        <v>89</v>
      </c>
      <c r="M392" s="179"/>
      <c r="N392" s="180"/>
      <c r="O392" s="180"/>
      <c r="P392" s="181"/>
    </row>
    <row r="393" spans="3:16" s="155" customFormat="1" ht="14.1" customHeight="1" x14ac:dyDescent="0.2">
      <c r="C393" s="170"/>
      <c r="D393" s="170"/>
      <c r="E393" s="170"/>
      <c r="F393" s="170"/>
      <c r="G393" s="103"/>
      <c r="H393" s="103"/>
      <c r="I393" s="179" t="s">
        <v>274</v>
      </c>
      <c r="J393" s="180">
        <v>169</v>
      </c>
      <c r="K393" s="180">
        <v>81</v>
      </c>
      <c r="L393" s="181">
        <f t="shared" si="18"/>
        <v>88</v>
      </c>
    </row>
    <row r="394" spans="3:16" s="155" customFormat="1" ht="14.1" customHeight="1" x14ac:dyDescent="0.2">
      <c r="C394" s="170"/>
      <c r="D394" s="170"/>
      <c r="E394" s="170"/>
      <c r="F394" s="170"/>
      <c r="G394" s="103"/>
      <c r="H394" s="103"/>
      <c r="I394" s="179" t="s">
        <v>271</v>
      </c>
      <c r="J394" s="180">
        <v>47</v>
      </c>
      <c r="K394" s="180">
        <v>0</v>
      </c>
      <c r="L394" s="181">
        <f t="shared" si="18"/>
        <v>47</v>
      </c>
      <c r="M394" s="179"/>
      <c r="N394" s="180"/>
      <c r="O394" s="180"/>
      <c r="P394" s="181"/>
    </row>
    <row r="395" spans="3:16" s="155" customFormat="1" ht="14.1" customHeight="1" x14ac:dyDescent="0.2">
      <c r="C395" s="170"/>
      <c r="D395" s="170"/>
      <c r="E395" s="170"/>
      <c r="F395" s="170"/>
      <c r="G395" s="103"/>
      <c r="H395" s="103"/>
      <c r="I395" s="179" t="s">
        <v>88</v>
      </c>
      <c r="J395" s="180">
        <v>53</v>
      </c>
      <c r="K395" s="180">
        <v>13</v>
      </c>
      <c r="L395" s="181">
        <f t="shared" si="18"/>
        <v>40</v>
      </c>
      <c r="M395" s="179"/>
      <c r="N395" s="180"/>
      <c r="O395" s="180"/>
      <c r="P395" s="181"/>
    </row>
    <row r="396" spans="3:16" s="155" customFormat="1" ht="14.1" customHeight="1" x14ac:dyDescent="0.2">
      <c r="C396" s="170"/>
      <c r="D396" s="170"/>
      <c r="E396" s="170"/>
      <c r="F396" s="170"/>
      <c r="G396" s="103"/>
      <c r="H396" s="103"/>
      <c r="I396" s="179" t="s">
        <v>297</v>
      </c>
      <c r="J396" s="180">
        <v>35</v>
      </c>
      <c r="K396" s="180">
        <v>0</v>
      </c>
      <c r="L396" s="181">
        <f t="shared" si="18"/>
        <v>35</v>
      </c>
      <c r="M396" s="179"/>
      <c r="N396" s="180"/>
      <c r="O396" s="180"/>
      <c r="P396" s="181"/>
    </row>
    <row r="397" spans="3:16" s="155" customFormat="1" ht="14.1" customHeight="1" x14ac:dyDescent="0.2">
      <c r="C397" s="170"/>
      <c r="D397" s="170"/>
      <c r="E397" s="170"/>
      <c r="F397" s="170"/>
      <c r="G397" s="103"/>
      <c r="H397" s="103"/>
      <c r="I397" s="179" t="s">
        <v>265</v>
      </c>
      <c r="J397" s="180">
        <v>169</v>
      </c>
      <c r="K397" s="180">
        <v>153</v>
      </c>
      <c r="L397" s="181">
        <f t="shared" si="18"/>
        <v>16</v>
      </c>
      <c r="M397" s="179"/>
      <c r="N397" s="180"/>
      <c r="O397" s="180"/>
      <c r="P397" s="181"/>
    </row>
    <row r="398" spans="3:16" s="155" customFormat="1" ht="14.1" customHeight="1" x14ac:dyDescent="0.2">
      <c r="C398" s="170"/>
      <c r="D398" s="170"/>
      <c r="E398" s="170"/>
      <c r="F398" s="170"/>
      <c r="G398" s="103"/>
      <c r="H398" s="103"/>
      <c r="I398" s="179" t="s">
        <v>268</v>
      </c>
      <c r="J398" s="180">
        <v>30</v>
      </c>
      <c r="K398" s="180">
        <v>27</v>
      </c>
      <c r="L398" s="181">
        <f t="shared" si="18"/>
        <v>3</v>
      </c>
      <c r="M398" s="184"/>
      <c r="N398" s="185"/>
      <c r="O398" s="185"/>
      <c r="P398" s="181"/>
    </row>
    <row r="399" spans="3:16" s="155" customFormat="1" ht="14.1" customHeight="1" x14ac:dyDescent="0.2">
      <c r="C399" s="170"/>
      <c r="D399" s="170"/>
      <c r="E399" s="170"/>
      <c r="F399" s="170"/>
      <c r="G399" s="103"/>
      <c r="H399" s="103"/>
      <c r="I399" s="179" t="s">
        <v>97</v>
      </c>
      <c r="J399" s="180">
        <v>283</v>
      </c>
      <c r="K399" s="180">
        <v>282</v>
      </c>
      <c r="L399" s="181">
        <f t="shared" si="18"/>
        <v>1</v>
      </c>
      <c r="M399" s="184"/>
      <c r="N399" s="185"/>
      <c r="O399" s="185"/>
      <c r="P399" s="181"/>
    </row>
    <row r="400" spans="3:16" s="155" customFormat="1" ht="14.1" customHeight="1" x14ac:dyDescent="0.2">
      <c r="C400" s="170"/>
      <c r="D400" s="170"/>
      <c r="E400" s="170"/>
      <c r="F400" s="170"/>
      <c r="G400" s="103"/>
      <c r="H400" s="103"/>
      <c r="I400" s="179" t="s">
        <v>257</v>
      </c>
      <c r="J400" s="180">
        <v>17134</v>
      </c>
      <c r="K400" s="180">
        <v>16006</v>
      </c>
      <c r="L400" s="181">
        <f t="shared" si="18"/>
        <v>1128</v>
      </c>
      <c r="M400" s="184"/>
      <c r="N400" s="185"/>
      <c r="O400" s="185"/>
      <c r="P400" s="181"/>
    </row>
    <row r="401" spans="1:16" s="155" customFormat="1" ht="14.1" customHeight="1" x14ac:dyDescent="0.2">
      <c r="C401" s="170"/>
      <c r="D401" s="170"/>
      <c r="E401" s="170"/>
      <c r="F401" s="170"/>
      <c r="G401" s="103"/>
      <c r="H401" s="103"/>
      <c r="M401" s="184"/>
      <c r="N401" s="185"/>
      <c r="O401" s="185"/>
      <c r="P401" s="181"/>
    </row>
    <row r="402" spans="1:16" s="155" customFormat="1" ht="14.1" customHeight="1" x14ac:dyDescent="0.2">
      <c r="C402" s="170"/>
      <c r="D402" s="170"/>
      <c r="E402" s="170"/>
      <c r="F402" s="170"/>
      <c r="G402" s="103"/>
      <c r="H402" s="103"/>
      <c r="I402" s="183"/>
      <c r="J402" s="180"/>
      <c r="K402" s="180"/>
      <c r="L402" s="181"/>
      <c r="M402" s="184"/>
      <c r="N402" s="185"/>
      <c r="O402" s="185"/>
      <c r="P402" s="181"/>
    </row>
    <row r="403" spans="1:16" s="155" customFormat="1" ht="14.1" customHeight="1" x14ac:dyDescent="0.2">
      <c r="C403" s="170"/>
      <c r="D403" s="170"/>
      <c r="E403" s="170"/>
      <c r="F403" s="170"/>
      <c r="G403" s="103"/>
      <c r="H403" s="103"/>
      <c r="I403" s="183"/>
      <c r="J403" s="180"/>
      <c r="K403" s="180"/>
      <c r="L403" s="181"/>
      <c r="M403" s="184"/>
      <c r="N403" s="185"/>
      <c r="O403" s="185"/>
      <c r="P403" s="181"/>
    </row>
    <row r="404" spans="1:16" s="155" customFormat="1" ht="14.1" customHeight="1" x14ac:dyDescent="0.2">
      <c r="C404" s="170"/>
      <c r="D404" s="170"/>
      <c r="E404" s="170"/>
      <c r="F404" s="170"/>
      <c r="G404" s="103"/>
      <c r="H404" s="103"/>
      <c r="I404" s="183"/>
      <c r="J404" s="180"/>
      <c r="K404" s="180"/>
      <c r="L404" s="181"/>
      <c r="M404" s="184"/>
      <c r="N404" s="185"/>
      <c r="O404" s="185"/>
      <c r="P404" s="181"/>
    </row>
    <row r="405" spans="1:16" s="155" customFormat="1" ht="14.1" customHeight="1" x14ac:dyDescent="0.2">
      <c r="C405" s="170"/>
      <c r="D405" s="170"/>
      <c r="E405" s="170"/>
      <c r="F405" s="170"/>
      <c r="G405" s="103"/>
      <c r="H405" s="103"/>
      <c r="I405" s="183"/>
      <c r="J405" s="180"/>
      <c r="K405" s="180"/>
      <c r="L405" s="181"/>
      <c r="M405" s="184"/>
      <c r="N405" s="185"/>
      <c r="O405" s="185"/>
      <c r="P405" s="181"/>
    </row>
    <row r="406" spans="1:16" s="155" customFormat="1" ht="14.1" customHeight="1" x14ac:dyDescent="0.2">
      <c r="C406" s="170"/>
      <c r="D406" s="170"/>
      <c r="E406" s="170"/>
      <c r="F406" s="170"/>
      <c r="G406" s="103"/>
      <c r="H406" s="103"/>
      <c r="L406" s="186"/>
      <c r="P406" s="186"/>
    </row>
    <row r="407" spans="1:16" s="155" customFormat="1" ht="14.1" customHeight="1" x14ac:dyDescent="0.2">
      <c r="C407" s="170"/>
      <c r="D407" s="170"/>
      <c r="E407" s="170"/>
      <c r="F407" s="170"/>
      <c r="G407" s="103"/>
      <c r="H407" s="103"/>
      <c r="I407" s="170" t="s">
        <v>258</v>
      </c>
      <c r="J407" s="170">
        <f>SUM(J368:J406)</f>
        <v>621100</v>
      </c>
      <c r="K407" s="197">
        <f>SUM(K368:K406)</f>
        <v>561523</v>
      </c>
      <c r="L407" s="170">
        <f>SUM(L368:L406)</f>
        <v>59577</v>
      </c>
      <c r="M407" s="170" t="s">
        <v>258</v>
      </c>
      <c r="N407" s="170">
        <f>SUM(N368:N406)</f>
        <v>197029</v>
      </c>
      <c r="O407" s="170">
        <f>SUM(O368:O406)</f>
        <v>211924</v>
      </c>
      <c r="P407" s="189">
        <f>SUM(P368:P406)</f>
        <v>-14895</v>
      </c>
    </row>
    <row r="408" spans="1:16" s="155" customFormat="1" ht="14.1" customHeight="1" x14ac:dyDescent="0.2">
      <c r="C408" s="170"/>
      <c r="D408" s="170"/>
      <c r="E408" s="170"/>
      <c r="F408" s="170"/>
      <c r="G408" s="103"/>
      <c r="H408" s="103"/>
      <c r="I408" s="103"/>
      <c r="J408" s="170">
        <f>N407</f>
        <v>197029</v>
      </c>
      <c r="K408" s="170">
        <f>O407</f>
        <v>211924</v>
      </c>
      <c r="L408" s="189">
        <f>P407</f>
        <v>-14895</v>
      </c>
      <c r="N408" s="103"/>
      <c r="O408" s="103"/>
      <c r="P408" s="174"/>
    </row>
    <row r="409" spans="1:16" s="155" customFormat="1" ht="14.1" customHeight="1" x14ac:dyDescent="0.2">
      <c r="C409" s="170"/>
      <c r="D409" s="170"/>
      <c r="E409" s="170"/>
      <c r="F409" s="170"/>
      <c r="G409" s="103"/>
      <c r="H409" s="103"/>
      <c r="I409" s="201"/>
      <c r="J409" s="190">
        <f>SUM(J407:J408)</f>
        <v>818129</v>
      </c>
      <c r="K409" s="190">
        <f>SUM(K407:K408)</f>
        <v>773447</v>
      </c>
      <c r="L409" s="191">
        <f>SUM(L407:L408)</f>
        <v>44682</v>
      </c>
      <c r="N409" s="103"/>
      <c r="O409" s="103"/>
      <c r="P409" s="174"/>
    </row>
    <row r="410" spans="1:16" s="155" customFormat="1" ht="14.1" customHeight="1" x14ac:dyDescent="0.2">
      <c r="C410" s="170"/>
      <c r="D410" s="170"/>
      <c r="E410" s="170"/>
      <c r="F410" s="170"/>
      <c r="G410" s="103"/>
      <c r="H410" s="103"/>
      <c r="I410" s="194" t="s">
        <v>299</v>
      </c>
      <c r="J410" s="153">
        <f>C367-J409</f>
        <v>0</v>
      </c>
      <c r="K410" s="153">
        <f>E367-K409</f>
        <v>0</v>
      </c>
      <c r="L410" s="174">
        <f>G367-L409</f>
        <v>0</v>
      </c>
      <c r="N410" s="103"/>
      <c r="O410" s="103"/>
      <c r="P410" s="174"/>
    </row>
    <row r="411" spans="1:16" s="155" customFormat="1" ht="14.1" customHeight="1" x14ac:dyDescent="0.2">
      <c r="A411" s="98"/>
      <c r="B411" s="153"/>
      <c r="C411" s="170"/>
      <c r="D411" s="170"/>
      <c r="E411" s="170"/>
      <c r="F411" s="170"/>
      <c r="G411" s="103"/>
      <c r="H411" s="103"/>
      <c r="I411" s="188"/>
      <c r="J411" s="103"/>
      <c r="K411" s="103"/>
      <c r="L411" s="174"/>
      <c r="N411" s="103"/>
      <c r="O411" s="103"/>
      <c r="P411" s="174"/>
    </row>
    <row r="412" spans="1:16" s="155" customFormat="1" ht="14.1" customHeight="1" x14ac:dyDescent="0.2">
      <c r="A412" s="169">
        <v>10</v>
      </c>
      <c r="B412" s="170" t="s">
        <v>26</v>
      </c>
      <c r="C412" s="72">
        <v>252151</v>
      </c>
      <c r="D412" s="171">
        <f>C412*100/7529178</f>
        <v>3.3489844442514176</v>
      </c>
      <c r="E412" s="72">
        <v>249651</v>
      </c>
      <c r="F412" s="171">
        <f>E412*100/7270009</f>
        <v>3.4339847447231495</v>
      </c>
      <c r="G412" s="172">
        <f>C412-E412</f>
        <v>2500</v>
      </c>
      <c r="H412" s="173">
        <f>G412*100/E412</f>
        <v>1.0013979515403504</v>
      </c>
      <c r="I412" s="188"/>
      <c r="J412" s="103"/>
      <c r="K412" s="103"/>
      <c r="L412" s="174"/>
      <c r="N412" s="103"/>
      <c r="O412" s="103"/>
      <c r="P412" s="174"/>
    </row>
    <row r="413" spans="1:16" s="155" customFormat="1" ht="14.1" customHeight="1" x14ac:dyDescent="0.2">
      <c r="A413" s="169"/>
      <c r="B413" s="175"/>
      <c r="C413" s="170"/>
      <c r="D413" s="170"/>
      <c r="E413" s="170"/>
      <c r="F413" s="177"/>
      <c r="G413" s="178"/>
      <c r="H413" s="177"/>
      <c r="I413" s="179" t="s">
        <v>90</v>
      </c>
      <c r="J413" s="180">
        <v>17913</v>
      </c>
      <c r="K413" s="180">
        <v>14315</v>
      </c>
      <c r="L413" s="181">
        <f t="shared" ref="L413:L443" si="20">J413-K413</f>
        <v>3598</v>
      </c>
      <c r="M413" s="179" t="s">
        <v>65</v>
      </c>
      <c r="N413" s="180">
        <v>100541</v>
      </c>
      <c r="O413" s="180">
        <v>106241</v>
      </c>
      <c r="P413" s="181">
        <f t="shared" ref="P413:P437" si="21">N413-O413</f>
        <v>-5700</v>
      </c>
    </row>
    <row r="414" spans="1:16" s="155" customFormat="1" ht="14.1" customHeight="1" x14ac:dyDescent="0.2">
      <c r="A414" s="169"/>
      <c r="B414" s="175"/>
      <c r="C414" s="170"/>
      <c r="D414" s="170"/>
      <c r="E414" s="170"/>
      <c r="F414" s="177"/>
      <c r="G414" s="178"/>
      <c r="H414" s="177"/>
      <c r="I414" s="179" t="s">
        <v>100</v>
      </c>
      <c r="J414" s="180">
        <v>9797</v>
      </c>
      <c r="K414" s="180">
        <v>7035</v>
      </c>
      <c r="L414" s="181">
        <f t="shared" si="20"/>
        <v>2762</v>
      </c>
      <c r="M414" s="179" t="s">
        <v>71</v>
      </c>
      <c r="N414" s="180">
        <v>3807</v>
      </c>
      <c r="O414" s="180">
        <v>5723</v>
      </c>
      <c r="P414" s="181">
        <f t="shared" si="21"/>
        <v>-1916</v>
      </c>
    </row>
    <row r="415" spans="1:16" s="155" customFormat="1" ht="14.1" customHeight="1" x14ac:dyDescent="0.2">
      <c r="A415" s="169"/>
      <c r="B415" s="175"/>
      <c r="C415" s="170"/>
      <c r="D415" s="170"/>
      <c r="E415" s="170"/>
      <c r="F415" s="177"/>
      <c r="G415" s="178"/>
      <c r="H415" s="177"/>
      <c r="I415" s="179" t="s">
        <v>70</v>
      </c>
      <c r="J415" s="180">
        <v>26404</v>
      </c>
      <c r="K415" s="180">
        <v>23663</v>
      </c>
      <c r="L415" s="181">
        <f t="shared" si="20"/>
        <v>2741</v>
      </c>
      <c r="M415" s="179" t="s">
        <v>263</v>
      </c>
      <c r="N415" s="180">
        <v>4687</v>
      </c>
      <c r="O415" s="180">
        <v>6151</v>
      </c>
      <c r="P415" s="181">
        <f t="shared" si="21"/>
        <v>-1464</v>
      </c>
    </row>
    <row r="416" spans="1:16" s="155" customFormat="1" ht="14.1" customHeight="1" x14ac:dyDescent="0.2">
      <c r="A416" s="169"/>
      <c r="B416" s="175"/>
      <c r="C416" s="170"/>
      <c r="D416" s="170"/>
      <c r="E416" s="170"/>
      <c r="F416" s="177"/>
      <c r="G416" s="178"/>
      <c r="H416" s="177"/>
      <c r="I416" s="179" t="s">
        <v>76</v>
      </c>
      <c r="J416" s="180">
        <v>2856</v>
      </c>
      <c r="K416" s="180">
        <v>1618</v>
      </c>
      <c r="L416" s="181">
        <f t="shared" si="20"/>
        <v>1238</v>
      </c>
      <c r="M416" s="179" t="s">
        <v>103</v>
      </c>
      <c r="N416" s="180">
        <v>10068</v>
      </c>
      <c r="O416" s="180">
        <v>10995</v>
      </c>
      <c r="P416" s="181">
        <f t="shared" si="21"/>
        <v>-927</v>
      </c>
    </row>
    <row r="417" spans="1:16" s="155" customFormat="1" ht="14.1" customHeight="1" x14ac:dyDescent="0.2">
      <c r="A417" s="169"/>
      <c r="B417" s="175"/>
      <c r="C417" s="170"/>
      <c r="D417" s="170"/>
      <c r="E417" s="170"/>
      <c r="F417" s="177"/>
      <c r="G417" s="178"/>
      <c r="H417" s="177"/>
      <c r="I417" s="179" t="s">
        <v>101</v>
      </c>
      <c r="J417" s="180">
        <v>5324</v>
      </c>
      <c r="K417" s="180">
        <v>4123</v>
      </c>
      <c r="L417" s="181">
        <f t="shared" si="20"/>
        <v>1201</v>
      </c>
      <c r="M417" s="179" t="s">
        <v>80</v>
      </c>
      <c r="N417" s="180">
        <v>13933</v>
      </c>
      <c r="O417" s="180">
        <v>14437</v>
      </c>
      <c r="P417" s="181">
        <f t="shared" si="21"/>
        <v>-504</v>
      </c>
    </row>
    <row r="418" spans="1:16" s="155" customFormat="1" ht="14.1" customHeight="1" x14ac:dyDescent="0.2">
      <c r="A418" s="169"/>
      <c r="B418" s="175"/>
      <c r="C418" s="170"/>
      <c r="D418" s="170"/>
      <c r="E418" s="170"/>
      <c r="F418" s="177"/>
      <c r="G418" s="178"/>
      <c r="H418" s="177"/>
      <c r="I418" s="179" t="s">
        <v>84</v>
      </c>
      <c r="J418" s="180">
        <v>1196</v>
      </c>
      <c r="K418" s="180">
        <v>316</v>
      </c>
      <c r="L418" s="181">
        <f t="shared" si="20"/>
        <v>880</v>
      </c>
      <c r="M418" s="179" t="s">
        <v>78</v>
      </c>
      <c r="N418" s="180">
        <v>1141</v>
      </c>
      <c r="O418" s="180">
        <v>1619</v>
      </c>
      <c r="P418" s="181">
        <f t="shared" si="21"/>
        <v>-478</v>
      </c>
    </row>
    <row r="419" spans="1:16" s="155" customFormat="1" ht="14.1" customHeight="1" x14ac:dyDescent="0.2">
      <c r="A419" s="169"/>
      <c r="B419" s="175"/>
      <c r="C419" s="170"/>
      <c r="D419" s="170"/>
      <c r="E419" s="170"/>
      <c r="F419" s="177"/>
      <c r="G419" s="178"/>
      <c r="H419" s="177"/>
      <c r="I419" s="179" t="s">
        <v>81</v>
      </c>
      <c r="J419" s="180">
        <v>6191</v>
      </c>
      <c r="K419" s="180">
        <v>5349</v>
      </c>
      <c r="L419" s="181">
        <f t="shared" si="20"/>
        <v>842</v>
      </c>
      <c r="M419" s="179" t="s">
        <v>270</v>
      </c>
      <c r="N419" s="180">
        <v>1445</v>
      </c>
      <c r="O419" s="180">
        <v>1896</v>
      </c>
      <c r="P419" s="181">
        <f t="shared" si="21"/>
        <v>-451</v>
      </c>
    </row>
    <row r="420" spans="1:16" s="155" customFormat="1" ht="14.1" customHeight="1" x14ac:dyDescent="0.2">
      <c r="A420" s="169"/>
      <c r="B420" s="175"/>
      <c r="C420" s="170"/>
      <c r="D420" s="170"/>
      <c r="E420" s="170"/>
      <c r="F420" s="177"/>
      <c r="G420" s="178"/>
      <c r="H420" s="177"/>
      <c r="I420" s="179" t="s">
        <v>82</v>
      </c>
      <c r="J420" s="180">
        <v>2116</v>
      </c>
      <c r="K420" s="180">
        <v>1278</v>
      </c>
      <c r="L420" s="181">
        <f t="shared" si="20"/>
        <v>838</v>
      </c>
      <c r="M420" s="179" t="s">
        <v>284</v>
      </c>
      <c r="N420" s="180">
        <v>796</v>
      </c>
      <c r="O420" s="180">
        <v>1158</v>
      </c>
      <c r="P420" s="181">
        <f t="shared" si="21"/>
        <v>-362</v>
      </c>
    </row>
    <row r="421" spans="1:16" s="155" customFormat="1" ht="14.1" customHeight="1" x14ac:dyDescent="0.2">
      <c r="A421" s="169"/>
      <c r="B421" s="175"/>
      <c r="C421" s="170"/>
      <c r="D421" s="170"/>
      <c r="E421" s="170"/>
      <c r="F421" s="177"/>
      <c r="G421" s="178"/>
      <c r="H421" s="177"/>
      <c r="I421" s="179" t="s">
        <v>95</v>
      </c>
      <c r="J421" s="180">
        <v>11587</v>
      </c>
      <c r="K421" s="180">
        <v>10753</v>
      </c>
      <c r="L421" s="181">
        <f t="shared" si="20"/>
        <v>834</v>
      </c>
      <c r="M421" s="179" t="s">
        <v>72</v>
      </c>
      <c r="N421" s="180">
        <v>3073</v>
      </c>
      <c r="O421" s="180">
        <v>3363</v>
      </c>
      <c r="P421" s="181">
        <f t="shared" si="21"/>
        <v>-290</v>
      </c>
    </row>
    <row r="422" spans="1:16" s="155" customFormat="1" ht="14.1" customHeight="1" x14ac:dyDescent="0.2">
      <c r="A422" s="169"/>
      <c r="B422" s="175"/>
      <c r="C422" s="170"/>
      <c r="D422" s="170"/>
      <c r="E422" s="170"/>
      <c r="F422" s="177"/>
      <c r="G422" s="178"/>
      <c r="H422" s="177"/>
      <c r="I422" s="179" t="s">
        <v>281</v>
      </c>
      <c r="J422" s="180">
        <v>963</v>
      </c>
      <c r="K422" s="180">
        <v>417</v>
      </c>
      <c r="L422" s="181">
        <f t="shared" si="20"/>
        <v>546</v>
      </c>
      <c r="M422" s="179" t="s">
        <v>92</v>
      </c>
      <c r="N422" s="180">
        <v>670</v>
      </c>
      <c r="O422" s="180">
        <v>899</v>
      </c>
      <c r="P422" s="181">
        <f t="shared" si="21"/>
        <v>-229</v>
      </c>
    </row>
    <row r="423" spans="1:16" s="155" customFormat="1" ht="14.1" customHeight="1" x14ac:dyDescent="0.2">
      <c r="A423" s="169"/>
      <c r="B423" s="175"/>
      <c r="C423" s="170"/>
      <c r="D423" s="170"/>
      <c r="E423" s="170"/>
      <c r="F423" s="177"/>
      <c r="G423" s="178"/>
      <c r="H423" s="177"/>
      <c r="I423" s="179" t="s">
        <v>79</v>
      </c>
      <c r="J423" s="180">
        <v>3502</v>
      </c>
      <c r="K423" s="180">
        <v>3012</v>
      </c>
      <c r="L423" s="181">
        <f t="shared" si="20"/>
        <v>490</v>
      </c>
      <c r="M423" s="179" t="s">
        <v>282</v>
      </c>
      <c r="N423" s="180">
        <v>633</v>
      </c>
      <c r="O423" s="180">
        <v>830</v>
      </c>
      <c r="P423" s="181">
        <f t="shared" si="21"/>
        <v>-197</v>
      </c>
    </row>
    <row r="424" spans="1:16" s="155" customFormat="1" ht="14.1" customHeight="1" x14ac:dyDescent="0.2">
      <c r="A424" s="169"/>
      <c r="B424" s="175"/>
      <c r="C424" s="170"/>
      <c r="D424" s="170"/>
      <c r="E424" s="170"/>
      <c r="F424" s="177"/>
      <c r="G424" s="178"/>
      <c r="H424" s="177"/>
      <c r="I424" s="179" t="s">
        <v>272</v>
      </c>
      <c r="J424" s="180">
        <v>3756</v>
      </c>
      <c r="K424" s="180">
        <v>3288</v>
      </c>
      <c r="L424" s="181">
        <f t="shared" si="20"/>
        <v>468</v>
      </c>
      <c r="M424" s="179" t="s">
        <v>91</v>
      </c>
      <c r="N424" s="180">
        <v>2989</v>
      </c>
      <c r="O424" s="180">
        <v>3098</v>
      </c>
      <c r="P424" s="181">
        <f t="shared" si="21"/>
        <v>-109</v>
      </c>
    </row>
    <row r="425" spans="1:16" s="155" customFormat="1" ht="14.1" customHeight="1" x14ac:dyDescent="0.2">
      <c r="A425" s="169"/>
      <c r="B425" s="175"/>
      <c r="C425" s="170"/>
      <c r="D425" s="170"/>
      <c r="E425" s="170"/>
      <c r="F425" s="177"/>
      <c r="G425" s="178"/>
      <c r="H425" s="177"/>
      <c r="I425" s="179" t="s">
        <v>83</v>
      </c>
      <c r="J425" s="180">
        <v>452</v>
      </c>
      <c r="K425" s="180">
        <v>126</v>
      </c>
      <c r="L425" s="181">
        <f t="shared" si="20"/>
        <v>326</v>
      </c>
      <c r="M425" s="179" t="s">
        <v>87</v>
      </c>
      <c r="N425" s="180">
        <v>0</v>
      </c>
      <c r="O425" s="180">
        <v>108</v>
      </c>
      <c r="P425" s="181">
        <f t="shared" si="21"/>
        <v>-108</v>
      </c>
    </row>
    <row r="426" spans="1:16" s="155" customFormat="1" ht="14.1" customHeight="1" x14ac:dyDescent="0.2">
      <c r="A426" s="169"/>
      <c r="B426" s="175"/>
      <c r="C426" s="170"/>
      <c r="D426" s="170"/>
      <c r="E426" s="170"/>
      <c r="F426" s="177"/>
      <c r="G426" s="178"/>
      <c r="H426" s="177"/>
      <c r="I426" s="179" t="s">
        <v>67</v>
      </c>
      <c r="J426" s="180">
        <v>637</v>
      </c>
      <c r="K426" s="180">
        <v>434</v>
      </c>
      <c r="L426" s="181">
        <f t="shared" si="20"/>
        <v>203</v>
      </c>
      <c r="M426" s="179" t="s">
        <v>262</v>
      </c>
      <c r="N426" s="180">
        <v>203</v>
      </c>
      <c r="O426" s="180">
        <v>310</v>
      </c>
      <c r="P426" s="181">
        <f t="shared" si="21"/>
        <v>-107</v>
      </c>
    </row>
    <row r="427" spans="1:16" s="155" customFormat="1" ht="14.1" customHeight="1" x14ac:dyDescent="0.2">
      <c r="A427" s="169"/>
      <c r="B427" s="175"/>
      <c r="C427" s="170"/>
      <c r="D427" s="170"/>
      <c r="E427" s="170"/>
      <c r="F427" s="177"/>
      <c r="G427" s="178"/>
      <c r="H427" s="177"/>
      <c r="I427" s="179" t="s">
        <v>93</v>
      </c>
      <c r="J427" s="180">
        <v>706</v>
      </c>
      <c r="K427" s="180">
        <v>509</v>
      </c>
      <c r="L427" s="181">
        <f t="shared" si="20"/>
        <v>197</v>
      </c>
      <c r="M427" s="179" t="s">
        <v>267</v>
      </c>
      <c r="N427" s="180">
        <v>373</v>
      </c>
      <c r="O427" s="180">
        <v>469</v>
      </c>
      <c r="P427" s="181">
        <f t="shared" si="21"/>
        <v>-96</v>
      </c>
    </row>
    <row r="428" spans="1:16" s="155" customFormat="1" ht="14.1" customHeight="1" x14ac:dyDescent="0.2">
      <c r="A428" s="169"/>
      <c r="B428" s="175"/>
      <c r="C428" s="170"/>
      <c r="D428" s="170"/>
      <c r="E428" s="170"/>
      <c r="F428" s="177"/>
      <c r="G428" s="178"/>
      <c r="H428" s="177"/>
      <c r="I428" s="179" t="s">
        <v>69</v>
      </c>
      <c r="J428" s="180">
        <v>197</v>
      </c>
      <c r="K428" s="180">
        <v>2</v>
      </c>
      <c r="L428" s="181">
        <f t="shared" si="20"/>
        <v>195</v>
      </c>
      <c r="M428" s="179" t="s">
        <v>274</v>
      </c>
      <c r="N428" s="180">
        <v>96</v>
      </c>
      <c r="O428" s="180">
        <v>175</v>
      </c>
      <c r="P428" s="181">
        <f t="shared" si="21"/>
        <v>-79</v>
      </c>
    </row>
    <row r="429" spans="1:16" s="155" customFormat="1" ht="14.1" customHeight="1" x14ac:dyDescent="0.2">
      <c r="A429" s="169"/>
      <c r="B429" s="175"/>
      <c r="C429" s="170"/>
      <c r="D429" s="170"/>
      <c r="E429" s="170"/>
      <c r="F429" s="177"/>
      <c r="G429" s="178"/>
      <c r="H429" s="177"/>
      <c r="I429" s="179" t="s">
        <v>266</v>
      </c>
      <c r="J429" s="180">
        <v>228</v>
      </c>
      <c r="K429" s="180">
        <v>40</v>
      </c>
      <c r="L429" s="181">
        <f t="shared" si="20"/>
        <v>188</v>
      </c>
      <c r="M429" s="179" t="s">
        <v>96</v>
      </c>
      <c r="N429" s="180">
        <v>2</v>
      </c>
      <c r="O429" s="180">
        <v>78</v>
      </c>
      <c r="P429" s="181">
        <f t="shared" si="21"/>
        <v>-76</v>
      </c>
    </row>
    <row r="430" spans="1:16" s="155" customFormat="1" ht="14.1" customHeight="1" x14ac:dyDescent="0.2">
      <c r="A430" s="169"/>
      <c r="B430" s="175"/>
      <c r="C430" s="170"/>
      <c r="D430" s="170"/>
      <c r="E430" s="170"/>
      <c r="F430" s="177"/>
      <c r="G430" s="178"/>
      <c r="H430" s="177"/>
      <c r="I430" s="179" t="s">
        <v>73</v>
      </c>
      <c r="J430" s="180">
        <v>1013</v>
      </c>
      <c r="K430" s="180">
        <v>828</v>
      </c>
      <c r="L430" s="181">
        <f t="shared" si="20"/>
        <v>185</v>
      </c>
      <c r="M430" s="179" t="s">
        <v>277</v>
      </c>
      <c r="N430" s="180">
        <v>764</v>
      </c>
      <c r="O430" s="180">
        <v>833</v>
      </c>
      <c r="P430" s="181">
        <f t="shared" si="21"/>
        <v>-69</v>
      </c>
    </row>
    <row r="431" spans="1:16" s="155" customFormat="1" ht="14.1" customHeight="1" x14ac:dyDescent="0.2">
      <c r="A431" s="169"/>
      <c r="B431" s="175"/>
      <c r="C431" s="170"/>
      <c r="D431" s="170"/>
      <c r="E431" s="170"/>
      <c r="F431" s="177"/>
      <c r="G431" s="178"/>
      <c r="H431" s="177"/>
      <c r="I431" s="179" t="s">
        <v>273</v>
      </c>
      <c r="J431" s="180">
        <v>785</v>
      </c>
      <c r="K431" s="180">
        <v>667</v>
      </c>
      <c r="L431" s="181">
        <f t="shared" si="20"/>
        <v>118</v>
      </c>
      <c r="M431" s="179" t="s">
        <v>97</v>
      </c>
      <c r="N431" s="180">
        <v>79</v>
      </c>
      <c r="O431" s="180">
        <v>148</v>
      </c>
      <c r="P431" s="181">
        <f t="shared" si="21"/>
        <v>-69</v>
      </c>
    </row>
    <row r="432" spans="1:16" s="155" customFormat="1" ht="14.1" customHeight="1" x14ac:dyDescent="0.2">
      <c r="A432" s="169"/>
      <c r="B432" s="175"/>
      <c r="C432" s="170"/>
      <c r="D432" s="170"/>
      <c r="E432" s="170"/>
      <c r="F432" s="177"/>
      <c r="G432" s="178"/>
      <c r="H432" s="177"/>
      <c r="I432" s="179" t="s">
        <v>269</v>
      </c>
      <c r="J432" s="180">
        <v>275</v>
      </c>
      <c r="K432" s="180">
        <v>187</v>
      </c>
      <c r="L432" s="181">
        <f t="shared" si="20"/>
        <v>88</v>
      </c>
      <c r="M432" s="179" t="s">
        <v>285</v>
      </c>
      <c r="N432" s="180">
        <v>390</v>
      </c>
      <c r="O432" s="180">
        <v>442</v>
      </c>
      <c r="P432" s="181">
        <f t="shared" si="21"/>
        <v>-52</v>
      </c>
    </row>
    <row r="433" spans="1:16" s="155" customFormat="1" ht="14.1" customHeight="1" x14ac:dyDescent="0.2">
      <c r="A433" s="169"/>
      <c r="B433" s="175"/>
      <c r="C433" s="170"/>
      <c r="D433" s="170"/>
      <c r="E433" s="170"/>
      <c r="F433" s="177"/>
      <c r="G433" s="178"/>
      <c r="H433" s="177"/>
      <c r="I433" s="179" t="s">
        <v>74</v>
      </c>
      <c r="J433" s="180">
        <v>256</v>
      </c>
      <c r="K433" s="180">
        <v>178</v>
      </c>
      <c r="L433" s="181">
        <f t="shared" si="20"/>
        <v>78</v>
      </c>
      <c r="M433" s="179" t="s">
        <v>268</v>
      </c>
      <c r="N433" s="180">
        <v>184</v>
      </c>
      <c r="O433" s="180">
        <v>231</v>
      </c>
      <c r="P433" s="181">
        <f t="shared" si="21"/>
        <v>-47</v>
      </c>
    </row>
    <row r="434" spans="1:16" s="155" customFormat="1" ht="14.1" customHeight="1" x14ac:dyDescent="0.2">
      <c r="A434" s="169"/>
      <c r="B434" s="175"/>
      <c r="C434" s="170"/>
      <c r="D434" s="170"/>
      <c r="E434" s="170"/>
      <c r="F434" s="177"/>
      <c r="G434" s="178"/>
      <c r="H434" s="177"/>
      <c r="I434" s="179" t="s">
        <v>265</v>
      </c>
      <c r="J434" s="180">
        <v>83</v>
      </c>
      <c r="K434" s="180">
        <v>49</v>
      </c>
      <c r="L434" s="181">
        <f t="shared" si="20"/>
        <v>34</v>
      </c>
      <c r="M434" s="179" t="s">
        <v>105</v>
      </c>
      <c r="N434" s="180">
        <v>1460</v>
      </c>
      <c r="O434" s="180">
        <v>1498</v>
      </c>
      <c r="P434" s="181">
        <f t="shared" si="21"/>
        <v>-38</v>
      </c>
    </row>
    <row r="435" spans="1:16" s="155" customFormat="1" ht="14.1" customHeight="1" x14ac:dyDescent="0.2">
      <c r="A435" s="169"/>
      <c r="B435" s="175"/>
      <c r="C435" s="170"/>
      <c r="D435" s="170"/>
      <c r="E435" s="170"/>
      <c r="F435" s="177"/>
      <c r="G435" s="178"/>
      <c r="H435" s="177"/>
      <c r="I435" s="179" t="s">
        <v>297</v>
      </c>
      <c r="J435" s="180">
        <v>109</v>
      </c>
      <c r="K435" s="180">
        <v>78</v>
      </c>
      <c r="L435" s="181">
        <f t="shared" si="20"/>
        <v>31</v>
      </c>
      <c r="M435" s="179" t="s">
        <v>278</v>
      </c>
      <c r="N435" s="180">
        <v>53</v>
      </c>
      <c r="O435" s="180">
        <v>74</v>
      </c>
      <c r="P435" s="181">
        <f t="shared" si="21"/>
        <v>-21</v>
      </c>
    </row>
    <row r="436" spans="1:16" s="155" customFormat="1" ht="14.1" customHeight="1" x14ac:dyDescent="0.2">
      <c r="A436" s="169"/>
      <c r="B436" s="175"/>
      <c r="C436" s="170"/>
      <c r="D436" s="170"/>
      <c r="E436" s="170"/>
      <c r="F436" s="177"/>
      <c r="G436" s="178"/>
      <c r="H436" s="177"/>
      <c r="I436" s="179" t="s">
        <v>86</v>
      </c>
      <c r="J436" s="180">
        <v>66</v>
      </c>
      <c r="K436" s="180">
        <v>47</v>
      </c>
      <c r="L436" s="181">
        <f t="shared" si="20"/>
        <v>19</v>
      </c>
      <c r="M436" s="179" t="s">
        <v>68</v>
      </c>
      <c r="N436" s="180">
        <v>0</v>
      </c>
      <c r="O436" s="180">
        <v>12</v>
      </c>
      <c r="P436" s="181">
        <f t="shared" si="21"/>
        <v>-12</v>
      </c>
    </row>
    <row r="437" spans="1:16" s="155" customFormat="1" ht="14.1" customHeight="1" x14ac:dyDescent="0.2">
      <c r="A437" s="169"/>
      <c r="B437" s="175"/>
      <c r="C437" s="170"/>
      <c r="D437" s="170"/>
      <c r="E437" s="170"/>
      <c r="F437" s="177"/>
      <c r="G437" s="178"/>
      <c r="H437" s="177"/>
      <c r="I437" s="179" t="s">
        <v>98</v>
      </c>
      <c r="J437" s="180">
        <v>10</v>
      </c>
      <c r="K437" s="180">
        <v>0</v>
      </c>
      <c r="L437" s="181">
        <f t="shared" si="20"/>
        <v>10</v>
      </c>
      <c r="M437" s="179" t="s">
        <v>257</v>
      </c>
      <c r="N437" s="180">
        <v>8089</v>
      </c>
      <c r="O437" s="180">
        <v>10324</v>
      </c>
      <c r="P437" s="181">
        <f t="shared" si="21"/>
        <v>-2235</v>
      </c>
    </row>
    <row r="438" spans="1:16" s="155" customFormat="1" ht="14.1" customHeight="1" x14ac:dyDescent="0.2">
      <c r="A438" s="169"/>
      <c r="B438" s="175"/>
      <c r="C438" s="170"/>
      <c r="D438" s="170"/>
      <c r="E438" s="170"/>
      <c r="F438" s="177"/>
      <c r="G438" s="178"/>
      <c r="H438" s="177"/>
      <c r="I438" s="179" t="s">
        <v>271</v>
      </c>
      <c r="J438" s="180">
        <v>11</v>
      </c>
      <c r="K438" s="180">
        <v>4</v>
      </c>
      <c r="L438" s="181">
        <f t="shared" si="20"/>
        <v>7</v>
      </c>
    </row>
    <row r="439" spans="1:16" s="155" customFormat="1" ht="14.1" customHeight="1" x14ac:dyDescent="0.2">
      <c r="A439" s="169"/>
      <c r="B439" s="175"/>
      <c r="C439" s="170"/>
      <c r="D439" s="170"/>
      <c r="E439" s="170"/>
      <c r="F439" s="177"/>
      <c r="G439" s="178"/>
      <c r="H439" s="177"/>
      <c r="I439" s="179" t="s">
        <v>283</v>
      </c>
      <c r="J439" s="180">
        <v>7</v>
      </c>
      <c r="K439" s="180">
        <v>0</v>
      </c>
      <c r="L439" s="181">
        <f t="shared" si="20"/>
        <v>7</v>
      </c>
      <c r="M439" s="183"/>
      <c r="N439" s="180"/>
      <c r="O439" s="180"/>
      <c r="P439" s="181"/>
    </row>
    <row r="440" spans="1:16" s="155" customFormat="1" ht="14.1" customHeight="1" x14ac:dyDescent="0.2">
      <c r="A440" s="169"/>
      <c r="B440" s="175"/>
      <c r="C440" s="170"/>
      <c r="D440" s="170"/>
      <c r="E440" s="170"/>
      <c r="F440" s="177"/>
      <c r="G440" s="178"/>
      <c r="H440" s="177"/>
      <c r="I440" s="179" t="s">
        <v>75</v>
      </c>
      <c r="J440" s="180">
        <v>164</v>
      </c>
      <c r="K440" s="180">
        <v>158</v>
      </c>
      <c r="L440" s="181">
        <f t="shared" si="20"/>
        <v>6</v>
      </c>
      <c r="M440" s="183"/>
      <c r="N440" s="180"/>
      <c r="O440" s="180"/>
      <c r="P440" s="181"/>
    </row>
    <row r="441" spans="1:16" s="155" customFormat="1" ht="14.1" customHeight="1" x14ac:dyDescent="0.2">
      <c r="A441" s="169"/>
      <c r="B441" s="175"/>
      <c r="C441" s="170"/>
      <c r="D441" s="170"/>
      <c r="E441" s="170"/>
      <c r="F441" s="177"/>
      <c r="G441" s="178"/>
      <c r="H441" s="177"/>
      <c r="I441" s="179" t="s">
        <v>88</v>
      </c>
      <c r="J441" s="180">
        <v>68</v>
      </c>
      <c r="K441" s="180">
        <v>64</v>
      </c>
      <c r="L441" s="181">
        <f t="shared" si="20"/>
        <v>4</v>
      </c>
      <c r="M441" s="183"/>
      <c r="N441" s="180"/>
      <c r="O441" s="180"/>
      <c r="P441" s="181"/>
    </row>
    <row r="442" spans="1:16" s="155" customFormat="1" ht="14.1" customHeight="1" x14ac:dyDescent="0.2">
      <c r="A442" s="169"/>
      <c r="B442" s="175"/>
      <c r="C442" s="170"/>
      <c r="D442" s="170"/>
      <c r="E442" s="170"/>
      <c r="F442" s="177"/>
      <c r="G442" s="178"/>
      <c r="H442" s="177"/>
      <c r="I442" s="179" t="s">
        <v>104</v>
      </c>
      <c r="J442" s="180">
        <v>2</v>
      </c>
      <c r="K442" s="180">
        <v>0</v>
      </c>
      <c r="L442" s="181">
        <f t="shared" si="20"/>
        <v>2</v>
      </c>
      <c r="M442" s="183"/>
      <c r="N442" s="180"/>
      <c r="O442" s="180"/>
      <c r="P442" s="181"/>
    </row>
    <row r="443" spans="1:16" s="155" customFormat="1" ht="14.1" customHeight="1" x14ac:dyDescent="0.2">
      <c r="A443" s="169"/>
      <c r="B443" s="175"/>
      <c r="C443" s="170"/>
      <c r="D443" s="170"/>
      <c r="E443" s="170"/>
      <c r="F443" s="177"/>
      <c r="G443" s="178"/>
      <c r="H443" s="177"/>
      <c r="I443" s="179" t="s">
        <v>99</v>
      </c>
      <c r="J443" s="180">
        <v>1</v>
      </c>
      <c r="K443" s="180">
        <v>1</v>
      </c>
      <c r="L443" s="181">
        <f t="shared" si="20"/>
        <v>0</v>
      </c>
      <c r="M443" s="183"/>
      <c r="N443" s="180"/>
      <c r="O443" s="180"/>
      <c r="P443" s="181"/>
    </row>
    <row r="444" spans="1:16" s="155" customFormat="1" ht="14.1" customHeight="1" x14ac:dyDescent="0.2">
      <c r="A444" s="169"/>
      <c r="B444" s="175"/>
      <c r="C444" s="170"/>
      <c r="D444" s="170"/>
      <c r="E444" s="170"/>
      <c r="F444" s="177"/>
      <c r="G444" s="178"/>
      <c r="H444" s="177"/>
      <c r="I444" s="179"/>
      <c r="J444" s="180"/>
      <c r="K444" s="180"/>
      <c r="L444" s="181"/>
      <c r="M444" s="184"/>
      <c r="N444" s="185"/>
      <c r="O444" s="185"/>
      <c r="P444" s="181"/>
    </row>
    <row r="445" spans="1:16" s="155" customFormat="1" ht="14.1" customHeight="1" x14ac:dyDescent="0.2">
      <c r="A445" s="169"/>
      <c r="B445" s="175"/>
      <c r="C445" s="170"/>
      <c r="D445" s="170"/>
      <c r="E445" s="170"/>
      <c r="F445" s="177"/>
      <c r="G445" s="178"/>
      <c r="H445" s="177"/>
      <c r="I445" s="179"/>
      <c r="J445" s="180"/>
      <c r="K445" s="180"/>
      <c r="L445" s="181"/>
      <c r="M445" s="184"/>
      <c r="N445" s="185"/>
      <c r="O445" s="185"/>
      <c r="P445" s="181"/>
    </row>
    <row r="446" spans="1:16" s="155" customFormat="1" ht="14.1" customHeight="1" x14ac:dyDescent="0.2">
      <c r="A446" s="169"/>
      <c r="B446" s="175"/>
      <c r="C446" s="170"/>
      <c r="D446" s="170"/>
      <c r="E446" s="170"/>
      <c r="F446" s="177"/>
      <c r="G446" s="178"/>
      <c r="H446" s="177"/>
      <c r="M446" s="184"/>
      <c r="N446" s="185"/>
      <c r="O446" s="185"/>
      <c r="P446" s="181"/>
    </row>
    <row r="447" spans="1:16" s="155" customFormat="1" ht="14.1" customHeight="1" x14ac:dyDescent="0.2">
      <c r="A447" s="169"/>
      <c r="B447" s="175"/>
      <c r="C447" s="170"/>
      <c r="D447" s="170"/>
      <c r="E447" s="170"/>
      <c r="F447" s="177"/>
      <c r="G447" s="178"/>
      <c r="H447" s="177"/>
      <c r="M447" s="184"/>
      <c r="N447" s="185"/>
      <c r="O447" s="185"/>
      <c r="P447" s="181"/>
    </row>
    <row r="448" spans="1:16" s="155" customFormat="1" ht="14.1" customHeight="1" x14ac:dyDescent="0.2">
      <c r="A448" s="169"/>
      <c r="B448" s="175"/>
      <c r="C448" s="170"/>
      <c r="D448" s="170"/>
      <c r="E448" s="170"/>
      <c r="F448" s="177"/>
      <c r="G448" s="178"/>
      <c r="H448" s="177"/>
      <c r="I448" s="184"/>
      <c r="J448" s="185"/>
      <c r="K448" s="185"/>
      <c r="L448" s="181"/>
      <c r="M448" s="184"/>
      <c r="N448" s="185"/>
      <c r="O448" s="185"/>
      <c r="P448" s="181"/>
    </row>
    <row r="449" spans="1:16" s="155" customFormat="1" ht="14.1" customHeight="1" x14ac:dyDescent="0.2">
      <c r="A449" s="98"/>
      <c r="B449" s="153"/>
      <c r="C449" s="170"/>
      <c r="D449" s="170"/>
      <c r="E449" s="170"/>
      <c r="F449" s="170"/>
      <c r="G449" s="103"/>
      <c r="H449" s="103"/>
      <c r="L449" s="186"/>
      <c r="P449" s="186"/>
    </row>
    <row r="450" spans="1:16" s="155" customFormat="1" ht="14.1" customHeight="1" x14ac:dyDescent="0.2">
      <c r="A450" s="98"/>
      <c r="B450" s="153"/>
      <c r="C450" s="170"/>
      <c r="D450" s="170"/>
      <c r="E450" s="170"/>
      <c r="F450" s="170"/>
      <c r="G450" s="103"/>
      <c r="H450" s="103"/>
      <c r="L450" s="186"/>
      <c r="P450" s="186"/>
    </row>
    <row r="451" spans="1:16" s="155" customFormat="1" ht="14.1" customHeight="1" x14ac:dyDescent="0.2">
      <c r="A451" s="98"/>
      <c r="B451" s="153"/>
      <c r="C451" s="170"/>
      <c r="D451" s="170"/>
      <c r="E451" s="170"/>
      <c r="F451" s="170"/>
      <c r="G451" s="103"/>
      <c r="H451" s="103"/>
      <c r="I451" s="103"/>
      <c r="J451" s="103"/>
      <c r="K451" s="103"/>
      <c r="L451" s="174"/>
      <c r="N451" s="103"/>
      <c r="O451" s="103"/>
      <c r="P451" s="174"/>
    </row>
    <row r="452" spans="1:16" s="155" customFormat="1" ht="14.1" customHeight="1" x14ac:dyDescent="0.2">
      <c r="A452" s="98"/>
      <c r="B452" s="153"/>
      <c r="C452" s="170"/>
      <c r="D452" s="170"/>
      <c r="E452" s="170"/>
      <c r="F452" s="170"/>
      <c r="G452" s="103"/>
      <c r="H452" s="103"/>
      <c r="I452" s="170" t="s">
        <v>258</v>
      </c>
      <c r="J452" s="170">
        <f>SUM(J413:J451)</f>
        <v>96675</v>
      </c>
      <c r="K452" s="170">
        <f>SUM(K413:K451)</f>
        <v>78539</v>
      </c>
      <c r="L452" s="189">
        <f>SUM(L413:L451)</f>
        <v>18136</v>
      </c>
      <c r="M452" s="170" t="s">
        <v>258</v>
      </c>
      <c r="N452" s="170">
        <f>SUM(N413:N451)</f>
        <v>155476</v>
      </c>
      <c r="O452" s="170">
        <f>SUM(O413:O451)</f>
        <v>171112</v>
      </c>
      <c r="P452" s="189">
        <f>SUM(P413:P451)</f>
        <v>-15636</v>
      </c>
    </row>
    <row r="453" spans="1:16" s="155" customFormat="1" ht="14.1" customHeight="1" x14ac:dyDescent="0.2">
      <c r="A453" s="98"/>
      <c r="B453" s="153"/>
      <c r="C453" s="170"/>
      <c r="D453" s="170"/>
      <c r="E453" s="170"/>
      <c r="F453" s="170"/>
      <c r="G453" s="103"/>
      <c r="H453" s="103"/>
      <c r="J453" s="170">
        <f>N452</f>
        <v>155476</v>
      </c>
      <c r="K453" s="170">
        <f>O452</f>
        <v>171112</v>
      </c>
      <c r="L453" s="189">
        <f>P452</f>
        <v>-15636</v>
      </c>
      <c r="M453" s="188"/>
      <c r="N453" s="170"/>
      <c r="O453" s="170"/>
      <c r="P453" s="212"/>
    </row>
    <row r="454" spans="1:16" s="155" customFormat="1" ht="14.1" customHeight="1" x14ac:dyDescent="0.2">
      <c r="A454" s="98"/>
      <c r="B454" s="153"/>
      <c r="C454" s="170"/>
      <c r="D454" s="170"/>
      <c r="E454" s="170"/>
      <c r="F454" s="170"/>
      <c r="G454" s="103"/>
      <c r="H454" s="103"/>
      <c r="J454" s="190">
        <f>SUM(J452:J453)</f>
        <v>252151</v>
      </c>
      <c r="K454" s="190">
        <f>SUM(K452:K453)</f>
        <v>249651</v>
      </c>
      <c r="L454" s="191">
        <f>SUM(L452:L453)</f>
        <v>2500</v>
      </c>
      <c r="M454" s="188"/>
      <c r="N454" s="170"/>
      <c r="O454" s="170"/>
      <c r="P454" s="174"/>
    </row>
    <row r="455" spans="1:16" s="155" customFormat="1" ht="14.1" customHeight="1" x14ac:dyDescent="0.2">
      <c r="A455" s="98"/>
      <c r="B455" s="153"/>
      <c r="C455" s="170"/>
      <c r="D455" s="170"/>
      <c r="E455" s="170"/>
      <c r="F455" s="170"/>
      <c r="G455" s="103"/>
      <c r="H455" s="103"/>
      <c r="I455" s="194" t="s">
        <v>300</v>
      </c>
      <c r="J455" s="190">
        <f>C412-J454</f>
        <v>0</v>
      </c>
      <c r="K455" s="190">
        <f>E412-K454</f>
        <v>0</v>
      </c>
      <c r="L455" s="191">
        <f>G412-L454</f>
        <v>0</v>
      </c>
      <c r="M455" s="188"/>
      <c r="N455" s="170"/>
      <c r="O455" s="170"/>
      <c r="P455" s="174"/>
    </row>
    <row r="456" spans="1:16" s="155" customFormat="1" ht="14.1" customHeight="1" x14ac:dyDescent="0.2">
      <c r="A456" s="98"/>
      <c r="B456" s="153"/>
      <c r="C456" s="170"/>
      <c r="D456" s="170"/>
      <c r="E456" s="170"/>
      <c r="F456" s="170"/>
      <c r="G456" s="103"/>
      <c r="H456" s="103"/>
      <c r="I456" s="188"/>
      <c r="J456" s="103"/>
      <c r="K456" s="103"/>
      <c r="L456" s="212"/>
      <c r="N456" s="103"/>
      <c r="O456" s="103"/>
      <c r="P456" s="174"/>
    </row>
    <row r="457" spans="1:16" s="155" customFormat="1" ht="14.1" customHeight="1" x14ac:dyDescent="0.2">
      <c r="A457" s="169">
        <v>11</v>
      </c>
      <c r="B457" s="202" t="s">
        <v>242</v>
      </c>
      <c r="C457" s="72">
        <v>24259</v>
      </c>
      <c r="D457" s="171">
        <f>C457*100/7529178</f>
        <v>0.32219984704837634</v>
      </c>
      <c r="E457" s="72">
        <v>24630</v>
      </c>
      <c r="F457" s="171">
        <f>E457*100/7270009</f>
        <v>0.33878912667095734</v>
      </c>
      <c r="G457" s="172">
        <f>C457-E457</f>
        <v>-371</v>
      </c>
      <c r="H457" s="173">
        <f>G457*100/E457</f>
        <v>-1.5062931384490459</v>
      </c>
      <c r="I457" s="103"/>
      <c r="J457" s="103"/>
      <c r="K457" s="103"/>
      <c r="L457" s="174"/>
      <c r="M457" s="188"/>
      <c r="N457" s="170"/>
      <c r="O457" s="170"/>
      <c r="P457" s="212"/>
    </row>
    <row r="458" spans="1:16" s="155" customFormat="1" ht="14.1" customHeight="1" x14ac:dyDescent="0.2">
      <c r="A458" s="169"/>
      <c r="B458" s="175"/>
      <c r="C458" s="219"/>
      <c r="D458" s="177"/>
      <c r="E458" s="219"/>
      <c r="F458" s="177"/>
      <c r="G458" s="178"/>
      <c r="H458" s="177"/>
      <c r="I458" s="179" t="s">
        <v>93</v>
      </c>
      <c r="J458" s="180">
        <v>2749</v>
      </c>
      <c r="K458" s="180">
        <v>2032</v>
      </c>
      <c r="L458" s="181">
        <f t="shared" ref="L458:L483" si="22">J458-K458</f>
        <v>717</v>
      </c>
      <c r="M458" s="179" t="s">
        <v>269</v>
      </c>
      <c r="N458" s="180">
        <v>128</v>
      </c>
      <c r="O458" s="180">
        <v>1146</v>
      </c>
      <c r="P458" s="181">
        <f t="shared" ref="P458:P477" si="23">N458-O458</f>
        <v>-1018</v>
      </c>
    </row>
    <row r="459" spans="1:16" s="155" customFormat="1" ht="14.1" customHeight="1" x14ac:dyDescent="0.2">
      <c r="A459" s="98"/>
      <c r="B459" s="153"/>
      <c r="C459" s="170"/>
      <c r="D459" s="170"/>
      <c r="E459" s="170"/>
      <c r="F459" s="170"/>
      <c r="G459" s="103"/>
      <c r="H459" s="103"/>
      <c r="I459" s="179" t="s">
        <v>96</v>
      </c>
      <c r="J459" s="180">
        <v>658</v>
      </c>
      <c r="K459" s="180">
        <v>0</v>
      </c>
      <c r="L459" s="181">
        <f t="shared" si="22"/>
        <v>658</v>
      </c>
      <c r="M459" s="179" t="s">
        <v>67</v>
      </c>
      <c r="N459" s="180">
        <v>1106</v>
      </c>
      <c r="O459" s="180">
        <v>1822</v>
      </c>
      <c r="P459" s="181">
        <f t="shared" si="23"/>
        <v>-716</v>
      </c>
    </row>
    <row r="460" spans="1:16" s="155" customFormat="1" ht="14.1" customHeight="1" x14ac:dyDescent="0.2">
      <c r="A460" s="98"/>
      <c r="B460" s="153"/>
      <c r="C460" s="170"/>
      <c r="D460" s="170"/>
      <c r="E460" s="170"/>
      <c r="F460" s="170"/>
      <c r="G460" s="103"/>
      <c r="H460" s="103"/>
      <c r="I460" s="179" t="s">
        <v>263</v>
      </c>
      <c r="J460" s="180">
        <v>3832</v>
      </c>
      <c r="K460" s="180">
        <v>3296</v>
      </c>
      <c r="L460" s="181">
        <f t="shared" si="22"/>
        <v>536</v>
      </c>
      <c r="M460" s="179" t="s">
        <v>268</v>
      </c>
      <c r="N460" s="180">
        <v>0</v>
      </c>
      <c r="O460" s="180">
        <v>674</v>
      </c>
      <c r="P460" s="181">
        <f t="shared" si="23"/>
        <v>-674</v>
      </c>
    </row>
    <row r="461" spans="1:16" s="155" customFormat="1" ht="14.1" customHeight="1" x14ac:dyDescent="0.2">
      <c r="A461" s="98"/>
      <c r="B461" s="153"/>
      <c r="C461" s="170"/>
      <c r="D461" s="170"/>
      <c r="E461" s="170"/>
      <c r="F461" s="170"/>
      <c r="G461" s="103"/>
      <c r="H461" s="103"/>
      <c r="I461" s="179" t="s">
        <v>283</v>
      </c>
      <c r="J461" s="180">
        <v>477</v>
      </c>
      <c r="K461" s="180">
        <v>88</v>
      </c>
      <c r="L461" s="181">
        <f t="shared" si="22"/>
        <v>389</v>
      </c>
      <c r="M461" s="179" t="s">
        <v>98</v>
      </c>
      <c r="N461" s="180">
        <v>12</v>
      </c>
      <c r="O461" s="180">
        <v>338</v>
      </c>
      <c r="P461" s="181">
        <f t="shared" si="23"/>
        <v>-326</v>
      </c>
    </row>
    <row r="462" spans="1:16" s="155" customFormat="1" ht="14.1" customHeight="1" x14ac:dyDescent="0.2">
      <c r="A462" s="98"/>
      <c r="B462" s="153"/>
      <c r="C462" s="170"/>
      <c r="D462" s="170"/>
      <c r="E462" s="170"/>
      <c r="F462" s="170"/>
      <c r="G462" s="103"/>
      <c r="H462" s="103"/>
      <c r="I462" s="179" t="s">
        <v>71</v>
      </c>
      <c r="J462" s="180">
        <v>542</v>
      </c>
      <c r="K462" s="180">
        <v>165</v>
      </c>
      <c r="L462" s="181">
        <f t="shared" si="22"/>
        <v>377</v>
      </c>
      <c r="M462" s="179" t="s">
        <v>99</v>
      </c>
      <c r="N462" s="180">
        <v>74</v>
      </c>
      <c r="O462" s="180">
        <v>339</v>
      </c>
      <c r="P462" s="181">
        <f t="shared" si="23"/>
        <v>-265</v>
      </c>
    </row>
    <row r="463" spans="1:16" s="155" customFormat="1" ht="14.1" customHeight="1" x14ac:dyDescent="0.2">
      <c r="A463" s="98"/>
      <c r="B463" s="153"/>
      <c r="C463" s="170"/>
      <c r="D463" s="170"/>
      <c r="E463" s="170"/>
      <c r="F463" s="170"/>
      <c r="G463" s="103"/>
      <c r="H463" s="103"/>
      <c r="I463" s="179" t="s">
        <v>261</v>
      </c>
      <c r="J463" s="180">
        <v>409</v>
      </c>
      <c r="K463" s="180">
        <v>94</v>
      </c>
      <c r="L463" s="181">
        <f t="shared" si="22"/>
        <v>315</v>
      </c>
      <c r="M463" s="179" t="s">
        <v>76</v>
      </c>
      <c r="N463" s="180">
        <v>5354</v>
      </c>
      <c r="O463" s="180">
        <v>5564</v>
      </c>
      <c r="P463" s="181">
        <f t="shared" si="23"/>
        <v>-210</v>
      </c>
    </row>
    <row r="464" spans="1:16" s="155" customFormat="1" ht="14.1" customHeight="1" x14ac:dyDescent="0.2">
      <c r="A464" s="98"/>
      <c r="B464" s="153"/>
      <c r="C464" s="170"/>
      <c r="D464" s="170"/>
      <c r="E464" s="170"/>
      <c r="F464" s="170"/>
      <c r="G464" s="103"/>
      <c r="H464" s="103"/>
      <c r="I464" s="179" t="s">
        <v>65</v>
      </c>
      <c r="J464" s="180">
        <v>2055</v>
      </c>
      <c r="K464" s="180">
        <v>1747</v>
      </c>
      <c r="L464" s="181">
        <f t="shared" si="22"/>
        <v>308</v>
      </c>
      <c r="M464" s="179" t="s">
        <v>72</v>
      </c>
      <c r="N464" s="180">
        <v>192</v>
      </c>
      <c r="O464" s="180">
        <v>364</v>
      </c>
      <c r="P464" s="181">
        <f t="shared" si="23"/>
        <v>-172</v>
      </c>
    </row>
    <row r="465" spans="1:16" s="155" customFormat="1" ht="14.1" customHeight="1" x14ac:dyDescent="0.2">
      <c r="A465" s="98"/>
      <c r="B465" s="153"/>
      <c r="C465" s="170"/>
      <c r="D465" s="170"/>
      <c r="E465" s="170"/>
      <c r="F465" s="170"/>
      <c r="G465" s="103"/>
      <c r="H465" s="103"/>
      <c r="I465" s="179" t="s">
        <v>277</v>
      </c>
      <c r="J465" s="180">
        <v>243</v>
      </c>
      <c r="K465" s="180">
        <v>75</v>
      </c>
      <c r="L465" s="181">
        <f t="shared" si="22"/>
        <v>168</v>
      </c>
      <c r="M465" s="179" t="s">
        <v>81</v>
      </c>
      <c r="N465" s="180">
        <v>65</v>
      </c>
      <c r="O465" s="180">
        <v>224</v>
      </c>
      <c r="P465" s="181">
        <f t="shared" si="23"/>
        <v>-159</v>
      </c>
    </row>
    <row r="466" spans="1:16" s="155" customFormat="1" ht="14.1" customHeight="1" x14ac:dyDescent="0.2">
      <c r="A466" s="98"/>
      <c r="B466" s="153"/>
      <c r="C466" s="170"/>
      <c r="D466" s="170"/>
      <c r="E466" s="170"/>
      <c r="F466" s="170"/>
      <c r="G466" s="103"/>
      <c r="H466" s="103"/>
      <c r="I466" s="179" t="s">
        <v>97</v>
      </c>
      <c r="J466" s="180">
        <v>315</v>
      </c>
      <c r="K466" s="180">
        <v>209</v>
      </c>
      <c r="L466" s="181">
        <f t="shared" si="22"/>
        <v>106</v>
      </c>
      <c r="M466" s="179" t="s">
        <v>70</v>
      </c>
      <c r="N466" s="180">
        <v>97</v>
      </c>
      <c r="O466" s="180">
        <v>249</v>
      </c>
      <c r="P466" s="181">
        <f t="shared" si="23"/>
        <v>-152</v>
      </c>
    </row>
    <row r="467" spans="1:16" s="155" customFormat="1" ht="14.1" customHeight="1" x14ac:dyDescent="0.2">
      <c r="A467" s="169"/>
      <c r="B467" s="175"/>
      <c r="C467" s="170"/>
      <c r="D467" s="170"/>
      <c r="E467" s="170"/>
      <c r="F467" s="170"/>
      <c r="G467" s="170"/>
      <c r="H467" s="170"/>
      <c r="I467" s="179" t="s">
        <v>91</v>
      </c>
      <c r="J467" s="180">
        <v>44</v>
      </c>
      <c r="K467" s="180">
        <v>3</v>
      </c>
      <c r="L467" s="181">
        <f t="shared" si="22"/>
        <v>41</v>
      </c>
      <c r="M467" s="179" t="s">
        <v>82</v>
      </c>
      <c r="N467" s="180">
        <v>106</v>
      </c>
      <c r="O467" s="180">
        <v>225</v>
      </c>
      <c r="P467" s="181">
        <f t="shared" si="23"/>
        <v>-119</v>
      </c>
    </row>
    <row r="468" spans="1:16" s="155" customFormat="1" ht="14.1" customHeight="1" x14ac:dyDescent="0.2">
      <c r="A468" s="98"/>
      <c r="B468" s="153"/>
      <c r="C468" s="170"/>
      <c r="D468" s="170"/>
      <c r="E468" s="170"/>
      <c r="F468" s="170"/>
      <c r="G468" s="103"/>
      <c r="H468" s="103"/>
      <c r="I468" s="179" t="s">
        <v>90</v>
      </c>
      <c r="J468" s="180">
        <v>33</v>
      </c>
      <c r="K468" s="180">
        <v>0</v>
      </c>
      <c r="L468" s="181">
        <f t="shared" si="22"/>
        <v>33</v>
      </c>
      <c r="M468" s="179" t="s">
        <v>278</v>
      </c>
      <c r="N468" s="180">
        <v>20</v>
      </c>
      <c r="O468" s="180">
        <v>122</v>
      </c>
      <c r="P468" s="181">
        <f t="shared" si="23"/>
        <v>-102</v>
      </c>
    </row>
    <row r="469" spans="1:16" s="155" customFormat="1" ht="14.1" customHeight="1" x14ac:dyDescent="0.2">
      <c r="A469" s="98"/>
      <c r="B469" s="153"/>
      <c r="C469" s="170"/>
      <c r="D469" s="170"/>
      <c r="E469" s="170"/>
      <c r="F469" s="170"/>
      <c r="G469" s="103"/>
      <c r="H469" s="103"/>
      <c r="I469" s="179" t="s">
        <v>66</v>
      </c>
      <c r="J469" s="180">
        <v>82</v>
      </c>
      <c r="K469" s="180">
        <v>54</v>
      </c>
      <c r="L469" s="181">
        <f t="shared" si="22"/>
        <v>28</v>
      </c>
      <c r="M469" s="179" t="s">
        <v>74</v>
      </c>
      <c r="N469" s="180">
        <v>653</v>
      </c>
      <c r="O469" s="180">
        <v>753</v>
      </c>
      <c r="P469" s="181">
        <f t="shared" si="23"/>
        <v>-100</v>
      </c>
    </row>
    <row r="470" spans="1:16" s="155" customFormat="1" ht="14.1" customHeight="1" x14ac:dyDescent="0.2">
      <c r="A470" s="98"/>
      <c r="B470" s="153"/>
      <c r="C470" s="170"/>
      <c r="D470" s="170"/>
      <c r="E470" s="170"/>
      <c r="F470" s="170"/>
      <c r="G470" s="103"/>
      <c r="H470" s="103"/>
      <c r="I470" s="179" t="s">
        <v>281</v>
      </c>
      <c r="J470" s="180">
        <v>13</v>
      </c>
      <c r="K470" s="180">
        <v>0</v>
      </c>
      <c r="L470" s="181">
        <f t="shared" si="22"/>
        <v>13</v>
      </c>
      <c r="M470" s="179" t="s">
        <v>80</v>
      </c>
      <c r="N470" s="180">
        <v>85</v>
      </c>
      <c r="O470" s="180">
        <v>160</v>
      </c>
      <c r="P470" s="181">
        <f t="shared" si="23"/>
        <v>-75</v>
      </c>
    </row>
    <row r="471" spans="1:16" s="155" customFormat="1" ht="14.1" customHeight="1" x14ac:dyDescent="0.2">
      <c r="A471" s="98"/>
      <c r="B471" s="153"/>
      <c r="C471" s="170"/>
      <c r="D471" s="170"/>
      <c r="E471" s="170"/>
      <c r="F471" s="170"/>
      <c r="G471" s="103"/>
      <c r="H471" s="103"/>
      <c r="I471" s="179" t="s">
        <v>103</v>
      </c>
      <c r="J471" s="180">
        <v>10</v>
      </c>
      <c r="K471" s="180">
        <v>0</v>
      </c>
      <c r="L471" s="181">
        <f t="shared" si="22"/>
        <v>10</v>
      </c>
      <c r="M471" s="179" t="s">
        <v>105</v>
      </c>
      <c r="N471" s="180">
        <v>59</v>
      </c>
      <c r="O471" s="180">
        <v>127</v>
      </c>
      <c r="P471" s="181">
        <f t="shared" si="23"/>
        <v>-68</v>
      </c>
    </row>
    <row r="472" spans="1:16" s="155" customFormat="1" ht="14.1" customHeight="1" x14ac:dyDescent="0.2">
      <c r="A472" s="98"/>
      <c r="B472" s="153"/>
      <c r="C472" s="170"/>
      <c r="D472" s="170"/>
      <c r="E472" s="170"/>
      <c r="F472" s="170"/>
      <c r="G472" s="103"/>
      <c r="H472" s="103"/>
      <c r="I472" s="179" t="s">
        <v>273</v>
      </c>
      <c r="J472" s="180">
        <v>7</v>
      </c>
      <c r="K472" s="180">
        <v>0</v>
      </c>
      <c r="L472" s="181">
        <f t="shared" si="22"/>
        <v>7</v>
      </c>
      <c r="M472" s="179" t="s">
        <v>265</v>
      </c>
      <c r="N472" s="180">
        <v>14</v>
      </c>
      <c r="O472" s="180">
        <v>55</v>
      </c>
      <c r="P472" s="181">
        <f t="shared" si="23"/>
        <v>-41</v>
      </c>
    </row>
    <row r="473" spans="1:16" s="155" customFormat="1" ht="14.1" customHeight="1" x14ac:dyDescent="0.2">
      <c r="A473" s="98"/>
      <c r="B473" s="153"/>
      <c r="C473" s="170"/>
      <c r="D473" s="170"/>
      <c r="E473" s="170"/>
      <c r="F473" s="170"/>
      <c r="G473" s="103"/>
      <c r="H473" s="103"/>
      <c r="I473" s="179" t="s">
        <v>270</v>
      </c>
      <c r="J473" s="180">
        <v>69</v>
      </c>
      <c r="K473" s="180">
        <v>64</v>
      </c>
      <c r="L473" s="181">
        <f t="shared" si="22"/>
        <v>5</v>
      </c>
      <c r="M473" s="179" t="s">
        <v>264</v>
      </c>
      <c r="N473" s="180">
        <v>0</v>
      </c>
      <c r="O473" s="180">
        <v>27</v>
      </c>
      <c r="P473" s="181">
        <f t="shared" si="23"/>
        <v>-27</v>
      </c>
    </row>
    <row r="474" spans="1:16" s="155" customFormat="1" ht="14.1" customHeight="1" x14ac:dyDescent="0.2">
      <c r="A474" s="98"/>
      <c r="B474" s="153"/>
      <c r="C474" s="170"/>
      <c r="D474" s="170"/>
      <c r="E474" s="170"/>
      <c r="F474" s="170"/>
      <c r="G474" s="103"/>
      <c r="H474" s="103"/>
      <c r="I474" s="179" t="s">
        <v>262</v>
      </c>
      <c r="J474" s="180">
        <v>7</v>
      </c>
      <c r="K474" s="180">
        <v>3</v>
      </c>
      <c r="L474" s="181">
        <f t="shared" si="22"/>
        <v>4</v>
      </c>
      <c r="M474" s="179" t="s">
        <v>86</v>
      </c>
      <c r="N474" s="180">
        <v>0</v>
      </c>
      <c r="O474" s="180">
        <v>18</v>
      </c>
      <c r="P474" s="181">
        <f t="shared" si="23"/>
        <v>-18</v>
      </c>
    </row>
    <row r="475" spans="1:16" s="155" customFormat="1" ht="14.1" customHeight="1" x14ac:dyDescent="0.2">
      <c r="A475" s="98"/>
      <c r="B475" s="153"/>
      <c r="C475" s="170"/>
      <c r="D475" s="170"/>
      <c r="E475" s="170"/>
      <c r="F475" s="170"/>
      <c r="G475" s="103"/>
      <c r="H475" s="103"/>
      <c r="I475" s="179" t="s">
        <v>88</v>
      </c>
      <c r="J475" s="180">
        <v>2</v>
      </c>
      <c r="K475" s="180">
        <v>0</v>
      </c>
      <c r="L475" s="181">
        <f t="shared" si="22"/>
        <v>2</v>
      </c>
      <c r="M475" s="179" t="s">
        <v>284</v>
      </c>
      <c r="N475" s="180">
        <v>0</v>
      </c>
      <c r="O475" s="180">
        <v>5</v>
      </c>
      <c r="P475" s="181">
        <f t="shared" si="23"/>
        <v>-5</v>
      </c>
    </row>
    <row r="476" spans="1:16" s="155" customFormat="1" ht="14.1" customHeight="1" x14ac:dyDescent="0.2">
      <c r="A476" s="98"/>
      <c r="B476" s="153"/>
      <c r="C476" s="170"/>
      <c r="D476" s="170"/>
      <c r="E476" s="170"/>
      <c r="F476" s="170"/>
      <c r="G476" s="103"/>
      <c r="H476" s="103"/>
      <c r="I476" s="179" t="s">
        <v>92</v>
      </c>
      <c r="J476" s="180">
        <v>5</v>
      </c>
      <c r="K476" s="180">
        <v>3</v>
      </c>
      <c r="L476" s="181">
        <f t="shared" si="22"/>
        <v>2</v>
      </c>
      <c r="M476" s="179" t="s">
        <v>104</v>
      </c>
      <c r="N476" s="180">
        <v>0</v>
      </c>
      <c r="O476" s="180">
        <v>3</v>
      </c>
      <c r="P476" s="181">
        <f t="shared" si="23"/>
        <v>-3</v>
      </c>
    </row>
    <row r="477" spans="1:16" s="155" customFormat="1" ht="14.1" customHeight="1" x14ac:dyDescent="0.2">
      <c r="C477" s="170"/>
      <c r="D477" s="170"/>
      <c r="E477" s="170"/>
      <c r="F477" s="170"/>
      <c r="G477" s="103"/>
      <c r="H477" s="103"/>
      <c r="I477" s="179" t="s">
        <v>78</v>
      </c>
      <c r="J477" s="180">
        <v>2</v>
      </c>
      <c r="K477" s="180">
        <v>0</v>
      </c>
      <c r="L477" s="181">
        <f t="shared" si="22"/>
        <v>2</v>
      </c>
      <c r="M477" s="179" t="s">
        <v>69</v>
      </c>
      <c r="N477" s="180">
        <v>0</v>
      </c>
      <c r="O477" s="180">
        <v>1</v>
      </c>
      <c r="P477" s="181">
        <f t="shared" si="23"/>
        <v>-1</v>
      </c>
    </row>
    <row r="478" spans="1:16" s="155" customFormat="1" ht="14.1" customHeight="1" x14ac:dyDescent="0.2">
      <c r="C478" s="170"/>
      <c r="D478" s="170"/>
      <c r="E478" s="170"/>
      <c r="F478" s="170"/>
      <c r="G478" s="103"/>
      <c r="H478" s="103"/>
      <c r="I478" s="179" t="s">
        <v>282</v>
      </c>
      <c r="J478" s="180">
        <v>1</v>
      </c>
      <c r="K478" s="180">
        <v>0</v>
      </c>
      <c r="L478" s="181">
        <f t="shared" si="22"/>
        <v>1</v>
      </c>
      <c r="M478" s="179"/>
      <c r="N478" s="180"/>
      <c r="O478" s="180"/>
      <c r="P478" s="181"/>
    </row>
    <row r="479" spans="1:16" s="155" customFormat="1" ht="14.1" customHeight="1" x14ac:dyDescent="0.2">
      <c r="C479" s="170"/>
      <c r="D479" s="170"/>
      <c r="E479" s="170"/>
      <c r="F479" s="170"/>
      <c r="G479" s="103"/>
      <c r="H479" s="103"/>
      <c r="I479" s="179" t="s">
        <v>272</v>
      </c>
      <c r="J479" s="180">
        <v>1</v>
      </c>
      <c r="K479" s="180">
        <v>0</v>
      </c>
      <c r="L479" s="181">
        <f t="shared" si="22"/>
        <v>1</v>
      </c>
      <c r="M479" s="179"/>
      <c r="N479" s="180"/>
      <c r="O479" s="180"/>
      <c r="P479" s="181"/>
    </row>
    <row r="480" spans="1:16" s="155" customFormat="1" ht="14.1" customHeight="1" x14ac:dyDescent="0.2">
      <c r="C480" s="170"/>
      <c r="D480" s="170"/>
      <c r="E480" s="170"/>
      <c r="F480" s="170"/>
      <c r="G480" s="103"/>
      <c r="H480" s="103"/>
      <c r="I480" s="179" t="s">
        <v>100</v>
      </c>
      <c r="J480" s="180">
        <v>1</v>
      </c>
      <c r="K480" s="180">
        <v>0</v>
      </c>
      <c r="L480" s="181">
        <f t="shared" si="22"/>
        <v>1</v>
      </c>
      <c r="M480" s="179"/>
      <c r="N480" s="180"/>
      <c r="O480" s="180"/>
      <c r="P480" s="181"/>
    </row>
    <row r="481" spans="3:16" s="155" customFormat="1" ht="14.1" customHeight="1" x14ac:dyDescent="0.2">
      <c r="C481" s="170"/>
      <c r="D481" s="170"/>
      <c r="E481" s="170"/>
      <c r="F481" s="170"/>
      <c r="G481" s="103"/>
      <c r="H481" s="103"/>
      <c r="I481" s="179" t="s">
        <v>285</v>
      </c>
      <c r="J481" s="180">
        <v>21</v>
      </c>
      <c r="K481" s="180">
        <v>21</v>
      </c>
      <c r="L481" s="181">
        <f t="shared" si="22"/>
        <v>0</v>
      </c>
      <c r="M481" s="179"/>
      <c r="N481" s="180"/>
      <c r="O481" s="180"/>
      <c r="P481" s="181"/>
    </row>
    <row r="482" spans="3:16" s="155" customFormat="1" ht="14.1" customHeight="1" x14ac:dyDescent="0.2">
      <c r="C482" s="170"/>
      <c r="D482" s="170"/>
      <c r="E482" s="170"/>
      <c r="F482" s="170"/>
      <c r="G482" s="103"/>
      <c r="H482" s="103"/>
      <c r="I482" s="179" t="s">
        <v>101</v>
      </c>
      <c r="J482" s="180">
        <v>1</v>
      </c>
      <c r="K482" s="180">
        <v>1</v>
      </c>
      <c r="L482" s="181">
        <f t="shared" si="22"/>
        <v>0</v>
      </c>
      <c r="M482" s="179"/>
      <c r="N482" s="180"/>
      <c r="O482" s="180"/>
      <c r="P482" s="181"/>
    </row>
    <row r="483" spans="3:16" s="155" customFormat="1" ht="14.1" customHeight="1" x14ac:dyDescent="0.2">
      <c r="C483" s="170"/>
      <c r="D483" s="170"/>
      <c r="E483" s="170"/>
      <c r="F483" s="170"/>
      <c r="G483" s="103"/>
      <c r="H483" s="103"/>
      <c r="I483" s="179" t="s">
        <v>257</v>
      </c>
      <c r="J483" s="180">
        <v>4715</v>
      </c>
      <c r="K483" s="180">
        <v>4559</v>
      </c>
      <c r="L483" s="181">
        <f t="shared" si="22"/>
        <v>156</v>
      </c>
      <c r="M483" s="179"/>
      <c r="N483" s="180"/>
      <c r="O483" s="180"/>
      <c r="P483" s="181"/>
    </row>
    <row r="484" spans="3:16" s="155" customFormat="1" ht="14.1" customHeight="1" x14ac:dyDescent="0.2">
      <c r="C484" s="170"/>
      <c r="D484" s="170"/>
      <c r="E484" s="170"/>
      <c r="F484" s="170"/>
      <c r="G484" s="103"/>
      <c r="H484" s="103"/>
      <c r="M484" s="179"/>
      <c r="N484" s="180"/>
      <c r="O484" s="180"/>
      <c r="P484" s="181"/>
    </row>
    <row r="485" spans="3:16" s="155" customFormat="1" ht="14.1" customHeight="1" x14ac:dyDescent="0.2">
      <c r="C485" s="170"/>
      <c r="D485" s="170"/>
      <c r="E485" s="170"/>
      <c r="F485" s="170"/>
      <c r="G485" s="103"/>
      <c r="H485" s="103"/>
      <c r="I485" s="184"/>
      <c r="J485" s="185"/>
      <c r="K485" s="185"/>
      <c r="L485" s="181"/>
    </row>
    <row r="486" spans="3:16" s="155" customFormat="1" ht="14.1" customHeight="1" x14ac:dyDescent="0.2">
      <c r="C486" s="170"/>
      <c r="D486" s="170"/>
      <c r="E486" s="170"/>
      <c r="F486" s="170"/>
      <c r="G486" s="103"/>
      <c r="H486" s="103"/>
      <c r="I486" s="184"/>
      <c r="J486" s="185"/>
      <c r="K486" s="185"/>
      <c r="L486" s="181"/>
      <c r="M486" s="183"/>
      <c r="N486" s="180"/>
      <c r="O486" s="180"/>
      <c r="P486" s="181"/>
    </row>
    <row r="487" spans="3:16" s="155" customFormat="1" ht="14.1" customHeight="1" x14ac:dyDescent="0.2">
      <c r="C487" s="170"/>
      <c r="D487" s="170"/>
      <c r="E487" s="170"/>
      <c r="F487" s="170"/>
      <c r="G487" s="103"/>
      <c r="H487" s="103"/>
      <c r="I487" s="184"/>
      <c r="J487" s="185"/>
      <c r="K487" s="185"/>
      <c r="L487" s="181"/>
      <c r="M487" s="183"/>
      <c r="N487" s="180"/>
      <c r="O487" s="180"/>
      <c r="P487" s="181"/>
    </row>
    <row r="488" spans="3:16" s="155" customFormat="1" ht="14.1" customHeight="1" x14ac:dyDescent="0.2">
      <c r="C488" s="170"/>
      <c r="D488" s="170"/>
      <c r="E488" s="170"/>
      <c r="F488" s="170"/>
      <c r="G488" s="103"/>
      <c r="H488" s="103"/>
      <c r="I488" s="184"/>
      <c r="J488" s="185"/>
      <c r="K488" s="185"/>
      <c r="L488" s="181"/>
      <c r="M488" s="183"/>
      <c r="N488" s="180"/>
      <c r="O488" s="180"/>
      <c r="P488" s="181"/>
    </row>
    <row r="489" spans="3:16" s="155" customFormat="1" ht="14.1" customHeight="1" x14ac:dyDescent="0.2">
      <c r="C489" s="170"/>
      <c r="D489" s="170"/>
      <c r="E489" s="170"/>
      <c r="F489" s="170"/>
      <c r="G489" s="103"/>
      <c r="H489" s="103"/>
      <c r="I489" s="184"/>
      <c r="J489" s="185"/>
      <c r="K489" s="185"/>
      <c r="L489" s="181"/>
      <c r="M489" s="183"/>
      <c r="N489" s="180"/>
      <c r="O489" s="180"/>
      <c r="P489" s="181"/>
    </row>
    <row r="490" spans="3:16" s="155" customFormat="1" ht="14.1" customHeight="1" x14ac:dyDescent="0.2">
      <c r="C490" s="170"/>
      <c r="D490" s="170"/>
      <c r="E490" s="170"/>
      <c r="F490" s="170"/>
      <c r="G490" s="103"/>
      <c r="H490" s="103"/>
      <c r="I490" s="184"/>
      <c r="J490" s="185"/>
      <c r="K490" s="185"/>
      <c r="L490" s="181"/>
      <c r="M490" s="183"/>
      <c r="N490" s="180"/>
      <c r="O490" s="180"/>
      <c r="P490" s="181"/>
    </row>
    <row r="491" spans="3:16" s="155" customFormat="1" ht="14.1" customHeight="1" x14ac:dyDescent="0.2">
      <c r="C491" s="170"/>
      <c r="D491" s="170"/>
      <c r="E491" s="170"/>
      <c r="F491" s="170"/>
      <c r="G491" s="103"/>
      <c r="H491" s="103"/>
      <c r="I491" s="184"/>
      <c r="J491" s="185"/>
      <c r="K491" s="185"/>
      <c r="L491" s="181"/>
      <c r="M491" s="183"/>
      <c r="N491" s="180"/>
      <c r="O491" s="180"/>
      <c r="P491" s="181"/>
    </row>
    <row r="492" spans="3:16" s="155" customFormat="1" ht="14.1" customHeight="1" x14ac:dyDescent="0.2">
      <c r="C492" s="170"/>
      <c r="D492" s="170"/>
      <c r="E492" s="170"/>
      <c r="F492" s="170"/>
      <c r="G492" s="103"/>
      <c r="H492" s="103"/>
      <c r="I492" s="184"/>
      <c r="J492" s="185"/>
      <c r="K492" s="185"/>
      <c r="L492" s="181"/>
      <c r="M492" s="183"/>
      <c r="N492" s="180"/>
      <c r="O492" s="180"/>
      <c r="P492" s="181"/>
    </row>
    <row r="493" spans="3:16" s="155" customFormat="1" ht="14.1" customHeight="1" x14ac:dyDescent="0.2">
      <c r="C493" s="170"/>
      <c r="D493" s="170"/>
      <c r="E493" s="170"/>
      <c r="F493" s="170"/>
      <c r="G493" s="103"/>
      <c r="H493" s="103"/>
      <c r="I493" s="184"/>
      <c r="J493" s="185"/>
      <c r="K493" s="185"/>
      <c r="L493" s="181"/>
      <c r="M493" s="183"/>
      <c r="N493" s="180"/>
      <c r="O493" s="180"/>
      <c r="P493" s="181"/>
    </row>
    <row r="494" spans="3:16" s="155" customFormat="1" ht="14.1" customHeight="1" x14ac:dyDescent="0.2">
      <c r="C494" s="170"/>
      <c r="D494" s="170"/>
      <c r="E494" s="170"/>
      <c r="F494" s="103"/>
      <c r="G494" s="103"/>
      <c r="H494" s="103"/>
      <c r="I494" s="184"/>
      <c r="J494" s="185"/>
      <c r="K494" s="185"/>
      <c r="L494" s="181"/>
      <c r="M494" s="184"/>
      <c r="N494" s="185"/>
      <c r="O494" s="185"/>
      <c r="P494" s="181"/>
    </row>
    <row r="495" spans="3:16" s="155" customFormat="1" ht="14.1" customHeight="1" x14ac:dyDescent="0.2">
      <c r="C495" s="170"/>
      <c r="D495" s="170"/>
      <c r="E495" s="170"/>
      <c r="F495" s="103"/>
      <c r="G495" s="103"/>
      <c r="H495" s="103"/>
      <c r="L495" s="186"/>
      <c r="M495" s="184"/>
      <c r="N495" s="185"/>
      <c r="O495" s="185"/>
      <c r="P495" s="181"/>
    </row>
    <row r="496" spans="3:16" s="155" customFormat="1" ht="14.1" customHeight="1" x14ac:dyDescent="0.2">
      <c r="C496" s="170"/>
      <c r="D496" s="170"/>
      <c r="E496" s="170"/>
      <c r="F496" s="103"/>
      <c r="G496" s="103"/>
      <c r="H496" s="103"/>
      <c r="L496" s="186"/>
      <c r="N496" s="103"/>
      <c r="O496" s="103"/>
      <c r="P496" s="174"/>
    </row>
    <row r="497" spans="1:16" s="155" customFormat="1" ht="14.1" customHeight="1" x14ac:dyDescent="0.2">
      <c r="C497" s="170"/>
      <c r="D497" s="170"/>
      <c r="E497" s="170"/>
      <c r="F497" s="170"/>
      <c r="G497" s="103"/>
      <c r="H497" s="103"/>
      <c r="I497" s="170" t="s">
        <v>258</v>
      </c>
      <c r="J497" s="170">
        <f>SUM(J458:J496)</f>
        <v>16294</v>
      </c>
      <c r="K497" s="170">
        <f>SUM(K458:K496)</f>
        <v>12414</v>
      </c>
      <c r="L497" s="170">
        <f>SUM(L458:L496)</f>
        <v>3880</v>
      </c>
      <c r="M497" s="170" t="s">
        <v>258</v>
      </c>
      <c r="N497" s="170">
        <f>SUM(N458:N496)</f>
        <v>7965</v>
      </c>
      <c r="O497" s="170">
        <f>SUM(O458:O496)</f>
        <v>12216</v>
      </c>
      <c r="P497" s="189">
        <f>SUM(P458:P496)</f>
        <v>-4251</v>
      </c>
    </row>
    <row r="498" spans="1:16" s="155" customFormat="1" ht="14.1" customHeight="1" x14ac:dyDescent="0.2">
      <c r="C498" s="170"/>
      <c r="D498" s="170"/>
      <c r="E498" s="170"/>
      <c r="F498" s="170"/>
      <c r="G498" s="103"/>
      <c r="H498" s="103"/>
      <c r="I498" s="201"/>
      <c r="J498" s="170">
        <f>N497</f>
        <v>7965</v>
      </c>
      <c r="K498" s="170">
        <f>O497</f>
        <v>12216</v>
      </c>
      <c r="L498" s="189">
        <f>P497</f>
        <v>-4251</v>
      </c>
      <c r="N498" s="103"/>
      <c r="O498" s="103"/>
      <c r="P498" s="174"/>
    </row>
    <row r="499" spans="1:16" s="155" customFormat="1" ht="14.1" customHeight="1" x14ac:dyDescent="0.2">
      <c r="C499" s="170"/>
      <c r="D499" s="170"/>
      <c r="E499" s="170"/>
      <c r="F499" s="170"/>
      <c r="G499" s="103"/>
      <c r="H499" s="103"/>
      <c r="I499" s="103"/>
      <c r="J499" s="190">
        <f>SUM(J497:J498)</f>
        <v>24259</v>
      </c>
      <c r="K499" s="190">
        <f>SUM(K497:K498)</f>
        <v>24630</v>
      </c>
      <c r="L499" s="191">
        <f>SUM(L497:L498)</f>
        <v>-371</v>
      </c>
      <c r="N499" s="103"/>
      <c r="O499" s="103"/>
      <c r="P499" s="174"/>
    </row>
    <row r="500" spans="1:16" s="155" customFormat="1" ht="14.1" customHeight="1" x14ac:dyDescent="0.2">
      <c r="C500" s="170"/>
      <c r="D500" s="170"/>
      <c r="E500" s="170"/>
      <c r="F500" s="170"/>
      <c r="G500" s="103"/>
      <c r="H500" s="103"/>
      <c r="I500" s="194" t="s">
        <v>301</v>
      </c>
      <c r="J500" s="190">
        <f>C457-J499</f>
        <v>0</v>
      </c>
      <c r="K500" s="190">
        <f>E457-K499</f>
        <v>0</v>
      </c>
      <c r="L500" s="191">
        <f>G457-L499</f>
        <v>0</v>
      </c>
      <c r="N500" s="103"/>
      <c r="O500" s="103"/>
      <c r="P500" s="174"/>
    </row>
    <row r="501" spans="1:16" s="155" customFormat="1" ht="14.1" customHeight="1" x14ac:dyDescent="0.2">
      <c r="A501" s="98"/>
      <c r="B501" s="153"/>
      <c r="C501" s="170"/>
      <c r="D501" s="170"/>
      <c r="E501" s="170"/>
      <c r="F501" s="170"/>
      <c r="G501" s="103"/>
      <c r="H501" s="103"/>
      <c r="I501" s="188"/>
      <c r="J501" s="103"/>
      <c r="K501" s="103"/>
      <c r="L501" s="212"/>
      <c r="N501" s="103"/>
      <c r="O501" s="103"/>
      <c r="P501" s="174"/>
    </row>
    <row r="502" spans="1:16" s="155" customFormat="1" ht="14.1" customHeight="1" x14ac:dyDescent="0.2">
      <c r="A502" s="169">
        <v>12</v>
      </c>
      <c r="B502" s="170" t="s">
        <v>302</v>
      </c>
      <c r="C502" s="72">
        <v>108488</v>
      </c>
      <c r="D502" s="171">
        <f>C502*100/7529178</f>
        <v>1.4409009854727834</v>
      </c>
      <c r="E502" s="72">
        <v>99798</v>
      </c>
      <c r="F502" s="171">
        <f>E502*100/7270009</f>
        <v>1.3727355770811287</v>
      </c>
      <c r="G502" s="172">
        <f>C502-E502</f>
        <v>8690</v>
      </c>
      <c r="H502" s="173">
        <f>G502*100/E502</f>
        <v>8.7075893304475045</v>
      </c>
      <c r="L502" s="186"/>
      <c r="N502" s="103"/>
      <c r="O502" s="103"/>
      <c r="P502" s="174"/>
    </row>
    <row r="503" spans="1:16" s="155" customFormat="1" ht="14.1" customHeight="1" x14ac:dyDescent="0.2">
      <c r="A503" s="98"/>
      <c r="B503" s="222" t="s">
        <v>303</v>
      </c>
      <c r="C503" s="170"/>
      <c r="D503" s="170"/>
      <c r="E503" s="170"/>
      <c r="F503" s="170"/>
      <c r="G503" s="103"/>
      <c r="H503" s="103"/>
      <c r="I503" s="179" t="s">
        <v>263</v>
      </c>
      <c r="J503" s="180">
        <v>7792</v>
      </c>
      <c r="K503" s="180">
        <v>4329</v>
      </c>
      <c r="L503" s="181">
        <f t="shared" ref="L503:L529" si="24">J503-K503</f>
        <v>3463</v>
      </c>
      <c r="M503" s="179" t="s">
        <v>70</v>
      </c>
      <c r="N503" s="180">
        <v>8193</v>
      </c>
      <c r="O503" s="180">
        <v>10027</v>
      </c>
      <c r="P503" s="181">
        <f t="shared" ref="P503:P533" si="25">N503-O503</f>
        <v>-1834</v>
      </c>
    </row>
    <row r="504" spans="1:16" s="155" customFormat="1" ht="14.1" customHeight="1" x14ac:dyDescent="0.2">
      <c r="A504" s="98"/>
      <c r="B504" s="153"/>
      <c r="C504" s="170"/>
      <c r="D504" s="170"/>
      <c r="E504" s="170"/>
      <c r="F504" s="170"/>
      <c r="G504" s="103"/>
      <c r="H504" s="103"/>
      <c r="I504" s="179" t="s">
        <v>65</v>
      </c>
      <c r="J504" s="180">
        <v>6277</v>
      </c>
      <c r="K504" s="180">
        <v>2943</v>
      </c>
      <c r="L504" s="181">
        <f t="shared" si="24"/>
        <v>3334</v>
      </c>
      <c r="M504" s="179" t="s">
        <v>71</v>
      </c>
      <c r="N504" s="180">
        <v>4090</v>
      </c>
      <c r="O504" s="180">
        <v>5467</v>
      </c>
      <c r="P504" s="181">
        <f t="shared" si="25"/>
        <v>-1377</v>
      </c>
    </row>
    <row r="505" spans="1:16" s="155" customFormat="1" ht="14.1" customHeight="1" x14ac:dyDescent="0.2">
      <c r="A505" s="98"/>
      <c r="B505" s="153"/>
      <c r="C505" s="170"/>
      <c r="D505" s="170"/>
      <c r="E505" s="170"/>
      <c r="F505" s="170"/>
      <c r="G505" s="103"/>
      <c r="H505" s="103"/>
      <c r="I505" s="179" t="s">
        <v>76</v>
      </c>
      <c r="J505" s="180">
        <v>4066</v>
      </c>
      <c r="K505" s="180">
        <v>1348</v>
      </c>
      <c r="L505" s="181">
        <f t="shared" si="24"/>
        <v>2718</v>
      </c>
      <c r="M505" s="179" t="s">
        <v>282</v>
      </c>
      <c r="N505" s="180">
        <v>1265</v>
      </c>
      <c r="O505" s="180">
        <v>2556</v>
      </c>
      <c r="P505" s="181">
        <f t="shared" si="25"/>
        <v>-1291</v>
      </c>
    </row>
    <row r="506" spans="1:16" s="155" customFormat="1" ht="14.1" customHeight="1" x14ac:dyDescent="0.2">
      <c r="A506" s="98"/>
      <c r="B506" s="153"/>
      <c r="C506" s="170"/>
      <c r="D506" s="170"/>
      <c r="E506" s="170"/>
      <c r="F506" s="170"/>
      <c r="G506" s="103"/>
      <c r="H506" s="103"/>
      <c r="I506" s="179" t="s">
        <v>103</v>
      </c>
      <c r="J506" s="180">
        <v>5982</v>
      </c>
      <c r="K506" s="180">
        <v>4567</v>
      </c>
      <c r="L506" s="181">
        <f t="shared" si="24"/>
        <v>1415</v>
      </c>
      <c r="M506" s="179" t="s">
        <v>101</v>
      </c>
      <c r="N506" s="180">
        <v>7476</v>
      </c>
      <c r="O506" s="180">
        <v>8405</v>
      </c>
      <c r="P506" s="181">
        <f t="shared" si="25"/>
        <v>-929</v>
      </c>
    </row>
    <row r="507" spans="1:16" s="155" customFormat="1" ht="14.1" customHeight="1" x14ac:dyDescent="0.2">
      <c r="A507" s="98"/>
      <c r="B507" s="153"/>
      <c r="C507" s="170"/>
      <c r="D507" s="170"/>
      <c r="E507" s="170"/>
      <c r="F507" s="170"/>
      <c r="G507" s="103"/>
      <c r="H507" s="103"/>
      <c r="I507" s="179" t="s">
        <v>98</v>
      </c>
      <c r="J507" s="180">
        <v>1322</v>
      </c>
      <c r="K507" s="180">
        <v>190</v>
      </c>
      <c r="L507" s="181">
        <f t="shared" si="24"/>
        <v>1132</v>
      </c>
      <c r="M507" s="179" t="s">
        <v>69</v>
      </c>
      <c r="N507" s="180">
        <v>1173</v>
      </c>
      <c r="O507" s="180">
        <v>1958</v>
      </c>
      <c r="P507" s="181">
        <f t="shared" si="25"/>
        <v>-785</v>
      </c>
    </row>
    <row r="508" spans="1:16" s="155" customFormat="1" ht="14.1" customHeight="1" x14ac:dyDescent="0.2">
      <c r="A508" s="98"/>
      <c r="B508" s="153"/>
      <c r="C508" s="170"/>
      <c r="D508" s="170"/>
      <c r="E508" s="170"/>
      <c r="F508" s="170"/>
      <c r="G508" s="103"/>
      <c r="H508" s="103"/>
      <c r="I508" s="179" t="s">
        <v>73</v>
      </c>
      <c r="J508" s="180">
        <v>2015</v>
      </c>
      <c r="K508" s="180">
        <v>1198</v>
      </c>
      <c r="L508" s="181">
        <f t="shared" si="24"/>
        <v>817</v>
      </c>
      <c r="M508" s="179" t="s">
        <v>104</v>
      </c>
      <c r="N508" s="180">
        <v>217</v>
      </c>
      <c r="O508" s="180">
        <v>684</v>
      </c>
      <c r="P508" s="181">
        <f t="shared" si="25"/>
        <v>-467</v>
      </c>
    </row>
    <row r="509" spans="1:16" s="155" customFormat="1" ht="14.1" customHeight="1" x14ac:dyDescent="0.2">
      <c r="A509" s="98"/>
      <c r="B509" s="153"/>
      <c r="C509" s="170"/>
      <c r="D509" s="170"/>
      <c r="E509" s="170"/>
      <c r="F509" s="170"/>
      <c r="G509" s="103"/>
      <c r="H509" s="103"/>
      <c r="I509" s="179" t="s">
        <v>273</v>
      </c>
      <c r="J509" s="180">
        <v>2291</v>
      </c>
      <c r="K509" s="180">
        <v>1615</v>
      </c>
      <c r="L509" s="181">
        <f t="shared" si="24"/>
        <v>676</v>
      </c>
      <c r="M509" s="179" t="s">
        <v>271</v>
      </c>
      <c r="N509" s="180">
        <v>282</v>
      </c>
      <c r="O509" s="180">
        <v>740</v>
      </c>
      <c r="P509" s="181">
        <f t="shared" si="25"/>
        <v>-458</v>
      </c>
    </row>
    <row r="510" spans="1:16" s="155" customFormat="1" ht="14.1" customHeight="1" x14ac:dyDescent="0.2">
      <c r="A510" s="98"/>
      <c r="B510" s="153"/>
      <c r="C510" s="170"/>
      <c r="D510" s="170"/>
      <c r="E510" s="170"/>
      <c r="F510" s="170"/>
      <c r="G510" s="103"/>
      <c r="H510" s="103"/>
      <c r="I510" s="179" t="s">
        <v>83</v>
      </c>
      <c r="J510" s="180">
        <v>3429</v>
      </c>
      <c r="K510" s="180">
        <v>2875</v>
      </c>
      <c r="L510" s="181">
        <f t="shared" si="24"/>
        <v>554</v>
      </c>
      <c r="M510" s="179" t="s">
        <v>260</v>
      </c>
      <c r="N510" s="180">
        <v>540</v>
      </c>
      <c r="O510" s="180">
        <v>965</v>
      </c>
      <c r="P510" s="181">
        <f t="shared" si="25"/>
        <v>-425</v>
      </c>
    </row>
    <row r="511" spans="1:16" s="155" customFormat="1" ht="14.1" customHeight="1" x14ac:dyDescent="0.2">
      <c r="A511" s="98"/>
      <c r="B511" s="153"/>
      <c r="C511" s="170"/>
      <c r="D511" s="170"/>
      <c r="E511" s="170"/>
      <c r="F511" s="170"/>
      <c r="G511" s="103"/>
      <c r="H511" s="103"/>
      <c r="I511" s="179" t="s">
        <v>95</v>
      </c>
      <c r="J511" s="180">
        <v>2337</v>
      </c>
      <c r="K511" s="180">
        <v>1858</v>
      </c>
      <c r="L511" s="181">
        <f t="shared" si="24"/>
        <v>479</v>
      </c>
      <c r="M511" s="179" t="s">
        <v>86</v>
      </c>
      <c r="N511" s="180">
        <v>1678</v>
      </c>
      <c r="O511" s="180">
        <v>2077</v>
      </c>
      <c r="P511" s="181">
        <f t="shared" si="25"/>
        <v>-399</v>
      </c>
    </row>
    <row r="512" spans="1:16" s="155" customFormat="1" ht="14.1" customHeight="1" x14ac:dyDescent="0.2">
      <c r="A512" s="98"/>
      <c r="B512" s="153"/>
      <c r="C512" s="170"/>
      <c r="D512" s="170"/>
      <c r="E512" s="170"/>
      <c r="F512" s="170"/>
      <c r="G512" s="103"/>
      <c r="H512" s="103"/>
      <c r="I512" s="179" t="s">
        <v>90</v>
      </c>
      <c r="J512" s="180">
        <v>3751</v>
      </c>
      <c r="K512" s="180">
        <v>3283</v>
      </c>
      <c r="L512" s="181">
        <f t="shared" si="24"/>
        <v>468</v>
      </c>
      <c r="M512" s="179" t="s">
        <v>105</v>
      </c>
      <c r="N512" s="180">
        <v>611</v>
      </c>
      <c r="O512" s="180">
        <v>902</v>
      </c>
      <c r="P512" s="181">
        <f t="shared" si="25"/>
        <v>-291</v>
      </c>
    </row>
    <row r="513" spans="1:16" s="155" customFormat="1" ht="14.1" customHeight="1" x14ac:dyDescent="0.2">
      <c r="A513" s="98"/>
      <c r="B513" s="153"/>
      <c r="C513" s="170"/>
      <c r="D513" s="170"/>
      <c r="E513" s="170"/>
      <c r="F513" s="170"/>
      <c r="G513" s="103"/>
      <c r="H513" s="103"/>
      <c r="I513" s="179" t="s">
        <v>66</v>
      </c>
      <c r="J513" s="180">
        <v>1536</v>
      </c>
      <c r="K513" s="180">
        <v>1075</v>
      </c>
      <c r="L513" s="181">
        <f t="shared" si="24"/>
        <v>461</v>
      </c>
      <c r="M513" s="179" t="s">
        <v>80</v>
      </c>
      <c r="N513" s="180">
        <v>4839</v>
      </c>
      <c r="O513" s="180">
        <v>5092</v>
      </c>
      <c r="P513" s="181">
        <f t="shared" si="25"/>
        <v>-253</v>
      </c>
    </row>
    <row r="514" spans="1:16" s="155" customFormat="1" ht="14.1" customHeight="1" x14ac:dyDescent="0.2">
      <c r="A514" s="169"/>
      <c r="B514" s="175"/>
      <c r="C514" s="170"/>
      <c r="D514" s="170"/>
      <c r="E514" s="170"/>
      <c r="F514" s="170"/>
      <c r="G514" s="170"/>
      <c r="H514" s="170"/>
      <c r="I514" s="179" t="s">
        <v>274</v>
      </c>
      <c r="J514" s="180">
        <v>8380</v>
      </c>
      <c r="K514" s="180">
        <v>7956</v>
      </c>
      <c r="L514" s="181">
        <f t="shared" si="24"/>
        <v>424</v>
      </c>
      <c r="M514" s="179" t="s">
        <v>67</v>
      </c>
      <c r="N514" s="180">
        <v>592</v>
      </c>
      <c r="O514" s="180">
        <v>817</v>
      </c>
      <c r="P514" s="181">
        <f t="shared" si="25"/>
        <v>-225</v>
      </c>
    </row>
    <row r="515" spans="1:16" s="155" customFormat="1" ht="14.1" customHeight="1" x14ac:dyDescent="0.2">
      <c r="A515" s="169"/>
      <c r="B515" s="175"/>
      <c r="C515" s="170"/>
      <c r="D515" s="170"/>
      <c r="E515" s="170"/>
      <c r="F515" s="170"/>
      <c r="G515" s="170"/>
      <c r="H515" s="170"/>
      <c r="I515" s="179" t="s">
        <v>81</v>
      </c>
      <c r="J515" s="180">
        <v>676</v>
      </c>
      <c r="K515" s="180">
        <v>399</v>
      </c>
      <c r="L515" s="181">
        <f t="shared" si="24"/>
        <v>277</v>
      </c>
      <c r="M515" s="179" t="s">
        <v>91</v>
      </c>
      <c r="N515" s="180">
        <v>246</v>
      </c>
      <c r="O515" s="180">
        <v>459</v>
      </c>
      <c r="P515" s="181">
        <f t="shared" si="25"/>
        <v>-213</v>
      </c>
    </row>
    <row r="516" spans="1:16" s="155" customFormat="1" ht="14.1" customHeight="1" x14ac:dyDescent="0.2">
      <c r="A516" s="98"/>
      <c r="B516" s="153"/>
      <c r="C516" s="170"/>
      <c r="D516" s="170"/>
      <c r="E516" s="170"/>
      <c r="F516" s="170"/>
      <c r="G516" s="103"/>
      <c r="H516" s="103"/>
      <c r="I516" s="179" t="s">
        <v>262</v>
      </c>
      <c r="J516" s="180">
        <v>259</v>
      </c>
      <c r="K516" s="180">
        <v>0</v>
      </c>
      <c r="L516" s="181">
        <f t="shared" si="24"/>
        <v>259</v>
      </c>
      <c r="M516" s="179" t="s">
        <v>277</v>
      </c>
      <c r="N516" s="180">
        <v>3</v>
      </c>
      <c r="O516" s="180">
        <v>160</v>
      </c>
      <c r="P516" s="181">
        <f t="shared" si="25"/>
        <v>-157</v>
      </c>
    </row>
    <row r="517" spans="1:16" s="155" customFormat="1" ht="14.1" customHeight="1" x14ac:dyDescent="0.2">
      <c r="A517" s="98"/>
      <c r="B517" s="153"/>
      <c r="C517" s="170"/>
      <c r="D517" s="170"/>
      <c r="E517" s="170"/>
      <c r="F517" s="170"/>
      <c r="G517" s="103"/>
      <c r="H517" s="103"/>
      <c r="I517" s="179" t="s">
        <v>78</v>
      </c>
      <c r="J517" s="180">
        <v>283</v>
      </c>
      <c r="K517" s="180">
        <v>87</v>
      </c>
      <c r="L517" s="181">
        <f t="shared" si="24"/>
        <v>196</v>
      </c>
      <c r="M517" s="179" t="s">
        <v>93</v>
      </c>
      <c r="N517" s="180">
        <v>5</v>
      </c>
      <c r="O517" s="180">
        <v>113</v>
      </c>
      <c r="P517" s="181">
        <f t="shared" si="25"/>
        <v>-108</v>
      </c>
    </row>
    <row r="518" spans="1:16" s="155" customFormat="1" ht="14.1" customHeight="1" x14ac:dyDescent="0.2">
      <c r="A518" s="98"/>
      <c r="B518" s="153"/>
      <c r="C518" s="170"/>
      <c r="D518" s="170"/>
      <c r="E518" s="170"/>
      <c r="F518" s="170"/>
      <c r="G518" s="103"/>
      <c r="H518" s="103"/>
      <c r="I518" s="179" t="s">
        <v>267</v>
      </c>
      <c r="J518" s="180">
        <v>182</v>
      </c>
      <c r="K518" s="180">
        <v>2</v>
      </c>
      <c r="L518" s="181">
        <f t="shared" si="24"/>
        <v>180</v>
      </c>
      <c r="M518" s="179" t="s">
        <v>75</v>
      </c>
      <c r="N518" s="180">
        <v>2356</v>
      </c>
      <c r="O518" s="180">
        <v>2462</v>
      </c>
      <c r="P518" s="181">
        <f t="shared" si="25"/>
        <v>-106</v>
      </c>
    </row>
    <row r="519" spans="1:16" s="155" customFormat="1" ht="14.1" customHeight="1" x14ac:dyDescent="0.2">
      <c r="A519" s="98"/>
      <c r="B519" s="153"/>
      <c r="C519" s="170"/>
      <c r="D519" s="170"/>
      <c r="E519" s="170"/>
      <c r="F519" s="170"/>
      <c r="G519" s="103"/>
      <c r="H519" s="103"/>
      <c r="I519" s="179" t="s">
        <v>84</v>
      </c>
      <c r="J519" s="180">
        <v>1137</v>
      </c>
      <c r="K519" s="180">
        <v>992</v>
      </c>
      <c r="L519" s="181">
        <f t="shared" si="24"/>
        <v>145</v>
      </c>
      <c r="M519" s="179" t="s">
        <v>264</v>
      </c>
      <c r="N519" s="180">
        <v>31</v>
      </c>
      <c r="O519" s="180">
        <v>134</v>
      </c>
      <c r="P519" s="181">
        <f t="shared" si="25"/>
        <v>-103</v>
      </c>
    </row>
    <row r="520" spans="1:16" s="155" customFormat="1" ht="14.1" customHeight="1" x14ac:dyDescent="0.2">
      <c r="A520" s="98"/>
      <c r="B520" s="153"/>
      <c r="C520" s="170"/>
      <c r="D520" s="170"/>
      <c r="E520" s="170"/>
      <c r="F520" s="170"/>
      <c r="G520" s="103"/>
      <c r="H520" s="103"/>
      <c r="I520" s="179" t="s">
        <v>88</v>
      </c>
      <c r="J520" s="180">
        <v>844</v>
      </c>
      <c r="K520" s="180">
        <v>702</v>
      </c>
      <c r="L520" s="181">
        <f t="shared" si="24"/>
        <v>142</v>
      </c>
      <c r="M520" s="179" t="s">
        <v>68</v>
      </c>
      <c r="N520" s="180">
        <v>77</v>
      </c>
      <c r="O520" s="180">
        <v>171</v>
      </c>
      <c r="P520" s="181">
        <f t="shared" si="25"/>
        <v>-94</v>
      </c>
    </row>
    <row r="521" spans="1:16" s="155" customFormat="1" ht="14.1" customHeight="1" x14ac:dyDescent="0.2">
      <c r="A521" s="98"/>
      <c r="B521" s="153"/>
      <c r="C521" s="170"/>
      <c r="D521" s="170"/>
      <c r="E521" s="170"/>
      <c r="F521" s="170"/>
      <c r="G521" s="103"/>
      <c r="H521" s="103"/>
      <c r="I521" s="179" t="s">
        <v>99</v>
      </c>
      <c r="J521" s="180">
        <v>133</v>
      </c>
      <c r="K521" s="180">
        <v>0</v>
      </c>
      <c r="L521" s="181">
        <f t="shared" si="24"/>
        <v>133</v>
      </c>
      <c r="M521" s="179" t="s">
        <v>72</v>
      </c>
      <c r="N521" s="180">
        <v>223</v>
      </c>
      <c r="O521" s="180">
        <v>307</v>
      </c>
      <c r="P521" s="181">
        <f t="shared" si="25"/>
        <v>-84</v>
      </c>
    </row>
    <row r="522" spans="1:16" s="155" customFormat="1" ht="14.1" customHeight="1" x14ac:dyDescent="0.2">
      <c r="A522" s="98"/>
      <c r="B522" s="153"/>
      <c r="C522" s="170"/>
      <c r="D522" s="170"/>
      <c r="E522" s="170"/>
      <c r="F522" s="170"/>
      <c r="G522" s="103"/>
      <c r="H522" s="103"/>
      <c r="I522" s="179" t="s">
        <v>92</v>
      </c>
      <c r="J522" s="180">
        <v>179</v>
      </c>
      <c r="K522" s="180">
        <v>48</v>
      </c>
      <c r="L522" s="181">
        <f t="shared" si="24"/>
        <v>131</v>
      </c>
      <c r="M522" s="179" t="s">
        <v>79</v>
      </c>
      <c r="N522" s="180">
        <v>422</v>
      </c>
      <c r="O522" s="180">
        <v>495</v>
      </c>
      <c r="P522" s="181">
        <f t="shared" si="25"/>
        <v>-73</v>
      </c>
    </row>
    <row r="523" spans="1:16" s="155" customFormat="1" ht="14.1" customHeight="1" x14ac:dyDescent="0.2">
      <c r="A523" s="98"/>
      <c r="B523" s="153"/>
      <c r="C523" s="170"/>
      <c r="D523" s="170"/>
      <c r="E523" s="170"/>
      <c r="F523" s="170"/>
      <c r="G523" s="103"/>
      <c r="H523" s="103"/>
      <c r="I523" s="179" t="s">
        <v>87</v>
      </c>
      <c r="J523" s="180">
        <v>213</v>
      </c>
      <c r="K523" s="180">
        <v>119</v>
      </c>
      <c r="L523" s="181">
        <f t="shared" si="24"/>
        <v>94</v>
      </c>
      <c r="M523" s="179" t="s">
        <v>266</v>
      </c>
      <c r="N523" s="180">
        <v>100</v>
      </c>
      <c r="O523" s="180">
        <v>165</v>
      </c>
      <c r="P523" s="181">
        <f t="shared" si="25"/>
        <v>-65</v>
      </c>
    </row>
    <row r="524" spans="1:16" s="155" customFormat="1" ht="14.1" customHeight="1" x14ac:dyDescent="0.2">
      <c r="A524" s="98"/>
      <c r="B524" s="153"/>
      <c r="C524" s="170"/>
      <c r="D524" s="170"/>
      <c r="E524" s="170"/>
      <c r="F524" s="170"/>
      <c r="G524" s="103"/>
      <c r="H524" s="103"/>
      <c r="I524" s="179" t="s">
        <v>100</v>
      </c>
      <c r="J524" s="180">
        <v>1047</v>
      </c>
      <c r="K524" s="180">
        <v>1002</v>
      </c>
      <c r="L524" s="181">
        <f t="shared" si="24"/>
        <v>45</v>
      </c>
      <c r="M524" s="179" t="s">
        <v>268</v>
      </c>
      <c r="N524" s="180">
        <v>99</v>
      </c>
      <c r="O524" s="180">
        <v>154</v>
      </c>
      <c r="P524" s="181">
        <f t="shared" si="25"/>
        <v>-55</v>
      </c>
    </row>
    <row r="525" spans="1:16" s="155" customFormat="1" ht="14.1" customHeight="1" x14ac:dyDescent="0.2">
      <c r="A525" s="98"/>
      <c r="B525" s="153"/>
      <c r="C525" s="170"/>
      <c r="D525" s="170"/>
      <c r="E525" s="170"/>
      <c r="F525" s="170"/>
      <c r="G525" s="103"/>
      <c r="H525" s="103"/>
      <c r="I525" s="179" t="s">
        <v>281</v>
      </c>
      <c r="J525" s="180">
        <v>259</v>
      </c>
      <c r="K525" s="180">
        <v>224</v>
      </c>
      <c r="L525" s="181">
        <f t="shared" si="24"/>
        <v>35</v>
      </c>
      <c r="M525" s="179" t="s">
        <v>261</v>
      </c>
      <c r="N525" s="180">
        <v>71</v>
      </c>
      <c r="O525" s="180">
        <v>114</v>
      </c>
      <c r="P525" s="181">
        <f t="shared" si="25"/>
        <v>-43</v>
      </c>
    </row>
    <row r="526" spans="1:16" s="155" customFormat="1" ht="14.1" customHeight="1" x14ac:dyDescent="0.2">
      <c r="A526" s="98"/>
      <c r="B526" s="153"/>
      <c r="C526" s="170"/>
      <c r="D526" s="170"/>
      <c r="E526" s="170"/>
      <c r="F526" s="170"/>
      <c r="G526" s="103"/>
      <c r="H526" s="103"/>
      <c r="I526" s="179" t="s">
        <v>284</v>
      </c>
      <c r="J526" s="180">
        <v>25</v>
      </c>
      <c r="K526" s="180">
        <v>0</v>
      </c>
      <c r="L526" s="181">
        <f t="shared" si="24"/>
        <v>25</v>
      </c>
      <c r="M526" s="179" t="s">
        <v>283</v>
      </c>
      <c r="N526" s="180">
        <v>0</v>
      </c>
      <c r="O526" s="180">
        <v>40</v>
      </c>
      <c r="P526" s="181">
        <f t="shared" si="25"/>
        <v>-40</v>
      </c>
    </row>
    <row r="527" spans="1:16" s="155" customFormat="1" ht="14.1" customHeight="1" x14ac:dyDescent="0.2">
      <c r="A527" s="98"/>
      <c r="B527" s="153"/>
      <c r="C527" s="170"/>
      <c r="D527" s="170"/>
      <c r="E527" s="170"/>
      <c r="F527" s="170"/>
      <c r="G527" s="103"/>
      <c r="H527" s="103"/>
      <c r="I527" s="179" t="s">
        <v>272</v>
      </c>
      <c r="J527" s="180">
        <v>74</v>
      </c>
      <c r="K527" s="180">
        <v>52</v>
      </c>
      <c r="L527" s="181">
        <f t="shared" si="24"/>
        <v>22</v>
      </c>
      <c r="M527" s="179" t="s">
        <v>96</v>
      </c>
      <c r="N527" s="180">
        <v>1213</v>
      </c>
      <c r="O527" s="180">
        <v>1247</v>
      </c>
      <c r="P527" s="181">
        <f t="shared" si="25"/>
        <v>-34</v>
      </c>
    </row>
    <row r="528" spans="1:16" s="155" customFormat="1" ht="14.1" customHeight="1" x14ac:dyDescent="0.2">
      <c r="A528" s="98"/>
      <c r="B528" s="153"/>
      <c r="C528" s="170"/>
      <c r="D528" s="170"/>
      <c r="E528" s="170"/>
      <c r="F528" s="170"/>
      <c r="G528" s="103"/>
      <c r="H528" s="103"/>
      <c r="I528" s="179" t="s">
        <v>285</v>
      </c>
      <c r="J528" s="180">
        <v>103</v>
      </c>
      <c r="K528" s="180">
        <v>100</v>
      </c>
      <c r="L528" s="181">
        <f t="shared" si="24"/>
        <v>3</v>
      </c>
      <c r="M528" s="179" t="s">
        <v>270</v>
      </c>
      <c r="N528" s="180">
        <v>19</v>
      </c>
      <c r="O528" s="180">
        <v>42</v>
      </c>
      <c r="P528" s="181">
        <f t="shared" si="25"/>
        <v>-23</v>
      </c>
    </row>
    <row r="529" spans="1:16" s="155" customFormat="1" ht="14.1" customHeight="1" x14ac:dyDescent="0.2">
      <c r="A529" s="98"/>
      <c r="B529" s="153"/>
      <c r="C529" s="170"/>
      <c r="D529" s="170"/>
      <c r="E529" s="170"/>
      <c r="F529" s="170"/>
      <c r="G529" s="103"/>
      <c r="H529" s="103"/>
      <c r="I529" s="179" t="s">
        <v>257</v>
      </c>
      <c r="J529" s="180">
        <v>17604</v>
      </c>
      <c r="K529" s="180">
        <v>16564</v>
      </c>
      <c r="L529" s="181">
        <f t="shared" si="24"/>
        <v>1040</v>
      </c>
      <c r="M529" s="179" t="s">
        <v>82</v>
      </c>
      <c r="N529" s="180">
        <v>321</v>
      </c>
      <c r="O529" s="180">
        <v>337</v>
      </c>
      <c r="P529" s="181">
        <f t="shared" si="25"/>
        <v>-16</v>
      </c>
    </row>
    <row r="530" spans="1:16" s="155" customFormat="1" ht="14.1" customHeight="1" x14ac:dyDescent="0.2">
      <c r="A530" s="98"/>
      <c r="B530" s="153"/>
      <c r="C530" s="170"/>
      <c r="D530" s="170"/>
      <c r="E530" s="170"/>
      <c r="F530" s="170"/>
      <c r="G530" s="103"/>
      <c r="H530" s="103"/>
      <c r="M530" s="179" t="s">
        <v>74</v>
      </c>
      <c r="N530" s="180">
        <v>75</v>
      </c>
      <c r="O530" s="180">
        <v>90</v>
      </c>
      <c r="P530" s="181">
        <f t="shared" si="25"/>
        <v>-15</v>
      </c>
    </row>
    <row r="531" spans="1:16" s="155" customFormat="1" ht="14.1" customHeight="1" x14ac:dyDescent="0.2">
      <c r="C531" s="170"/>
      <c r="D531" s="170"/>
      <c r="E531" s="170"/>
      <c r="F531" s="170"/>
      <c r="G531" s="103"/>
      <c r="H531" s="103"/>
      <c r="I531" s="179"/>
      <c r="J531" s="180"/>
      <c r="K531" s="180"/>
      <c r="L531" s="181"/>
      <c r="M531" s="179" t="s">
        <v>278</v>
      </c>
      <c r="N531" s="180">
        <v>45</v>
      </c>
      <c r="O531" s="180">
        <v>53</v>
      </c>
      <c r="P531" s="181">
        <f t="shared" si="25"/>
        <v>-8</v>
      </c>
    </row>
    <row r="532" spans="1:16" s="155" customFormat="1" ht="14.1" customHeight="1" x14ac:dyDescent="0.2">
      <c r="C532" s="170"/>
      <c r="D532" s="170"/>
      <c r="E532" s="170"/>
      <c r="F532" s="170"/>
      <c r="G532" s="103"/>
      <c r="H532" s="103"/>
      <c r="I532" s="183"/>
      <c r="J532" s="180"/>
      <c r="K532" s="180"/>
      <c r="L532" s="181"/>
      <c r="M532" s="179" t="s">
        <v>265</v>
      </c>
      <c r="N532" s="180">
        <v>0</v>
      </c>
      <c r="O532" s="180">
        <v>5</v>
      </c>
      <c r="P532" s="181">
        <f t="shared" si="25"/>
        <v>-5</v>
      </c>
    </row>
    <row r="533" spans="1:16" s="155" customFormat="1" ht="14.1" customHeight="1" x14ac:dyDescent="0.2">
      <c r="C533" s="170"/>
      <c r="D533" s="170"/>
      <c r="E533" s="170"/>
      <c r="F533" s="170"/>
      <c r="G533" s="103"/>
      <c r="H533" s="103"/>
      <c r="I533" s="183"/>
      <c r="J533" s="180"/>
      <c r="K533" s="180"/>
      <c r="L533" s="181"/>
      <c r="M533" s="179" t="s">
        <v>97</v>
      </c>
      <c r="N533" s="180">
        <v>30</v>
      </c>
      <c r="O533" s="180">
        <v>32</v>
      </c>
      <c r="P533" s="181">
        <f t="shared" si="25"/>
        <v>-2</v>
      </c>
    </row>
    <row r="534" spans="1:16" s="155" customFormat="1" ht="14.1" customHeight="1" x14ac:dyDescent="0.2">
      <c r="C534" s="170"/>
      <c r="D534" s="170"/>
      <c r="E534" s="170"/>
      <c r="F534" s="170"/>
      <c r="G534" s="103"/>
      <c r="H534" s="103"/>
      <c r="I534" s="183"/>
      <c r="J534" s="180"/>
      <c r="K534" s="180"/>
      <c r="L534" s="181"/>
    </row>
    <row r="535" spans="1:16" s="155" customFormat="1" ht="14.1" customHeight="1" x14ac:dyDescent="0.2">
      <c r="C535" s="170"/>
      <c r="D535" s="170"/>
      <c r="E535" s="170"/>
      <c r="F535" s="170"/>
      <c r="G535" s="103"/>
      <c r="H535" s="103"/>
      <c r="I535" s="183"/>
      <c r="J535" s="180"/>
      <c r="K535" s="180"/>
      <c r="L535" s="181"/>
      <c r="M535" s="184"/>
      <c r="N535" s="185"/>
      <c r="O535" s="185"/>
      <c r="P535" s="181"/>
    </row>
    <row r="536" spans="1:16" s="155" customFormat="1" ht="14.1" customHeight="1" x14ac:dyDescent="0.2">
      <c r="C536" s="170"/>
      <c r="D536" s="170"/>
      <c r="E536" s="170"/>
      <c r="F536" s="170"/>
      <c r="G536" s="103"/>
      <c r="H536" s="103"/>
      <c r="I536" s="183"/>
      <c r="J536" s="180"/>
      <c r="K536" s="180"/>
      <c r="L536" s="181"/>
      <c r="M536" s="184"/>
      <c r="N536" s="185"/>
      <c r="O536" s="185"/>
      <c r="P536" s="181"/>
    </row>
    <row r="537" spans="1:16" s="155" customFormat="1" ht="14.1" customHeight="1" x14ac:dyDescent="0.2">
      <c r="C537" s="170"/>
      <c r="D537" s="170"/>
      <c r="E537" s="170"/>
      <c r="F537" s="170"/>
      <c r="G537" s="103"/>
      <c r="H537" s="103"/>
      <c r="I537" s="183"/>
      <c r="J537" s="180"/>
      <c r="K537" s="180"/>
      <c r="L537" s="181"/>
      <c r="M537" s="184"/>
      <c r="N537" s="185"/>
      <c r="O537" s="185"/>
      <c r="P537" s="181"/>
    </row>
    <row r="538" spans="1:16" s="155" customFormat="1" ht="14.1" customHeight="1" x14ac:dyDescent="0.2">
      <c r="C538" s="170"/>
      <c r="D538" s="170"/>
      <c r="E538" s="170"/>
      <c r="F538" s="170"/>
      <c r="G538" s="103"/>
      <c r="H538" s="103"/>
      <c r="I538" s="183"/>
      <c r="J538" s="180"/>
      <c r="K538" s="180"/>
      <c r="L538" s="181"/>
      <c r="M538" s="184"/>
      <c r="N538" s="185"/>
      <c r="O538" s="185"/>
      <c r="P538" s="181"/>
    </row>
    <row r="539" spans="1:16" s="155" customFormat="1" ht="14.1" customHeight="1" x14ac:dyDescent="0.2">
      <c r="C539" s="170"/>
      <c r="D539" s="170"/>
      <c r="E539" s="170"/>
      <c r="F539" s="170"/>
      <c r="G539" s="103"/>
      <c r="H539" s="103"/>
      <c r="I539" s="183"/>
      <c r="J539" s="180"/>
      <c r="K539" s="180"/>
      <c r="L539" s="181"/>
      <c r="M539" s="184"/>
      <c r="N539" s="185"/>
      <c r="O539" s="185"/>
      <c r="P539" s="181"/>
    </row>
    <row r="540" spans="1:16" s="155" customFormat="1" ht="14.1" customHeight="1" x14ac:dyDescent="0.2">
      <c r="C540" s="170"/>
      <c r="D540" s="170"/>
      <c r="E540" s="170"/>
      <c r="F540" s="170"/>
      <c r="G540" s="103"/>
      <c r="H540" s="103"/>
      <c r="I540" s="183"/>
      <c r="J540" s="180"/>
      <c r="K540" s="180"/>
      <c r="L540" s="181"/>
      <c r="M540" s="184"/>
      <c r="N540" s="185"/>
      <c r="O540" s="185"/>
      <c r="P540" s="181"/>
    </row>
    <row r="541" spans="1:16" s="155" customFormat="1" ht="14.1" customHeight="1" x14ac:dyDescent="0.2">
      <c r="C541" s="170"/>
      <c r="D541" s="170"/>
      <c r="E541" s="170"/>
      <c r="F541" s="170"/>
      <c r="G541" s="103"/>
      <c r="H541" s="103"/>
      <c r="I541" s="183"/>
      <c r="J541" s="180"/>
      <c r="K541" s="180"/>
      <c r="L541" s="181"/>
    </row>
    <row r="542" spans="1:16" s="155" customFormat="1" ht="14.1" customHeight="1" x14ac:dyDescent="0.2">
      <c r="A542" s="98"/>
      <c r="B542" s="153"/>
      <c r="C542" s="170"/>
      <c r="D542" s="170"/>
      <c r="E542" s="170"/>
      <c r="F542" s="170"/>
      <c r="G542" s="103"/>
      <c r="H542" s="103"/>
      <c r="I542" s="170" t="s">
        <v>258</v>
      </c>
      <c r="J542" s="170">
        <f>SUM(J503:J541)</f>
        <v>72196</v>
      </c>
      <c r="K542" s="170">
        <f>SUM(K503:K541)</f>
        <v>53528</v>
      </c>
      <c r="L542" s="170">
        <f>SUM(L503:L541)</f>
        <v>18668</v>
      </c>
      <c r="M542" s="170" t="s">
        <v>258</v>
      </c>
      <c r="N542" s="170">
        <f>SUM(N503:N541)</f>
        <v>36292</v>
      </c>
      <c r="O542" s="170">
        <f>SUM(O503:O541)</f>
        <v>46270</v>
      </c>
      <c r="P542" s="189">
        <f>SUM(P503:P541)</f>
        <v>-9978</v>
      </c>
    </row>
    <row r="543" spans="1:16" s="155" customFormat="1" ht="14.1" customHeight="1" x14ac:dyDescent="0.2">
      <c r="A543" s="98"/>
      <c r="B543" s="153"/>
      <c r="C543" s="170"/>
      <c r="D543" s="170"/>
      <c r="E543" s="170"/>
      <c r="F543" s="170"/>
      <c r="G543" s="103"/>
      <c r="H543" s="103"/>
      <c r="J543" s="170">
        <f>N542</f>
        <v>36292</v>
      </c>
      <c r="K543" s="170">
        <f>O542</f>
        <v>46270</v>
      </c>
      <c r="L543" s="189">
        <f>P542</f>
        <v>-9978</v>
      </c>
      <c r="N543" s="103"/>
      <c r="O543" s="103"/>
      <c r="P543" s="174"/>
    </row>
    <row r="544" spans="1:16" s="155" customFormat="1" ht="14.1" customHeight="1" x14ac:dyDescent="0.2">
      <c r="A544" s="98"/>
      <c r="B544" s="153"/>
      <c r="C544" s="170"/>
      <c r="D544" s="170"/>
      <c r="E544" s="170"/>
      <c r="F544" s="170"/>
      <c r="G544" s="103"/>
      <c r="H544" s="103"/>
      <c r="I544" s="103"/>
      <c r="J544" s="190">
        <f>SUM(J542:J543)</f>
        <v>108488</v>
      </c>
      <c r="K544" s="190">
        <f>SUM(K542:K543)</f>
        <v>99798</v>
      </c>
      <c r="L544" s="191">
        <f>SUM(L542:L543)</f>
        <v>8690</v>
      </c>
      <c r="N544" s="103"/>
      <c r="O544" s="103"/>
      <c r="P544" s="174"/>
    </row>
    <row r="545" spans="1:16" s="155" customFormat="1" ht="14.1" customHeight="1" x14ac:dyDescent="0.2">
      <c r="A545" s="98"/>
      <c r="B545" s="153"/>
      <c r="C545" s="170"/>
      <c r="D545" s="170"/>
      <c r="E545" s="170"/>
      <c r="F545" s="170"/>
      <c r="G545" s="103"/>
      <c r="H545" s="103"/>
      <c r="I545" s="194" t="s">
        <v>304</v>
      </c>
      <c r="J545" s="103">
        <f>C502-J544</f>
        <v>0</v>
      </c>
      <c r="K545" s="103">
        <f>E502-K544</f>
        <v>0</v>
      </c>
      <c r="L545" s="191">
        <f>G502-L544</f>
        <v>0</v>
      </c>
      <c r="M545" s="153"/>
      <c r="N545" s="103"/>
      <c r="O545" s="103"/>
      <c r="P545" s="174"/>
    </row>
    <row r="546" spans="1:16" s="155" customFormat="1" ht="14.1" customHeight="1" x14ac:dyDescent="0.2">
      <c r="A546" s="98"/>
      <c r="B546" s="153"/>
      <c r="C546" s="170"/>
      <c r="D546" s="170"/>
      <c r="E546" s="170"/>
      <c r="F546" s="170"/>
      <c r="G546" s="103"/>
      <c r="H546" s="103"/>
      <c r="I546" s="103"/>
      <c r="J546" s="103"/>
      <c r="K546" s="103"/>
      <c r="L546" s="174"/>
      <c r="M546" s="153"/>
      <c r="N546" s="103"/>
      <c r="O546" s="103"/>
      <c r="P546" s="174"/>
    </row>
    <row r="547" spans="1:16" s="155" customFormat="1" ht="14.1" customHeight="1" x14ac:dyDescent="0.2">
      <c r="A547" s="169">
        <v>13</v>
      </c>
      <c r="B547" s="170" t="s">
        <v>41</v>
      </c>
      <c r="C547" s="223">
        <v>633797</v>
      </c>
      <c r="D547" s="171">
        <f>C547*100/7529178</f>
        <v>8.4178777550484263</v>
      </c>
      <c r="E547" s="223">
        <v>440828</v>
      </c>
      <c r="F547" s="171">
        <f>E547*100/7270009</f>
        <v>6.0636513654934951</v>
      </c>
      <c r="G547" s="172">
        <f>C547-E547</f>
        <v>192969</v>
      </c>
      <c r="H547" s="173">
        <f>G547*100/E547</f>
        <v>43.77421579391509</v>
      </c>
      <c r="J547" s="103"/>
      <c r="K547" s="103"/>
      <c r="L547" s="174"/>
      <c r="N547" s="103"/>
      <c r="O547" s="103"/>
      <c r="P547" s="174"/>
    </row>
    <row r="548" spans="1:16" s="155" customFormat="1" ht="14.1" customHeight="1" x14ac:dyDescent="0.2">
      <c r="A548" s="98"/>
      <c r="B548" s="153"/>
      <c r="C548" s="170"/>
      <c r="D548" s="170"/>
      <c r="E548" s="170"/>
      <c r="F548" s="170"/>
      <c r="G548" s="103"/>
      <c r="H548" s="103"/>
      <c r="I548" s="179" t="s">
        <v>263</v>
      </c>
      <c r="J548" s="224">
        <v>80272</v>
      </c>
      <c r="K548" s="224">
        <v>26088</v>
      </c>
      <c r="L548" s="181">
        <f t="shared" ref="L548:L586" si="26">J548-K548</f>
        <v>54184</v>
      </c>
      <c r="M548" s="179" t="s">
        <v>99</v>
      </c>
      <c r="N548" s="224">
        <v>18844</v>
      </c>
      <c r="O548" s="224">
        <v>31776</v>
      </c>
      <c r="P548" s="181">
        <f t="shared" ref="P548:P565" si="27">N548-O548</f>
        <v>-12932</v>
      </c>
    </row>
    <row r="549" spans="1:16" s="155" customFormat="1" ht="14.1" customHeight="1" thickBot="1" x14ac:dyDescent="0.25">
      <c r="A549" s="98"/>
      <c r="B549" s="153"/>
      <c r="C549" s="153"/>
      <c r="D549" s="103"/>
      <c r="E549" s="103"/>
      <c r="F549" s="170"/>
      <c r="G549" s="103"/>
      <c r="H549" s="103"/>
      <c r="I549" s="179" t="s">
        <v>76</v>
      </c>
      <c r="J549" s="224">
        <v>45166</v>
      </c>
      <c r="K549" s="224">
        <v>21874</v>
      </c>
      <c r="L549" s="181">
        <f t="shared" si="26"/>
        <v>23292</v>
      </c>
      <c r="M549" s="179" t="s">
        <v>271</v>
      </c>
      <c r="N549" s="224">
        <v>9714</v>
      </c>
      <c r="O549" s="224">
        <v>18376</v>
      </c>
      <c r="P549" s="181">
        <f t="shared" si="27"/>
        <v>-8662</v>
      </c>
    </row>
    <row r="550" spans="1:16" s="155" customFormat="1" ht="14.1" customHeight="1" thickBot="1" x14ac:dyDescent="0.25">
      <c r="A550" s="98"/>
      <c r="B550" s="600" t="s">
        <v>305</v>
      </c>
      <c r="C550" s="601"/>
      <c r="D550" s="601"/>
      <c r="E550" s="602"/>
      <c r="F550" s="170"/>
      <c r="G550" s="103"/>
      <c r="H550" s="103"/>
      <c r="I550" s="179" t="s">
        <v>278</v>
      </c>
      <c r="J550" s="224">
        <v>24557</v>
      </c>
      <c r="K550" s="224">
        <v>3916</v>
      </c>
      <c r="L550" s="181">
        <f t="shared" si="26"/>
        <v>20641</v>
      </c>
      <c r="M550" s="179" t="s">
        <v>98</v>
      </c>
      <c r="N550" s="224">
        <v>6126</v>
      </c>
      <c r="O550" s="224">
        <v>9625</v>
      </c>
      <c r="P550" s="181">
        <f t="shared" si="27"/>
        <v>-3499</v>
      </c>
    </row>
    <row r="551" spans="1:16" s="155" customFormat="1" ht="14.1" customHeight="1" x14ac:dyDescent="0.2">
      <c r="A551" s="147"/>
      <c r="B551" s="225"/>
      <c r="C551" s="226"/>
      <c r="D551" s="227"/>
      <c r="E551" s="228"/>
      <c r="F551" s="149"/>
      <c r="G551" s="103"/>
      <c r="H551" s="103"/>
      <c r="I551" s="179" t="s">
        <v>269</v>
      </c>
      <c r="J551" s="224">
        <v>22892</v>
      </c>
      <c r="K551" s="224">
        <v>8362</v>
      </c>
      <c r="L551" s="181">
        <f t="shared" si="26"/>
        <v>14530</v>
      </c>
      <c r="M551" s="179" t="s">
        <v>69</v>
      </c>
      <c r="N551" s="229">
        <v>0</v>
      </c>
      <c r="O551" s="224">
        <v>2802</v>
      </c>
      <c r="P551" s="181">
        <f t="shared" si="27"/>
        <v>-2802</v>
      </c>
    </row>
    <row r="552" spans="1:16" s="155" customFormat="1" ht="14.1" customHeight="1" x14ac:dyDescent="0.2">
      <c r="A552" s="147"/>
      <c r="B552" s="230" t="s">
        <v>306</v>
      </c>
      <c r="C552" s="231">
        <v>259099</v>
      </c>
      <c r="D552" s="143"/>
      <c r="E552" s="232">
        <v>165351</v>
      </c>
      <c r="F552" s="149"/>
      <c r="G552" s="103"/>
      <c r="H552" s="103"/>
      <c r="I552" s="179" t="s">
        <v>261</v>
      </c>
      <c r="J552" s="224">
        <v>11629</v>
      </c>
      <c r="K552" s="229">
        <v>749</v>
      </c>
      <c r="L552" s="181">
        <f t="shared" si="26"/>
        <v>10880</v>
      </c>
      <c r="M552" s="179" t="s">
        <v>281</v>
      </c>
      <c r="N552" s="224">
        <v>20532</v>
      </c>
      <c r="O552" s="224">
        <v>23197</v>
      </c>
      <c r="P552" s="181">
        <f t="shared" si="27"/>
        <v>-2665</v>
      </c>
    </row>
    <row r="553" spans="1:16" s="155" customFormat="1" ht="14.1" customHeight="1" x14ac:dyDescent="0.2">
      <c r="A553" s="147"/>
      <c r="B553" s="230" t="s">
        <v>307</v>
      </c>
      <c r="C553" s="231">
        <v>374698</v>
      </c>
      <c r="D553" s="143"/>
      <c r="E553" s="232">
        <v>275477</v>
      </c>
      <c r="F553" s="149"/>
      <c r="G553" s="103"/>
      <c r="H553" s="103"/>
      <c r="I553" s="179" t="s">
        <v>105</v>
      </c>
      <c r="J553" s="224">
        <v>11289</v>
      </c>
      <c r="K553" s="224">
        <v>3450</v>
      </c>
      <c r="L553" s="181">
        <f t="shared" si="26"/>
        <v>7839</v>
      </c>
      <c r="M553" s="179" t="s">
        <v>262</v>
      </c>
      <c r="N553" s="229">
        <v>48</v>
      </c>
      <c r="O553" s="224">
        <v>2659</v>
      </c>
      <c r="P553" s="181">
        <f t="shared" si="27"/>
        <v>-2611</v>
      </c>
    </row>
    <row r="554" spans="1:16" s="155" customFormat="1" ht="14.1" customHeight="1" x14ac:dyDescent="0.2">
      <c r="A554" s="147"/>
      <c r="B554" s="233"/>
      <c r="C554" s="234">
        <f>SUM(C552:C553)</f>
        <v>633797</v>
      </c>
      <c r="D554" s="235"/>
      <c r="E554" s="236">
        <f>SUM(E552:E553)</f>
        <v>440828</v>
      </c>
      <c r="F554" s="149"/>
      <c r="G554" s="103"/>
      <c r="H554" s="103"/>
      <c r="I554" s="179" t="s">
        <v>67</v>
      </c>
      <c r="J554" s="224">
        <v>52501</v>
      </c>
      <c r="K554" s="224">
        <v>44699</v>
      </c>
      <c r="L554" s="181">
        <f t="shared" si="26"/>
        <v>7802</v>
      </c>
      <c r="M554" s="179" t="s">
        <v>66</v>
      </c>
      <c r="N554" s="229">
        <v>339</v>
      </c>
      <c r="O554" s="224">
        <v>2791</v>
      </c>
      <c r="P554" s="181">
        <f t="shared" si="27"/>
        <v>-2452</v>
      </c>
    </row>
    <row r="555" spans="1:16" s="155" customFormat="1" ht="14.1" customHeight="1" thickBot="1" x14ac:dyDescent="0.25">
      <c r="A555" s="147"/>
      <c r="B555" s="237"/>
      <c r="C555" s="238"/>
      <c r="D555" s="239"/>
      <c r="E555" s="240"/>
      <c r="F555" s="149"/>
      <c r="G555" s="103"/>
      <c r="H555" s="103"/>
      <c r="I555" s="179" t="s">
        <v>71</v>
      </c>
      <c r="J555" s="224">
        <v>18689</v>
      </c>
      <c r="K555" s="224">
        <v>11212</v>
      </c>
      <c r="L555" s="181">
        <f t="shared" si="26"/>
        <v>7477</v>
      </c>
      <c r="M555" s="179" t="s">
        <v>75</v>
      </c>
      <c r="N555" s="224">
        <v>31300</v>
      </c>
      <c r="O555" s="224">
        <v>32904</v>
      </c>
      <c r="P555" s="181">
        <f t="shared" si="27"/>
        <v>-1604</v>
      </c>
    </row>
    <row r="556" spans="1:16" s="155" customFormat="1" ht="14.1" customHeight="1" x14ac:dyDescent="0.2">
      <c r="A556" s="147"/>
      <c r="B556" s="241"/>
      <c r="C556" s="241"/>
      <c r="D556" s="152"/>
      <c r="E556" s="129"/>
      <c r="F556" s="149"/>
      <c r="G556" s="103"/>
      <c r="H556" s="103"/>
      <c r="I556" s="179" t="s">
        <v>283</v>
      </c>
      <c r="J556" s="224">
        <v>14795</v>
      </c>
      <c r="K556" s="224">
        <v>8744</v>
      </c>
      <c r="L556" s="181">
        <f t="shared" si="26"/>
        <v>6051</v>
      </c>
      <c r="M556" s="179" t="s">
        <v>70</v>
      </c>
      <c r="N556" s="224">
        <v>28124</v>
      </c>
      <c r="O556" s="224">
        <v>29652</v>
      </c>
      <c r="P556" s="181">
        <f t="shared" si="27"/>
        <v>-1528</v>
      </c>
    </row>
    <row r="557" spans="1:16" s="155" customFormat="1" ht="14.1" customHeight="1" x14ac:dyDescent="0.2">
      <c r="A557" s="147"/>
      <c r="B557" s="241"/>
      <c r="C557" s="241"/>
      <c r="D557" s="149"/>
      <c r="E557" s="149"/>
      <c r="F557" s="149"/>
      <c r="G557" s="103"/>
      <c r="H557" s="103"/>
      <c r="I557" s="179" t="s">
        <v>90</v>
      </c>
      <c r="J557" s="224">
        <v>16195</v>
      </c>
      <c r="K557" s="224">
        <v>10770</v>
      </c>
      <c r="L557" s="181">
        <f t="shared" si="26"/>
        <v>5425</v>
      </c>
      <c r="M557" s="179" t="s">
        <v>81</v>
      </c>
      <c r="N557" s="224">
        <v>5056</v>
      </c>
      <c r="O557" s="224">
        <v>6165</v>
      </c>
      <c r="P557" s="181">
        <f t="shared" si="27"/>
        <v>-1109</v>
      </c>
    </row>
    <row r="558" spans="1:16" s="155" customFormat="1" ht="14.1" customHeight="1" x14ac:dyDescent="0.2">
      <c r="A558" s="98"/>
      <c r="B558" s="153"/>
      <c r="C558" s="72"/>
      <c r="D558" s="72"/>
      <c r="E558" s="170"/>
      <c r="F558" s="170"/>
      <c r="G558" s="103"/>
      <c r="H558" s="103"/>
      <c r="I558" s="179" t="s">
        <v>97</v>
      </c>
      <c r="J558" s="224">
        <v>22372</v>
      </c>
      <c r="K558" s="224">
        <v>17453</v>
      </c>
      <c r="L558" s="181">
        <f t="shared" si="26"/>
        <v>4919</v>
      </c>
      <c r="M558" s="179" t="s">
        <v>73</v>
      </c>
      <c r="N558" s="229">
        <v>261</v>
      </c>
      <c r="O558" s="229">
        <v>757</v>
      </c>
      <c r="P558" s="181">
        <f t="shared" si="27"/>
        <v>-496</v>
      </c>
    </row>
    <row r="559" spans="1:16" s="155" customFormat="1" ht="14.1" customHeight="1" x14ac:dyDescent="0.2">
      <c r="A559" s="98"/>
      <c r="B559" s="153"/>
      <c r="C559" s="72"/>
      <c r="D559" s="72"/>
      <c r="E559" s="99"/>
      <c r="F559" s="170"/>
      <c r="G559" s="103"/>
      <c r="H559" s="103"/>
      <c r="I559" s="179" t="s">
        <v>96</v>
      </c>
      <c r="J559" s="224">
        <v>3651</v>
      </c>
      <c r="K559" s="229">
        <v>230</v>
      </c>
      <c r="L559" s="181">
        <f t="shared" si="26"/>
        <v>3421</v>
      </c>
      <c r="M559" s="179" t="s">
        <v>79</v>
      </c>
      <c r="N559" s="224">
        <v>1477</v>
      </c>
      <c r="O559" s="224">
        <v>1925</v>
      </c>
      <c r="P559" s="181">
        <f t="shared" si="27"/>
        <v>-448</v>
      </c>
    </row>
    <row r="560" spans="1:16" s="155" customFormat="1" ht="14.1" customHeight="1" x14ac:dyDescent="0.2">
      <c r="A560" s="98"/>
      <c r="B560" s="153"/>
      <c r="C560" s="72"/>
      <c r="D560" s="72"/>
      <c r="E560" s="170"/>
      <c r="F560" s="170"/>
      <c r="G560" s="103"/>
      <c r="H560" s="103"/>
      <c r="I560" s="179" t="s">
        <v>268</v>
      </c>
      <c r="J560" s="224">
        <v>3543</v>
      </c>
      <c r="K560" s="229">
        <v>499</v>
      </c>
      <c r="L560" s="181">
        <f t="shared" si="26"/>
        <v>3044</v>
      </c>
      <c r="M560" s="179" t="s">
        <v>284</v>
      </c>
      <c r="N560" s="229">
        <v>942</v>
      </c>
      <c r="O560" s="224">
        <v>1273</v>
      </c>
      <c r="P560" s="181">
        <f t="shared" si="27"/>
        <v>-331</v>
      </c>
    </row>
    <row r="561" spans="1:16" s="155" customFormat="1" ht="14.1" customHeight="1" x14ac:dyDescent="0.2">
      <c r="A561" s="98"/>
      <c r="B561" s="153"/>
      <c r="C561" s="72"/>
      <c r="D561" s="72"/>
      <c r="E561" s="170"/>
      <c r="F561" s="170"/>
      <c r="G561" s="103"/>
      <c r="H561" s="103"/>
      <c r="I561" s="179" t="s">
        <v>101</v>
      </c>
      <c r="J561" s="224">
        <v>3725</v>
      </c>
      <c r="K561" s="229">
        <v>705</v>
      </c>
      <c r="L561" s="181">
        <f t="shared" si="26"/>
        <v>3020</v>
      </c>
      <c r="M561" s="179" t="s">
        <v>270</v>
      </c>
      <c r="N561" s="229">
        <v>873</v>
      </c>
      <c r="O561" s="224">
        <v>1077</v>
      </c>
      <c r="P561" s="181">
        <f t="shared" si="27"/>
        <v>-204</v>
      </c>
    </row>
    <row r="562" spans="1:16" s="155" customFormat="1" ht="14.1" customHeight="1" x14ac:dyDescent="0.2">
      <c r="A562" s="98"/>
      <c r="B562" s="153"/>
      <c r="C562" s="170"/>
      <c r="D562" s="170"/>
      <c r="E562" s="170"/>
      <c r="F562" s="170"/>
      <c r="G562" s="103"/>
      <c r="H562" s="103"/>
      <c r="I562" s="179" t="s">
        <v>265</v>
      </c>
      <c r="J562" s="224">
        <v>6431</v>
      </c>
      <c r="K562" s="224">
        <v>3564</v>
      </c>
      <c r="L562" s="181">
        <f t="shared" si="26"/>
        <v>2867</v>
      </c>
      <c r="M562" s="179" t="s">
        <v>103</v>
      </c>
      <c r="N562" s="224">
        <v>14365</v>
      </c>
      <c r="O562" s="224">
        <v>14449</v>
      </c>
      <c r="P562" s="181">
        <f t="shared" si="27"/>
        <v>-84</v>
      </c>
    </row>
    <row r="563" spans="1:16" s="155" customFormat="1" ht="14.1" customHeight="1" x14ac:dyDescent="0.2">
      <c r="A563" s="98"/>
      <c r="B563" s="153"/>
      <c r="C563" s="170"/>
      <c r="D563" s="170"/>
      <c r="E563" s="170"/>
      <c r="F563" s="170"/>
      <c r="G563" s="103"/>
      <c r="H563" s="103"/>
      <c r="I563" s="179" t="s">
        <v>277</v>
      </c>
      <c r="J563" s="224">
        <v>3748</v>
      </c>
      <c r="K563" s="224">
        <v>1149</v>
      </c>
      <c r="L563" s="181">
        <f t="shared" si="26"/>
        <v>2599</v>
      </c>
      <c r="M563" s="179" t="s">
        <v>84</v>
      </c>
      <c r="N563" s="229">
        <v>46</v>
      </c>
      <c r="O563" s="229">
        <v>123</v>
      </c>
      <c r="P563" s="181">
        <f t="shared" si="27"/>
        <v>-77</v>
      </c>
    </row>
    <row r="564" spans="1:16" s="155" customFormat="1" ht="14.1" customHeight="1" x14ac:dyDescent="0.2">
      <c r="A564" s="169"/>
      <c r="B564" s="175"/>
      <c r="C564" s="170"/>
      <c r="D564" s="170"/>
      <c r="E564" s="170"/>
      <c r="F564" s="170"/>
      <c r="G564" s="170"/>
      <c r="H564" s="170"/>
      <c r="I564" s="179" t="s">
        <v>65</v>
      </c>
      <c r="J564" s="224">
        <v>9667</v>
      </c>
      <c r="K564" s="224">
        <v>7134</v>
      </c>
      <c r="L564" s="181">
        <f t="shared" si="26"/>
        <v>2533</v>
      </c>
      <c r="M564" s="179" t="s">
        <v>104</v>
      </c>
      <c r="N564" s="229">
        <v>311</v>
      </c>
      <c r="O564" s="229">
        <v>381</v>
      </c>
      <c r="P564" s="181">
        <f t="shared" si="27"/>
        <v>-70</v>
      </c>
    </row>
    <row r="565" spans="1:16" s="155" customFormat="1" ht="14.1" customHeight="1" x14ac:dyDescent="0.2">
      <c r="A565" s="98"/>
      <c r="B565" s="153"/>
      <c r="C565" s="170"/>
      <c r="D565" s="170"/>
      <c r="E565" s="170"/>
      <c r="F565" s="170"/>
      <c r="G565" s="103"/>
      <c r="H565" s="103"/>
      <c r="I565" s="179" t="s">
        <v>100</v>
      </c>
      <c r="J565" s="224">
        <v>3648</v>
      </c>
      <c r="K565" s="224">
        <v>1940</v>
      </c>
      <c r="L565" s="181">
        <f t="shared" si="26"/>
        <v>1708</v>
      </c>
      <c r="M565" s="179" t="s">
        <v>266</v>
      </c>
      <c r="N565" s="229">
        <v>27</v>
      </c>
      <c r="O565" s="229">
        <v>34</v>
      </c>
      <c r="P565" s="181">
        <f t="shared" si="27"/>
        <v>-7</v>
      </c>
    </row>
    <row r="566" spans="1:16" s="155" customFormat="1" ht="14.1" customHeight="1" x14ac:dyDescent="0.2">
      <c r="A566" s="98"/>
      <c r="B566" s="153"/>
      <c r="C566" s="170"/>
      <c r="D566" s="170"/>
      <c r="E566" s="170"/>
      <c r="F566" s="170"/>
      <c r="G566" s="103"/>
      <c r="H566" s="103"/>
      <c r="I566" s="179" t="s">
        <v>274</v>
      </c>
      <c r="J566" s="224">
        <v>3730</v>
      </c>
      <c r="K566" s="224">
        <v>2178</v>
      </c>
      <c r="L566" s="181">
        <f t="shared" si="26"/>
        <v>1552</v>
      </c>
      <c r="M566" s="179"/>
      <c r="N566" s="180"/>
      <c r="O566" s="180"/>
      <c r="P566" s="181"/>
    </row>
    <row r="567" spans="1:16" s="155" customFormat="1" ht="14.1" customHeight="1" x14ac:dyDescent="0.2">
      <c r="A567" s="98"/>
      <c r="B567" s="153"/>
      <c r="C567" s="170"/>
      <c r="D567" s="170"/>
      <c r="E567" s="170"/>
      <c r="F567" s="170"/>
      <c r="G567" s="103"/>
      <c r="H567" s="103"/>
      <c r="I567" s="179" t="s">
        <v>86</v>
      </c>
      <c r="J567" s="224">
        <v>3301</v>
      </c>
      <c r="K567" s="224">
        <v>2149</v>
      </c>
      <c r="L567" s="181">
        <f t="shared" si="26"/>
        <v>1152</v>
      </c>
      <c r="M567" s="179"/>
      <c r="N567" s="180"/>
      <c r="O567" s="180"/>
      <c r="P567" s="181"/>
    </row>
    <row r="568" spans="1:16" s="155" customFormat="1" ht="14.1" customHeight="1" x14ac:dyDescent="0.2">
      <c r="A568" s="98"/>
      <c r="B568" s="153"/>
      <c r="C568" s="170"/>
      <c r="D568" s="170"/>
      <c r="E568" s="170"/>
      <c r="F568" s="170"/>
      <c r="G568" s="103"/>
      <c r="H568" s="103"/>
      <c r="I568" s="179" t="s">
        <v>95</v>
      </c>
      <c r="J568" s="224">
        <v>3047</v>
      </c>
      <c r="K568" s="224">
        <v>1946</v>
      </c>
      <c r="L568" s="181">
        <f t="shared" si="26"/>
        <v>1101</v>
      </c>
      <c r="M568" s="229"/>
      <c r="N568" s="180"/>
      <c r="O568" s="180"/>
      <c r="P568" s="181"/>
    </row>
    <row r="569" spans="1:16" s="155" customFormat="1" ht="14.1" customHeight="1" x14ac:dyDescent="0.2">
      <c r="C569" s="170"/>
      <c r="D569" s="170"/>
      <c r="E569" s="170"/>
      <c r="F569" s="170"/>
      <c r="G569" s="103"/>
      <c r="H569" s="103"/>
      <c r="I569" s="179" t="s">
        <v>285</v>
      </c>
      <c r="J569" s="224">
        <v>1312</v>
      </c>
      <c r="K569" s="229">
        <v>239</v>
      </c>
      <c r="L569" s="181">
        <f t="shared" si="26"/>
        <v>1073</v>
      </c>
      <c r="M569" s="229"/>
      <c r="N569" s="180"/>
      <c r="O569" s="180"/>
      <c r="P569" s="181"/>
    </row>
    <row r="570" spans="1:16" s="155" customFormat="1" ht="14.1" customHeight="1" x14ac:dyDescent="0.2">
      <c r="C570" s="170"/>
      <c r="D570" s="170"/>
      <c r="E570" s="170"/>
      <c r="F570" s="170"/>
      <c r="G570" s="103"/>
      <c r="H570" s="103"/>
      <c r="I570" s="179" t="s">
        <v>78</v>
      </c>
      <c r="J570" s="224">
        <v>4002</v>
      </c>
      <c r="K570" s="224">
        <v>3010</v>
      </c>
      <c r="L570" s="181">
        <f t="shared" si="26"/>
        <v>992</v>
      </c>
      <c r="M570" s="229"/>
      <c r="N570" s="180"/>
      <c r="O570" s="180"/>
      <c r="P570" s="181"/>
    </row>
    <row r="571" spans="1:16" s="155" customFormat="1" ht="14.1" customHeight="1" x14ac:dyDescent="0.2">
      <c r="C571" s="170"/>
      <c r="D571" s="170"/>
      <c r="E571" s="170"/>
      <c r="F571" s="170"/>
      <c r="G571" s="103"/>
      <c r="H571" s="103"/>
      <c r="I571" s="179" t="s">
        <v>80</v>
      </c>
      <c r="J571" s="224">
        <v>4468</v>
      </c>
      <c r="K571" s="224">
        <v>3603</v>
      </c>
      <c r="L571" s="181">
        <f t="shared" si="26"/>
        <v>865</v>
      </c>
      <c r="M571" s="229"/>
      <c r="N571" s="180"/>
      <c r="O571" s="180"/>
      <c r="P571" s="181"/>
    </row>
    <row r="572" spans="1:16" s="155" customFormat="1" ht="14.1" customHeight="1" x14ac:dyDescent="0.2">
      <c r="C572" s="170"/>
      <c r="D572" s="170"/>
      <c r="E572" s="170"/>
      <c r="F572" s="170"/>
      <c r="G572" s="103"/>
      <c r="H572" s="103"/>
      <c r="I572" s="179" t="s">
        <v>82</v>
      </c>
      <c r="J572" s="224">
        <v>1364</v>
      </c>
      <c r="K572" s="229">
        <v>960</v>
      </c>
      <c r="L572" s="181">
        <f t="shared" si="26"/>
        <v>404</v>
      </c>
      <c r="M572" s="229"/>
      <c r="N572" s="180"/>
      <c r="O572" s="180"/>
      <c r="P572" s="181"/>
    </row>
    <row r="573" spans="1:16" s="155" customFormat="1" ht="14.1" customHeight="1" x14ac:dyDescent="0.2">
      <c r="C573" s="170"/>
      <c r="D573" s="170"/>
      <c r="E573" s="170"/>
      <c r="F573" s="170"/>
      <c r="G573" s="103"/>
      <c r="H573" s="103"/>
      <c r="I573" s="179" t="s">
        <v>93</v>
      </c>
      <c r="J573" s="224">
        <v>1766</v>
      </c>
      <c r="K573" s="224">
        <v>1387</v>
      </c>
      <c r="L573" s="181">
        <f t="shared" si="26"/>
        <v>379</v>
      </c>
      <c r="M573" s="229"/>
      <c r="N573" s="180"/>
      <c r="O573" s="180"/>
      <c r="P573" s="181"/>
    </row>
    <row r="574" spans="1:16" s="155" customFormat="1" ht="14.1" customHeight="1" x14ac:dyDescent="0.2">
      <c r="C574" s="170"/>
      <c r="D574" s="170"/>
      <c r="E574" s="170"/>
      <c r="F574" s="170"/>
      <c r="G574" s="103"/>
      <c r="H574" s="103"/>
      <c r="I574" s="179" t="s">
        <v>92</v>
      </c>
      <c r="J574" s="229">
        <v>422</v>
      </c>
      <c r="K574" s="229">
        <v>119</v>
      </c>
      <c r="L574" s="181">
        <f t="shared" si="26"/>
        <v>303</v>
      </c>
      <c r="M574" s="229"/>
      <c r="N574" s="180"/>
      <c r="O574" s="180"/>
      <c r="P574" s="181"/>
    </row>
    <row r="575" spans="1:16" s="155" customFormat="1" ht="14.1" customHeight="1" x14ac:dyDescent="0.2">
      <c r="C575" s="170"/>
      <c r="D575" s="170"/>
      <c r="E575" s="170"/>
      <c r="F575" s="170"/>
      <c r="G575" s="103"/>
      <c r="H575" s="103"/>
      <c r="I575" s="179" t="s">
        <v>87</v>
      </c>
      <c r="J575" s="229">
        <v>242</v>
      </c>
      <c r="K575" s="229">
        <v>4</v>
      </c>
      <c r="L575" s="181">
        <f t="shared" si="26"/>
        <v>238</v>
      </c>
      <c r="M575" s="183"/>
      <c r="N575" s="180"/>
      <c r="O575" s="180"/>
      <c r="P575" s="181"/>
    </row>
    <row r="576" spans="1:16" s="155" customFormat="1" ht="14.1" customHeight="1" x14ac:dyDescent="0.2">
      <c r="C576" s="170"/>
      <c r="D576" s="170"/>
      <c r="E576" s="170"/>
      <c r="F576" s="170"/>
      <c r="G576" s="103"/>
      <c r="H576" s="103"/>
      <c r="I576" s="179" t="s">
        <v>282</v>
      </c>
      <c r="J576" s="229">
        <v>369</v>
      </c>
      <c r="K576" s="229">
        <v>168</v>
      </c>
      <c r="L576" s="181">
        <f t="shared" si="26"/>
        <v>201</v>
      </c>
    </row>
    <row r="577" spans="1:16" s="155" customFormat="1" ht="14.1" customHeight="1" x14ac:dyDescent="0.2">
      <c r="C577" s="170"/>
      <c r="D577" s="170"/>
      <c r="E577" s="170"/>
      <c r="F577" s="170"/>
      <c r="G577" s="103"/>
      <c r="H577" s="103"/>
      <c r="I577" s="179" t="s">
        <v>74</v>
      </c>
      <c r="J577" s="224">
        <v>3699</v>
      </c>
      <c r="K577" s="224">
        <v>3540</v>
      </c>
      <c r="L577" s="181">
        <f t="shared" si="26"/>
        <v>159</v>
      </c>
      <c r="M577" s="183"/>
      <c r="N577" s="180"/>
      <c r="O577" s="180"/>
      <c r="P577" s="181"/>
    </row>
    <row r="578" spans="1:16" s="155" customFormat="1" ht="14.1" customHeight="1" x14ac:dyDescent="0.2">
      <c r="C578" s="170"/>
      <c r="D578" s="170"/>
      <c r="E578" s="170"/>
      <c r="F578" s="103"/>
      <c r="G578" s="103"/>
      <c r="H578" s="103"/>
      <c r="I578" s="179" t="s">
        <v>267</v>
      </c>
      <c r="J578" s="229">
        <v>218</v>
      </c>
      <c r="K578" s="229">
        <v>130</v>
      </c>
      <c r="L578" s="181">
        <f t="shared" si="26"/>
        <v>88</v>
      </c>
    </row>
    <row r="579" spans="1:16" s="155" customFormat="1" ht="14.1" customHeight="1" x14ac:dyDescent="0.2">
      <c r="C579" s="170"/>
      <c r="D579" s="170"/>
      <c r="E579" s="170"/>
      <c r="F579" s="103"/>
      <c r="G579" s="103"/>
      <c r="H579" s="103"/>
      <c r="I579" s="179" t="s">
        <v>72</v>
      </c>
      <c r="J579" s="224">
        <v>6613</v>
      </c>
      <c r="K579" s="224">
        <v>6526</v>
      </c>
      <c r="L579" s="181">
        <f t="shared" si="26"/>
        <v>87</v>
      </c>
      <c r="M579" s="184"/>
      <c r="N579" s="185"/>
      <c r="O579" s="185"/>
      <c r="P579" s="181"/>
    </row>
    <row r="580" spans="1:16" s="155" customFormat="1" ht="14.1" customHeight="1" x14ac:dyDescent="0.2">
      <c r="C580" s="170"/>
      <c r="D580" s="170"/>
      <c r="E580" s="170"/>
      <c r="F580" s="103"/>
      <c r="G580" s="103"/>
      <c r="H580" s="103"/>
      <c r="I580" s="179" t="s">
        <v>68</v>
      </c>
      <c r="J580" s="229">
        <v>105</v>
      </c>
      <c r="K580" s="229">
        <v>18</v>
      </c>
      <c r="L580" s="181">
        <f t="shared" si="26"/>
        <v>87</v>
      </c>
      <c r="M580" s="184"/>
      <c r="N580" s="185"/>
      <c r="O580" s="185"/>
      <c r="P580" s="181"/>
    </row>
    <row r="581" spans="1:16" s="155" customFormat="1" ht="14.1" customHeight="1" x14ac:dyDescent="0.2">
      <c r="C581" s="170"/>
      <c r="D581" s="170"/>
      <c r="E581" s="170"/>
      <c r="F581" s="103"/>
      <c r="G581" s="103"/>
      <c r="H581" s="103"/>
      <c r="I581" s="179" t="s">
        <v>272</v>
      </c>
      <c r="J581" s="229">
        <v>201</v>
      </c>
      <c r="K581" s="229">
        <v>145</v>
      </c>
      <c r="L581" s="181">
        <f t="shared" si="26"/>
        <v>56</v>
      </c>
      <c r="M581" s="184"/>
      <c r="N581" s="185"/>
      <c r="O581" s="185"/>
      <c r="P581" s="181"/>
    </row>
    <row r="582" spans="1:16" s="155" customFormat="1" ht="14.1" customHeight="1" x14ac:dyDescent="0.2">
      <c r="C582" s="170"/>
      <c r="D582" s="170"/>
      <c r="E582" s="170"/>
      <c r="F582" s="103"/>
      <c r="G582" s="103"/>
      <c r="H582" s="103"/>
      <c r="I582" s="179" t="s">
        <v>273</v>
      </c>
      <c r="J582" s="224">
        <v>1287</v>
      </c>
      <c r="K582" s="224">
        <v>1235</v>
      </c>
      <c r="L582" s="181">
        <f t="shared" si="26"/>
        <v>52</v>
      </c>
      <c r="M582" s="184"/>
      <c r="N582" s="185"/>
      <c r="O582" s="185"/>
      <c r="P582" s="181"/>
    </row>
    <row r="583" spans="1:16" s="155" customFormat="1" ht="14.1" customHeight="1" x14ac:dyDescent="0.2">
      <c r="C583" s="170"/>
      <c r="D583" s="170"/>
      <c r="E583" s="170"/>
      <c r="F583" s="103"/>
      <c r="G583" s="103"/>
      <c r="H583" s="103"/>
      <c r="I583" s="179" t="s">
        <v>88</v>
      </c>
      <c r="J583" s="229">
        <v>683</v>
      </c>
      <c r="K583" s="229">
        <v>667</v>
      </c>
      <c r="L583" s="181">
        <f t="shared" si="26"/>
        <v>16</v>
      </c>
    </row>
    <row r="584" spans="1:16" s="155" customFormat="1" ht="14.1" customHeight="1" x14ac:dyDescent="0.2">
      <c r="C584" s="170"/>
      <c r="D584" s="170"/>
      <c r="E584" s="170"/>
      <c r="F584" s="103"/>
      <c r="G584" s="103"/>
      <c r="H584" s="103"/>
      <c r="I584" s="179" t="s">
        <v>91</v>
      </c>
      <c r="J584" s="224">
        <v>3694</v>
      </c>
      <c r="K584" s="224">
        <v>3687</v>
      </c>
      <c r="L584" s="181">
        <f t="shared" si="26"/>
        <v>7</v>
      </c>
    </row>
    <row r="585" spans="1:16" s="155" customFormat="1" ht="14.1" customHeight="1" x14ac:dyDescent="0.2">
      <c r="C585" s="170"/>
      <c r="D585" s="170"/>
      <c r="E585" s="170"/>
      <c r="F585" s="103"/>
      <c r="G585" s="103"/>
      <c r="H585" s="103"/>
      <c r="I585" s="179" t="s">
        <v>260</v>
      </c>
      <c r="J585" s="229">
        <v>72</v>
      </c>
      <c r="K585" s="229">
        <v>72</v>
      </c>
      <c r="L585" s="181">
        <f t="shared" si="26"/>
        <v>0</v>
      </c>
    </row>
    <row r="586" spans="1:16" s="155" customFormat="1" ht="14.1" customHeight="1" x14ac:dyDescent="0.2">
      <c r="C586" s="170"/>
      <c r="D586" s="170"/>
      <c r="E586" s="170"/>
      <c r="F586" s="103"/>
      <c r="G586" s="103"/>
      <c r="H586" s="103"/>
      <c r="I586" s="179" t="s">
        <v>257</v>
      </c>
      <c r="J586" s="224">
        <v>100047</v>
      </c>
      <c r="K586" s="224">
        <v>56541</v>
      </c>
      <c r="L586" s="181">
        <f t="shared" si="26"/>
        <v>43506</v>
      </c>
      <c r="P586" s="186"/>
    </row>
    <row r="587" spans="1:16" s="155" customFormat="1" ht="14.1" customHeight="1" x14ac:dyDescent="0.2">
      <c r="C587" s="170"/>
      <c r="D587" s="170"/>
      <c r="E587" s="170"/>
      <c r="F587" s="103"/>
      <c r="G587" s="103"/>
      <c r="H587" s="103"/>
      <c r="I587" s="170" t="s">
        <v>258</v>
      </c>
      <c r="J587" s="170">
        <f>SUM(J548:J586)</f>
        <v>495412</v>
      </c>
      <c r="K587" s="170">
        <f>SUM(K548:K586)</f>
        <v>260862</v>
      </c>
      <c r="L587" s="170">
        <f>SUM(L548:L586)</f>
        <v>234550</v>
      </c>
      <c r="M587" s="170" t="s">
        <v>258</v>
      </c>
      <c r="N587" s="170">
        <f t="shared" ref="N587:P587" si="28">SUM(N548:N586)</f>
        <v>138385</v>
      </c>
      <c r="O587" s="170">
        <f t="shared" si="28"/>
        <v>179966</v>
      </c>
      <c r="P587" s="189">
        <f t="shared" si="28"/>
        <v>-41581</v>
      </c>
    </row>
    <row r="588" spans="1:16" s="155" customFormat="1" ht="14.1" customHeight="1" x14ac:dyDescent="0.2">
      <c r="C588" s="170"/>
      <c r="D588" s="170"/>
      <c r="E588" s="170"/>
      <c r="F588" s="103"/>
      <c r="G588" s="103"/>
      <c r="H588" s="103"/>
      <c r="J588" s="170">
        <f>N587</f>
        <v>138385</v>
      </c>
      <c r="K588" s="197">
        <f>O587</f>
        <v>179966</v>
      </c>
      <c r="L588" s="216">
        <f>P587</f>
        <v>-41581</v>
      </c>
      <c r="N588" s="103"/>
      <c r="O588" s="103"/>
      <c r="P588" s="174"/>
    </row>
    <row r="589" spans="1:16" s="155" customFormat="1" ht="14.1" customHeight="1" x14ac:dyDescent="0.2">
      <c r="C589" s="170"/>
      <c r="D589" s="170"/>
      <c r="E589" s="170"/>
      <c r="F589" s="103"/>
      <c r="G589" s="103"/>
      <c r="H589" s="103"/>
      <c r="I589" s="103"/>
      <c r="J589" s="190">
        <f>SUM(J587:J588)</f>
        <v>633797</v>
      </c>
      <c r="K589" s="190">
        <f>SUM(K587:K588)</f>
        <v>440828</v>
      </c>
      <c r="L589" s="191">
        <f>SUM(L587:L588)</f>
        <v>192969</v>
      </c>
      <c r="N589" s="103"/>
      <c r="O589" s="103"/>
      <c r="P589" s="174"/>
    </row>
    <row r="590" spans="1:16" s="155" customFormat="1" ht="14.1" customHeight="1" x14ac:dyDescent="0.2">
      <c r="C590" s="170"/>
      <c r="D590" s="170"/>
      <c r="E590" s="170"/>
      <c r="F590" s="103"/>
      <c r="G590" s="103"/>
      <c r="H590" s="103"/>
      <c r="I590" s="194" t="s">
        <v>308</v>
      </c>
      <c r="J590" s="241">
        <f>C547-J589</f>
        <v>0</v>
      </c>
      <c r="K590" s="241">
        <f>E547-K589</f>
        <v>0</v>
      </c>
      <c r="L590" s="217">
        <f>G547-L589</f>
        <v>0</v>
      </c>
      <c r="N590" s="103"/>
      <c r="O590" s="103"/>
      <c r="P590" s="174"/>
    </row>
    <row r="591" spans="1:16" s="155" customFormat="1" ht="14.1" customHeight="1" x14ac:dyDescent="0.2">
      <c r="A591" s="98"/>
      <c r="B591" s="153"/>
      <c r="C591" s="170"/>
      <c r="D591" s="170"/>
      <c r="E591" s="170"/>
      <c r="F591" s="103"/>
      <c r="G591" s="103"/>
      <c r="H591" s="103"/>
      <c r="I591" s="103"/>
      <c r="J591" s="103"/>
      <c r="K591" s="103"/>
      <c r="L591" s="174"/>
      <c r="N591" s="103"/>
      <c r="O591" s="103"/>
      <c r="P591" s="174"/>
    </row>
    <row r="592" spans="1:16" s="155" customFormat="1" ht="14.1" customHeight="1" x14ac:dyDescent="0.2">
      <c r="A592" s="169">
        <v>14</v>
      </c>
      <c r="B592" s="170" t="s">
        <v>197</v>
      </c>
      <c r="C592" s="72">
        <v>70759</v>
      </c>
      <c r="D592" s="171">
        <f>C592*100/7529178</f>
        <v>0.93979714651453317</v>
      </c>
      <c r="E592" s="72">
        <v>86020</v>
      </c>
      <c r="F592" s="171">
        <f>E592*100/7270009</f>
        <v>1.1832172422345006</v>
      </c>
      <c r="G592" s="172">
        <f>C592-E592</f>
        <v>-15261</v>
      </c>
      <c r="H592" s="173">
        <f>G592*100/E592</f>
        <v>-17.741222971401999</v>
      </c>
      <c r="J592" s="170"/>
      <c r="K592" s="170"/>
      <c r="L592" s="212"/>
      <c r="N592" s="103"/>
      <c r="O592" s="103"/>
      <c r="P592" s="174"/>
    </row>
    <row r="593" spans="1:16" s="155" customFormat="1" ht="14.1" customHeight="1" x14ac:dyDescent="0.2">
      <c r="A593" s="98"/>
      <c r="B593" s="170" t="s">
        <v>309</v>
      </c>
      <c r="C593" s="170"/>
      <c r="D593" s="170"/>
      <c r="E593" s="176"/>
      <c r="F593" s="177"/>
      <c r="G593" s="170"/>
      <c r="H593" s="170"/>
      <c r="I593" s="179" t="s">
        <v>86</v>
      </c>
      <c r="J593" s="180">
        <v>578</v>
      </c>
      <c r="K593" s="180">
        <v>290</v>
      </c>
      <c r="L593" s="181">
        <f t="shared" ref="L593:L606" si="29">J593-K593</f>
        <v>288</v>
      </c>
      <c r="M593" s="179" t="s">
        <v>264</v>
      </c>
      <c r="N593" s="180">
        <v>0</v>
      </c>
      <c r="O593" s="180">
        <v>3784</v>
      </c>
      <c r="P593" s="181">
        <f t="shared" ref="P593:P624" si="30">N593-O593</f>
        <v>-3784</v>
      </c>
    </row>
    <row r="594" spans="1:16" s="155" customFormat="1" ht="14.1" customHeight="1" x14ac:dyDescent="0.2">
      <c r="A594" s="98"/>
      <c r="B594" s="153"/>
      <c r="C594" s="170"/>
      <c r="D594" s="170"/>
      <c r="E594" s="176"/>
      <c r="F594" s="170"/>
      <c r="G594" s="170"/>
      <c r="H594" s="170"/>
      <c r="I594" s="179" t="s">
        <v>70</v>
      </c>
      <c r="J594" s="180">
        <v>306</v>
      </c>
      <c r="K594" s="180">
        <v>158</v>
      </c>
      <c r="L594" s="181">
        <f t="shared" si="29"/>
        <v>148</v>
      </c>
      <c r="M594" s="179" t="s">
        <v>88</v>
      </c>
      <c r="N594" s="180">
        <v>7289</v>
      </c>
      <c r="O594" s="180">
        <v>10367</v>
      </c>
      <c r="P594" s="181">
        <f t="shared" si="30"/>
        <v>-3078</v>
      </c>
    </row>
    <row r="595" spans="1:16" s="155" customFormat="1" ht="14.1" customHeight="1" x14ac:dyDescent="0.2">
      <c r="A595" s="98"/>
      <c r="B595" s="153"/>
      <c r="C595" s="170"/>
      <c r="D595" s="170"/>
      <c r="E595" s="176"/>
      <c r="F595" s="170"/>
      <c r="G595" s="170"/>
      <c r="H595" s="170"/>
      <c r="I595" s="179" t="s">
        <v>100</v>
      </c>
      <c r="J595" s="180">
        <v>740</v>
      </c>
      <c r="K595" s="180">
        <v>605</v>
      </c>
      <c r="L595" s="181">
        <f t="shared" si="29"/>
        <v>135</v>
      </c>
      <c r="M595" s="179" t="s">
        <v>68</v>
      </c>
      <c r="N595" s="180">
        <v>3447</v>
      </c>
      <c r="O595" s="180">
        <v>5046</v>
      </c>
      <c r="P595" s="181">
        <f t="shared" si="30"/>
        <v>-1599</v>
      </c>
    </row>
    <row r="596" spans="1:16" s="155" customFormat="1" ht="14.1" customHeight="1" x14ac:dyDescent="0.2">
      <c r="A596" s="98"/>
      <c r="B596" s="153"/>
      <c r="C596" s="170"/>
      <c r="D596" s="170"/>
      <c r="E596" s="176"/>
      <c r="F596" s="170"/>
      <c r="G596" s="170"/>
      <c r="H596" s="170"/>
      <c r="I596" s="179" t="s">
        <v>81</v>
      </c>
      <c r="J596" s="180">
        <v>722</v>
      </c>
      <c r="K596" s="180">
        <v>611</v>
      </c>
      <c r="L596" s="181">
        <f t="shared" si="29"/>
        <v>111</v>
      </c>
      <c r="M596" s="179" t="s">
        <v>87</v>
      </c>
      <c r="N596" s="180">
        <v>9089</v>
      </c>
      <c r="O596" s="180">
        <v>9919</v>
      </c>
      <c r="P596" s="181">
        <f t="shared" si="30"/>
        <v>-830</v>
      </c>
    </row>
    <row r="597" spans="1:16" s="155" customFormat="1" ht="14.1" customHeight="1" x14ac:dyDescent="0.2">
      <c r="A597" s="98"/>
      <c r="B597" s="153"/>
      <c r="C597" s="170"/>
      <c r="D597" s="170"/>
      <c r="E597" s="176"/>
      <c r="F597" s="170"/>
      <c r="G597" s="170"/>
      <c r="H597" s="170"/>
      <c r="I597" s="179" t="s">
        <v>82</v>
      </c>
      <c r="J597" s="180">
        <v>50</v>
      </c>
      <c r="K597" s="180">
        <v>4</v>
      </c>
      <c r="L597" s="181">
        <f t="shared" si="29"/>
        <v>46</v>
      </c>
      <c r="M597" s="179" t="s">
        <v>65</v>
      </c>
      <c r="N597" s="180">
        <v>817</v>
      </c>
      <c r="O597" s="180">
        <v>1548</v>
      </c>
      <c r="P597" s="181">
        <f t="shared" si="30"/>
        <v>-731</v>
      </c>
    </row>
    <row r="598" spans="1:16" s="155" customFormat="1" ht="14.1" customHeight="1" x14ac:dyDescent="0.2">
      <c r="A598" s="98"/>
      <c r="B598" s="153"/>
      <c r="C598" s="170"/>
      <c r="D598" s="170"/>
      <c r="E598" s="176"/>
      <c r="F598" s="170"/>
      <c r="G598" s="170"/>
      <c r="H598" s="170"/>
      <c r="I598" s="179" t="s">
        <v>79</v>
      </c>
      <c r="J598" s="180">
        <v>64</v>
      </c>
      <c r="K598" s="180">
        <v>28</v>
      </c>
      <c r="L598" s="181">
        <f t="shared" si="29"/>
        <v>36</v>
      </c>
      <c r="M598" s="179" t="s">
        <v>95</v>
      </c>
      <c r="N598" s="180">
        <v>2836</v>
      </c>
      <c r="O598" s="180">
        <v>3565</v>
      </c>
      <c r="P598" s="181">
        <f t="shared" si="30"/>
        <v>-729</v>
      </c>
    </row>
    <row r="599" spans="1:16" s="155" customFormat="1" ht="14.1" customHeight="1" x14ac:dyDescent="0.2">
      <c r="A599" s="98"/>
      <c r="B599" s="153"/>
      <c r="C599" s="170"/>
      <c r="D599" s="170"/>
      <c r="E599" s="176"/>
      <c r="F599" s="170"/>
      <c r="G599" s="170"/>
      <c r="H599" s="170"/>
      <c r="I599" s="179" t="s">
        <v>281</v>
      </c>
      <c r="J599" s="180">
        <v>25</v>
      </c>
      <c r="K599" s="180">
        <v>0</v>
      </c>
      <c r="L599" s="181">
        <f t="shared" si="29"/>
        <v>25</v>
      </c>
      <c r="M599" s="179" t="s">
        <v>75</v>
      </c>
      <c r="N599" s="180">
        <v>9812</v>
      </c>
      <c r="O599" s="180">
        <v>10494</v>
      </c>
      <c r="P599" s="181">
        <f t="shared" si="30"/>
        <v>-682</v>
      </c>
    </row>
    <row r="600" spans="1:16" s="155" customFormat="1" ht="14.1" customHeight="1" x14ac:dyDescent="0.2">
      <c r="A600" s="98"/>
      <c r="B600" s="153"/>
      <c r="C600" s="170"/>
      <c r="D600" s="170"/>
      <c r="E600" s="176"/>
      <c r="F600" s="170"/>
      <c r="G600" s="170"/>
      <c r="H600" s="170"/>
      <c r="I600" s="179" t="s">
        <v>282</v>
      </c>
      <c r="J600" s="180">
        <v>39</v>
      </c>
      <c r="K600" s="180">
        <v>20</v>
      </c>
      <c r="L600" s="181">
        <f t="shared" si="29"/>
        <v>19</v>
      </c>
      <c r="M600" s="179" t="s">
        <v>98</v>
      </c>
      <c r="N600" s="180">
        <v>2562</v>
      </c>
      <c r="O600" s="180">
        <v>3227</v>
      </c>
      <c r="P600" s="181">
        <f t="shared" si="30"/>
        <v>-665</v>
      </c>
    </row>
    <row r="601" spans="1:16" s="155" customFormat="1" ht="14.1" customHeight="1" x14ac:dyDescent="0.2">
      <c r="A601" s="98"/>
      <c r="B601" s="153"/>
      <c r="C601" s="170"/>
      <c r="D601" s="170"/>
      <c r="E601" s="176"/>
      <c r="F601" s="170"/>
      <c r="G601" s="170"/>
      <c r="H601" s="170"/>
      <c r="I601" s="179" t="s">
        <v>93</v>
      </c>
      <c r="J601" s="180">
        <v>8</v>
      </c>
      <c r="K601" s="180">
        <v>3</v>
      </c>
      <c r="L601" s="181">
        <f t="shared" si="29"/>
        <v>5</v>
      </c>
      <c r="M601" s="179" t="s">
        <v>80</v>
      </c>
      <c r="N601" s="180">
        <v>1657</v>
      </c>
      <c r="O601" s="180">
        <v>2284</v>
      </c>
      <c r="P601" s="181">
        <f t="shared" si="30"/>
        <v>-627</v>
      </c>
    </row>
    <row r="602" spans="1:16" s="155" customFormat="1" ht="14.1" customHeight="1" x14ac:dyDescent="0.2">
      <c r="A602" s="98"/>
      <c r="B602" s="153"/>
      <c r="C602" s="170"/>
      <c r="D602" s="170"/>
      <c r="E602" s="176"/>
      <c r="F602" s="170"/>
      <c r="G602" s="170"/>
      <c r="H602" s="170"/>
      <c r="I602" s="179" t="s">
        <v>76</v>
      </c>
      <c r="J602" s="180">
        <v>4</v>
      </c>
      <c r="K602" s="180">
        <v>0</v>
      </c>
      <c r="L602" s="181">
        <f t="shared" si="29"/>
        <v>4</v>
      </c>
      <c r="M602" s="179" t="s">
        <v>103</v>
      </c>
      <c r="N602" s="180">
        <v>11240</v>
      </c>
      <c r="O602" s="180">
        <v>11784</v>
      </c>
      <c r="P602" s="181">
        <f t="shared" si="30"/>
        <v>-544</v>
      </c>
    </row>
    <row r="603" spans="1:16" s="155" customFormat="1" ht="14.1" customHeight="1" x14ac:dyDescent="0.2">
      <c r="A603" s="98"/>
      <c r="B603" s="153"/>
      <c r="C603" s="170"/>
      <c r="D603" s="170"/>
      <c r="E603" s="176"/>
      <c r="F603" s="170"/>
      <c r="G603" s="170"/>
      <c r="H603" s="170"/>
      <c r="I603" s="179" t="s">
        <v>273</v>
      </c>
      <c r="J603" s="180">
        <v>4</v>
      </c>
      <c r="K603" s="180">
        <v>1</v>
      </c>
      <c r="L603" s="181">
        <f t="shared" si="29"/>
        <v>3</v>
      </c>
      <c r="M603" s="179" t="s">
        <v>263</v>
      </c>
      <c r="N603" s="180">
        <v>199</v>
      </c>
      <c r="O603" s="180">
        <v>620</v>
      </c>
      <c r="P603" s="181">
        <f t="shared" si="30"/>
        <v>-421</v>
      </c>
    </row>
    <row r="604" spans="1:16" s="155" customFormat="1" ht="14.1" customHeight="1" x14ac:dyDescent="0.2">
      <c r="A604" s="98"/>
      <c r="B604" s="153"/>
      <c r="C604" s="170"/>
      <c r="D604" s="170"/>
      <c r="E604" s="176"/>
      <c r="F604" s="170"/>
      <c r="G604" s="170"/>
      <c r="H604" s="170"/>
      <c r="I604" s="179" t="s">
        <v>270</v>
      </c>
      <c r="J604" s="180">
        <v>30</v>
      </c>
      <c r="K604" s="180">
        <v>27</v>
      </c>
      <c r="L604" s="181">
        <f t="shared" si="29"/>
        <v>3</v>
      </c>
      <c r="M604" s="179" t="s">
        <v>101</v>
      </c>
      <c r="N604" s="180">
        <v>2433</v>
      </c>
      <c r="O604" s="180">
        <v>2812</v>
      </c>
      <c r="P604" s="181">
        <f t="shared" si="30"/>
        <v>-379</v>
      </c>
    </row>
    <row r="605" spans="1:16" s="155" customFormat="1" ht="14.1" customHeight="1" x14ac:dyDescent="0.2">
      <c r="A605" s="98"/>
      <c r="B605" s="153"/>
      <c r="C605" s="170"/>
      <c r="D605" s="170"/>
      <c r="E605" s="176"/>
      <c r="F605" s="170"/>
      <c r="G605" s="170"/>
      <c r="H605" s="170"/>
      <c r="I605" s="179" t="s">
        <v>83</v>
      </c>
      <c r="J605" s="180">
        <v>35</v>
      </c>
      <c r="K605" s="180">
        <v>33</v>
      </c>
      <c r="L605" s="181">
        <f t="shared" si="29"/>
        <v>2</v>
      </c>
      <c r="M605" s="179" t="s">
        <v>66</v>
      </c>
      <c r="N605" s="180">
        <v>5157</v>
      </c>
      <c r="O605" s="180">
        <v>5510</v>
      </c>
      <c r="P605" s="181">
        <f t="shared" si="30"/>
        <v>-353</v>
      </c>
    </row>
    <row r="606" spans="1:16" s="155" customFormat="1" ht="14.1" customHeight="1" x14ac:dyDescent="0.2">
      <c r="A606" s="98"/>
      <c r="B606" s="153"/>
      <c r="C606" s="170"/>
      <c r="D606" s="170"/>
      <c r="E606" s="176"/>
      <c r="F606" s="170"/>
      <c r="G606" s="170"/>
      <c r="H606" s="170"/>
      <c r="I606" s="179" t="s">
        <v>284</v>
      </c>
      <c r="J606" s="180">
        <v>1</v>
      </c>
      <c r="K606" s="180">
        <v>0</v>
      </c>
      <c r="L606" s="181">
        <f t="shared" si="29"/>
        <v>1</v>
      </c>
      <c r="M606" s="179" t="s">
        <v>92</v>
      </c>
      <c r="N606" s="180">
        <v>803</v>
      </c>
      <c r="O606" s="180">
        <v>1069</v>
      </c>
      <c r="P606" s="181">
        <f t="shared" si="30"/>
        <v>-266</v>
      </c>
    </row>
    <row r="607" spans="1:16" s="155" customFormat="1" ht="14.1" customHeight="1" x14ac:dyDescent="0.2">
      <c r="C607" s="170"/>
      <c r="D607" s="170"/>
      <c r="E607" s="176"/>
      <c r="F607" s="170"/>
      <c r="G607" s="170"/>
      <c r="H607" s="170"/>
      <c r="M607" s="179" t="s">
        <v>73</v>
      </c>
      <c r="N607" s="180">
        <v>841</v>
      </c>
      <c r="O607" s="180">
        <v>1094</v>
      </c>
      <c r="P607" s="181">
        <f t="shared" si="30"/>
        <v>-253</v>
      </c>
    </row>
    <row r="608" spans="1:16" s="155" customFormat="1" ht="14.1" customHeight="1" x14ac:dyDescent="0.2">
      <c r="C608" s="170"/>
      <c r="D608" s="170"/>
      <c r="E608" s="176"/>
      <c r="F608" s="170"/>
      <c r="G608" s="170"/>
      <c r="H608" s="170"/>
      <c r="M608" s="179" t="s">
        <v>84</v>
      </c>
      <c r="N608" s="180">
        <v>419</v>
      </c>
      <c r="O608" s="180">
        <v>604</v>
      </c>
      <c r="P608" s="181">
        <f t="shared" si="30"/>
        <v>-185</v>
      </c>
    </row>
    <row r="609" spans="1:16" s="155" customFormat="1" ht="14.1" customHeight="1" x14ac:dyDescent="0.2">
      <c r="C609" s="170"/>
      <c r="D609" s="170"/>
      <c r="E609" s="176"/>
      <c r="F609" s="170"/>
      <c r="G609" s="170"/>
      <c r="H609" s="170"/>
      <c r="I609" s="179"/>
      <c r="J609" s="180"/>
      <c r="K609" s="180"/>
      <c r="L609" s="181"/>
      <c r="M609" s="179" t="s">
        <v>78</v>
      </c>
      <c r="N609" s="180">
        <v>71</v>
      </c>
      <c r="O609" s="180">
        <v>232</v>
      </c>
      <c r="P609" s="181">
        <f t="shared" si="30"/>
        <v>-161</v>
      </c>
    </row>
    <row r="610" spans="1:16" s="155" customFormat="1" ht="14.1" customHeight="1" x14ac:dyDescent="0.2">
      <c r="C610" s="170"/>
      <c r="D610" s="170"/>
      <c r="E610" s="176"/>
      <c r="F610" s="170"/>
      <c r="G610" s="170"/>
      <c r="H610" s="170"/>
      <c r="I610" s="179"/>
      <c r="J610" s="180"/>
      <c r="K610" s="180"/>
      <c r="L610" s="181"/>
      <c r="M610" s="179" t="s">
        <v>105</v>
      </c>
      <c r="N610" s="180">
        <v>298</v>
      </c>
      <c r="O610" s="180">
        <v>447</v>
      </c>
      <c r="P610" s="181">
        <f t="shared" si="30"/>
        <v>-149</v>
      </c>
    </row>
    <row r="611" spans="1:16" s="155" customFormat="1" ht="14.1" customHeight="1" x14ac:dyDescent="0.2">
      <c r="C611" s="170"/>
      <c r="D611" s="170"/>
      <c r="E611" s="176"/>
      <c r="F611" s="170"/>
      <c r="G611" s="170"/>
      <c r="H611" s="170"/>
      <c r="I611" s="179"/>
      <c r="J611" s="180"/>
      <c r="K611" s="180"/>
      <c r="L611" s="181"/>
      <c r="M611" s="179" t="s">
        <v>91</v>
      </c>
      <c r="N611" s="180">
        <v>128</v>
      </c>
      <c r="O611" s="180">
        <v>266</v>
      </c>
      <c r="P611" s="181">
        <f t="shared" si="30"/>
        <v>-138</v>
      </c>
    </row>
    <row r="612" spans="1:16" s="155" customFormat="1" ht="14.1" customHeight="1" x14ac:dyDescent="0.2">
      <c r="C612" s="170"/>
      <c r="D612" s="170"/>
      <c r="E612" s="176"/>
      <c r="F612" s="170"/>
      <c r="G612" s="170"/>
      <c r="H612" s="170"/>
      <c r="M612" s="179" t="s">
        <v>262</v>
      </c>
      <c r="N612" s="180">
        <v>438</v>
      </c>
      <c r="O612" s="180">
        <v>572</v>
      </c>
      <c r="P612" s="181">
        <f t="shared" si="30"/>
        <v>-134</v>
      </c>
    </row>
    <row r="613" spans="1:16" s="155" customFormat="1" ht="14.1" customHeight="1" x14ac:dyDescent="0.2">
      <c r="C613" s="170"/>
      <c r="D613" s="170"/>
      <c r="E613" s="176"/>
      <c r="F613" s="170"/>
      <c r="G613" s="170"/>
      <c r="H613" s="170"/>
      <c r="I613" s="183"/>
      <c r="J613" s="180"/>
      <c r="K613" s="180"/>
      <c r="L613" s="181"/>
      <c r="M613" s="179" t="s">
        <v>69</v>
      </c>
      <c r="N613" s="180">
        <v>110</v>
      </c>
      <c r="O613" s="180">
        <v>191</v>
      </c>
      <c r="P613" s="181">
        <f t="shared" si="30"/>
        <v>-81</v>
      </c>
    </row>
    <row r="614" spans="1:16" s="155" customFormat="1" ht="14.1" customHeight="1" x14ac:dyDescent="0.2">
      <c r="C614" s="170"/>
      <c r="D614" s="170"/>
      <c r="E614" s="176"/>
      <c r="F614" s="170"/>
      <c r="G614" s="170"/>
      <c r="H614" s="170"/>
      <c r="I614" s="183"/>
      <c r="J614" s="180"/>
      <c r="K614" s="180"/>
      <c r="L614" s="181"/>
      <c r="M614" s="179" t="s">
        <v>96</v>
      </c>
      <c r="N614" s="180">
        <v>975</v>
      </c>
      <c r="O614" s="180">
        <v>1043</v>
      </c>
      <c r="P614" s="181">
        <f t="shared" si="30"/>
        <v>-68</v>
      </c>
    </row>
    <row r="615" spans="1:16" s="155" customFormat="1" ht="14.1" customHeight="1" x14ac:dyDescent="0.2">
      <c r="C615" s="170"/>
      <c r="D615" s="170"/>
      <c r="E615" s="176"/>
      <c r="F615" s="170"/>
      <c r="G615" s="170"/>
      <c r="H615" s="170"/>
      <c r="M615" s="179" t="s">
        <v>285</v>
      </c>
      <c r="N615" s="180">
        <v>45</v>
      </c>
      <c r="O615" s="180">
        <v>68</v>
      </c>
      <c r="P615" s="181">
        <f t="shared" si="30"/>
        <v>-23</v>
      </c>
    </row>
    <row r="616" spans="1:16" s="155" customFormat="1" ht="14.1" customHeight="1" x14ac:dyDescent="0.2">
      <c r="C616" s="170"/>
      <c r="D616" s="170"/>
      <c r="E616" s="176"/>
      <c r="F616" s="170"/>
      <c r="G616" s="170"/>
      <c r="H616" s="170"/>
      <c r="I616" s="184"/>
      <c r="J616" s="185"/>
      <c r="K616" s="185"/>
      <c r="L616" s="181"/>
      <c r="M616" s="179" t="s">
        <v>267</v>
      </c>
      <c r="N616" s="180">
        <v>0</v>
      </c>
      <c r="O616" s="180">
        <v>18</v>
      </c>
      <c r="P616" s="181">
        <f t="shared" si="30"/>
        <v>-18</v>
      </c>
    </row>
    <row r="617" spans="1:16" s="155" customFormat="1" ht="14.1" customHeight="1" x14ac:dyDescent="0.2">
      <c r="C617" s="170"/>
      <c r="D617" s="170"/>
      <c r="E617" s="176"/>
      <c r="F617" s="170"/>
      <c r="G617" s="170"/>
      <c r="H617" s="170"/>
      <c r="I617" s="184"/>
      <c r="J617" s="185"/>
      <c r="K617" s="185"/>
      <c r="L617" s="181"/>
      <c r="M617" s="179" t="s">
        <v>104</v>
      </c>
      <c r="N617" s="180">
        <v>692</v>
      </c>
      <c r="O617" s="180">
        <v>710</v>
      </c>
      <c r="P617" s="181">
        <f t="shared" si="30"/>
        <v>-18</v>
      </c>
    </row>
    <row r="618" spans="1:16" s="155" customFormat="1" ht="14.1" customHeight="1" x14ac:dyDescent="0.2">
      <c r="C618" s="170"/>
      <c r="D618" s="170"/>
      <c r="E618" s="176"/>
      <c r="F618" s="170"/>
      <c r="G618" s="170"/>
      <c r="H618" s="170"/>
      <c r="L618" s="186"/>
      <c r="M618" s="179" t="s">
        <v>71</v>
      </c>
      <c r="N618" s="180">
        <v>0</v>
      </c>
      <c r="O618" s="180">
        <v>10</v>
      </c>
      <c r="P618" s="181">
        <f t="shared" si="30"/>
        <v>-10</v>
      </c>
    </row>
    <row r="619" spans="1:16" s="155" customFormat="1" ht="14.1" customHeight="1" x14ac:dyDescent="0.2">
      <c r="C619" s="170"/>
      <c r="D619" s="170"/>
      <c r="E619" s="176"/>
      <c r="F619" s="170"/>
      <c r="G619" s="170"/>
      <c r="H619" s="170"/>
      <c r="I619" s="184"/>
      <c r="J619" s="185"/>
      <c r="K619" s="185"/>
      <c r="L619" s="181"/>
      <c r="M619" s="179" t="s">
        <v>266</v>
      </c>
      <c r="N619" s="180">
        <v>0</v>
      </c>
      <c r="O619" s="180">
        <v>8</v>
      </c>
      <c r="P619" s="181">
        <f t="shared" si="30"/>
        <v>-8</v>
      </c>
    </row>
    <row r="620" spans="1:16" s="155" customFormat="1" ht="14.1" customHeight="1" x14ac:dyDescent="0.2">
      <c r="C620" s="170"/>
      <c r="D620" s="170"/>
      <c r="E620" s="176"/>
      <c r="F620" s="170"/>
      <c r="G620" s="170"/>
      <c r="H620" s="170"/>
      <c r="L620" s="186"/>
      <c r="M620" s="179" t="s">
        <v>90</v>
      </c>
      <c r="N620" s="180">
        <v>650</v>
      </c>
      <c r="O620" s="180">
        <v>656</v>
      </c>
      <c r="P620" s="181">
        <f t="shared" si="30"/>
        <v>-6</v>
      </c>
    </row>
    <row r="621" spans="1:16" s="155" customFormat="1" ht="14.1" customHeight="1" x14ac:dyDescent="0.2">
      <c r="C621" s="170"/>
      <c r="D621" s="170"/>
      <c r="E621" s="176"/>
      <c r="F621" s="170"/>
      <c r="G621" s="170"/>
      <c r="H621" s="170"/>
      <c r="I621" s="184"/>
      <c r="J621" s="185"/>
      <c r="K621" s="185"/>
      <c r="L621" s="181"/>
      <c r="M621" s="179" t="s">
        <v>97</v>
      </c>
      <c r="N621" s="180">
        <v>0</v>
      </c>
      <c r="O621" s="180">
        <v>5</v>
      </c>
      <c r="P621" s="181">
        <f t="shared" si="30"/>
        <v>-5</v>
      </c>
    </row>
    <row r="622" spans="1:16" s="155" customFormat="1" ht="14.1" customHeight="1" x14ac:dyDescent="0.2">
      <c r="C622" s="170"/>
      <c r="D622" s="170"/>
      <c r="E622" s="176"/>
      <c r="F622" s="170"/>
      <c r="G622" s="170"/>
      <c r="H622" s="170"/>
      <c r="I622" s="184"/>
      <c r="J622" s="185"/>
      <c r="K622" s="185"/>
      <c r="L622" s="181"/>
      <c r="M622" s="179" t="s">
        <v>72</v>
      </c>
      <c r="N622" s="180">
        <v>20</v>
      </c>
      <c r="O622" s="180">
        <v>22</v>
      </c>
      <c r="P622" s="181">
        <f t="shared" si="30"/>
        <v>-2</v>
      </c>
    </row>
    <row r="623" spans="1:16" s="155" customFormat="1" ht="14.1" customHeight="1" x14ac:dyDescent="0.2">
      <c r="A623" s="98"/>
      <c r="B623" s="153"/>
      <c r="C623" s="170"/>
      <c r="D623" s="170"/>
      <c r="E623" s="176"/>
      <c r="F623" s="170"/>
      <c r="G623" s="170"/>
      <c r="H623" s="170"/>
      <c r="L623" s="186"/>
      <c r="M623" s="179" t="s">
        <v>274</v>
      </c>
      <c r="N623" s="180">
        <v>0</v>
      </c>
      <c r="O623" s="180">
        <v>1</v>
      </c>
      <c r="P623" s="181">
        <f t="shared" si="30"/>
        <v>-1</v>
      </c>
    </row>
    <row r="624" spans="1:16" s="155" customFormat="1" ht="14.1" customHeight="1" x14ac:dyDescent="0.2">
      <c r="A624" s="98"/>
      <c r="B624" s="153"/>
      <c r="C624" s="170"/>
      <c r="D624" s="170"/>
      <c r="E624" s="176"/>
      <c r="F624" s="170"/>
      <c r="G624" s="170"/>
      <c r="H624" s="170"/>
      <c r="L624" s="186"/>
      <c r="M624" s="179" t="s">
        <v>257</v>
      </c>
      <c r="N624" s="180">
        <v>6125</v>
      </c>
      <c r="O624" s="180">
        <v>6264</v>
      </c>
      <c r="P624" s="181">
        <f t="shared" si="30"/>
        <v>-139</v>
      </c>
    </row>
    <row r="625" spans="1:16" s="155" customFormat="1" ht="14.1" customHeight="1" x14ac:dyDescent="0.2">
      <c r="A625" s="98"/>
      <c r="B625" s="153"/>
      <c r="C625" s="170"/>
      <c r="D625" s="170"/>
      <c r="E625" s="176"/>
      <c r="F625" s="170"/>
      <c r="G625" s="170"/>
      <c r="H625" s="170"/>
      <c r="I625" s="184"/>
      <c r="J625" s="185"/>
      <c r="K625" s="185"/>
      <c r="L625" s="181"/>
      <c r="M625" s="183"/>
      <c r="N625" s="180"/>
      <c r="O625" s="180"/>
      <c r="P625" s="181"/>
    </row>
    <row r="626" spans="1:16" s="155" customFormat="1" ht="14.1" customHeight="1" x14ac:dyDescent="0.2">
      <c r="A626" s="98"/>
      <c r="B626" s="153"/>
      <c r="C626" s="170"/>
      <c r="D626" s="170"/>
      <c r="E626" s="176"/>
      <c r="F626" s="170"/>
      <c r="G626" s="170"/>
      <c r="H626" s="170"/>
      <c r="L626" s="181"/>
    </row>
    <row r="627" spans="1:16" s="155" customFormat="1" ht="14.1" customHeight="1" x14ac:dyDescent="0.2">
      <c r="A627" s="98"/>
      <c r="B627" s="153"/>
      <c r="C627" s="170"/>
      <c r="D627" s="170"/>
      <c r="E627" s="176"/>
      <c r="F627" s="170"/>
      <c r="G627" s="170"/>
      <c r="H627" s="170"/>
      <c r="I627" s="103"/>
      <c r="J627" s="103"/>
      <c r="K627" s="103"/>
      <c r="L627" s="174"/>
      <c r="N627" s="103"/>
      <c r="O627" s="103"/>
      <c r="P627" s="174"/>
    </row>
    <row r="628" spans="1:16" s="155" customFormat="1" ht="14.1" customHeight="1" x14ac:dyDescent="0.2">
      <c r="A628" s="98"/>
      <c r="B628" s="153"/>
      <c r="C628" s="170"/>
      <c r="D628" s="170"/>
      <c r="E628" s="176"/>
      <c r="F628" s="170"/>
      <c r="G628" s="170"/>
      <c r="H628" s="170"/>
      <c r="I628" s="103"/>
      <c r="J628" s="103"/>
      <c r="K628" s="103"/>
      <c r="L628" s="174"/>
      <c r="N628" s="103"/>
      <c r="O628" s="103"/>
      <c r="P628" s="174"/>
    </row>
    <row r="629" spans="1:16" s="155" customFormat="1" ht="14.1" customHeight="1" x14ac:dyDescent="0.2">
      <c r="A629" s="98"/>
      <c r="B629" s="153"/>
      <c r="C629" s="170"/>
      <c r="D629" s="170"/>
      <c r="E629" s="176"/>
      <c r="F629" s="170"/>
      <c r="G629" s="170"/>
      <c r="H629" s="170"/>
      <c r="I629" s="103"/>
      <c r="J629" s="103"/>
      <c r="K629" s="103"/>
      <c r="L629" s="174"/>
      <c r="N629" s="103"/>
      <c r="O629" s="103"/>
      <c r="P629" s="174"/>
    </row>
    <row r="630" spans="1:16" s="155" customFormat="1" ht="14.1" customHeight="1" x14ac:dyDescent="0.2">
      <c r="A630" s="98"/>
      <c r="B630" s="153"/>
      <c r="C630" s="170"/>
      <c r="D630" s="170"/>
      <c r="E630" s="176"/>
      <c r="F630" s="170"/>
      <c r="G630" s="170"/>
      <c r="H630" s="170"/>
      <c r="I630" s="103"/>
      <c r="J630" s="103"/>
      <c r="K630" s="103"/>
      <c r="L630" s="174"/>
      <c r="N630" s="103"/>
      <c r="O630" s="103"/>
      <c r="P630" s="174"/>
    </row>
    <row r="631" spans="1:16" s="155" customFormat="1" ht="14.1" customHeight="1" x14ac:dyDescent="0.2">
      <c r="A631" s="98"/>
      <c r="B631" s="153"/>
      <c r="C631" s="170"/>
      <c r="D631" s="170"/>
      <c r="E631" s="176"/>
      <c r="F631" s="170"/>
      <c r="G631" s="170"/>
      <c r="H631" s="170"/>
      <c r="I631" s="103"/>
      <c r="J631" s="103"/>
      <c r="K631" s="103"/>
      <c r="L631" s="174"/>
      <c r="N631" s="103"/>
      <c r="O631" s="103"/>
      <c r="P631" s="174"/>
    </row>
    <row r="632" spans="1:16" s="155" customFormat="1" ht="14.1" customHeight="1" x14ac:dyDescent="0.2">
      <c r="A632" s="98"/>
      <c r="B632" s="153"/>
      <c r="C632" s="170"/>
      <c r="D632" s="170"/>
      <c r="E632" s="176"/>
      <c r="F632" s="170"/>
      <c r="G632" s="170"/>
      <c r="H632" s="170"/>
      <c r="I632" s="170" t="s">
        <v>258</v>
      </c>
      <c r="J632" s="170">
        <f>SUM(J593:J631)</f>
        <v>2606</v>
      </c>
      <c r="K632" s="170">
        <f>SUM(K593:K631)</f>
        <v>1780</v>
      </c>
      <c r="L632" s="170">
        <f>SUM(L593:L631)</f>
        <v>826</v>
      </c>
      <c r="M632" s="170" t="s">
        <v>258</v>
      </c>
      <c r="N632" s="170">
        <f>SUM(N593:N631)</f>
        <v>68153</v>
      </c>
      <c r="O632" s="170">
        <f>SUM(O593:O631)</f>
        <v>84240</v>
      </c>
      <c r="P632" s="189">
        <f>SUM(P593:P631)</f>
        <v>-16087</v>
      </c>
    </row>
    <row r="633" spans="1:16" s="155" customFormat="1" ht="14.1" customHeight="1" x14ac:dyDescent="0.2">
      <c r="A633" s="98"/>
      <c r="B633" s="153"/>
      <c r="C633" s="170"/>
      <c r="D633" s="170"/>
      <c r="E633" s="170"/>
      <c r="F633" s="170"/>
      <c r="G633" s="170"/>
      <c r="H633" s="170"/>
      <c r="J633" s="170">
        <f>N632</f>
        <v>68153</v>
      </c>
      <c r="K633" s="170">
        <f>O632</f>
        <v>84240</v>
      </c>
      <c r="L633" s="189">
        <f>P632</f>
        <v>-16087</v>
      </c>
      <c r="N633" s="103"/>
      <c r="O633" s="103"/>
      <c r="P633" s="174"/>
    </row>
    <row r="634" spans="1:16" s="155" customFormat="1" ht="14.1" customHeight="1" x14ac:dyDescent="0.2">
      <c r="A634" s="169"/>
      <c r="B634" s="175"/>
      <c r="C634" s="170"/>
      <c r="D634" s="170"/>
      <c r="E634" s="170"/>
      <c r="F634" s="170"/>
      <c r="G634" s="170"/>
      <c r="H634" s="170"/>
      <c r="I634" s="188"/>
      <c r="J634" s="190">
        <f>SUM(J632:J633)</f>
        <v>70759</v>
      </c>
      <c r="K634" s="190">
        <f>SUM(K632:K633)</f>
        <v>86020</v>
      </c>
      <c r="L634" s="191">
        <f>SUM(L632:L633)</f>
        <v>-15261</v>
      </c>
      <c r="N634" s="103"/>
      <c r="O634" s="103"/>
      <c r="P634" s="174"/>
    </row>
    <row r="635" spans="1:16" s="155" customFormat="1" ht="14.1" customHeight="1" x14ac:dyDescent="0.2">
      <c r="A635" s="169"/>
      <c r="B635" s="175"/>
      <c r="C635" s="170"/>
      <c r="D635" s="170"/>
      <c r="E635" s="170"/>
      <c r="F635" s="170"/>
      <c r="G635" s="170"/>
      <c r="H635" s="170"/>
      <c r="I635" s="194" t="s">
        <v>310</v>
      </c>
      <c r="J635" s="103">
        <f>C592-J634</f>
        <v>0</v>
      </c>
      <c r="K635" s="103">
        <f>E592-K634</f>
        <v>0</v>
      </c>
      <c r="L635" s="191">
        <f>G592-L634</f>
        <v>0</v>
      </c>
      <c r="N635" s="103"/>
      <c r="O635" s="103"/>
      <c r="P635" s="174"/>
    </row>
    <row r="636" spans="1:16" s="155" customFormat="1" ht="14.1" customHeight="1" x14ac:dyDescent="0.2">
      <c r="A636" s="98"/>
      <c r="B636" s="153"/>
      <c r="C636" s="170"/>
      <c r="D636" s="170"/>
      <c r="E636" s="170"/>
      <c r="F636" s="103"/>
      <c r="G636" s="103"/>
      <c r="H636" s="103"/>
      <c r="I636" s="103"/>
      <c r="J636" s="103"/>
      <c r="K636" s="103"/>
      <c r="L636" s="174"/>
      <c r="N636" s="103"/>
      <c r="O636" s="103"/>
      <c r="P636" s="174"/>
    </row>
    <row r="637" spans="1:16" s="155" customFormat="1" ht="14.1" customHeight="1" x14ac:dyDescent="0.2">
      <c r="A637" s="169">
        <v>15</v>
      </c>
      <c r="B637" s="242" t="s">
        <v>311</v>
      </c>
      <c r="C637" s="243">
        <v>99941</v>
      </c>
      <c r="D637" s="171">
        <f>C637*100/7529178</f>
        <v>1.3273826173321974</v>
      </c>
      <c r="E637" s="243">
        <v>88432</v>
      </c>
      <c r="F637" s="171">
        <f>E637*100/7270009</f>
        <v>1.2163946427026431</v>
      </c>
      <c r="G637" s="172">
        <f>C637-E637</f>
        <v>11509</v>
      </c>
      <c r="H637" s="173">
        <f>G637*100/E637</f>
        <v>13.014519630902841</v>
      </c>
      <c r="I637" s="170"/>
      <c r="J637" s="170"/>
      <c r="K637" s="170"/>
      <c r="L637" s="212"/>
      <c r="M637" s="188"/>
      <c r="N637" s="170"/>
      <c r="O637" s="170"/>
      <c r="P637" s="212"/>
    </row>
    <row r="638" spans="1:16" s="155" customFormat="1" ht="14.1" customHeight="1" x14ac:dyDescent="0.2">
      <c r="A638" s="98"/>
      <c r="B638" s="244" t="s">
        <v>312</v>
      </c>
      <c r="C638" s="170"/>
      <c r="D638" s="170"/>
      <c r="E638" s="170"/>
      <c r="F638" s="170"/>
      <c r="G638" s="103"/>
      <c r="H638" s="103"/>
      <c r="I638" s="179" t="s">
        <v>80</v>
      </c>
      <c r="J638" s="180">
        <v>25132</v>
      </c>
      <c r="K638" s="180">
        <v>22351</v>
      </c>
      <c r="L638" s="181">
        <f t="shared" ref="L638:L671" si="31">J638-K638</f>
        <v>2781</v>
      </c>
      <c r="M638" s="179" t="s">
        <v>81</v>
      </c>
      <c r="N638" s="180">
        <v>7893</v>
      </c>
      <c r="O638" s="180">
        <v>8736</v>
      </c>
      <c r="P638" s="181">
        <f t="shared" ref="P638:P657" si="32">N638-O638</f>
        <v>-843</v>
      </c>
    </row>
    <row r="639" spans="1:16" s="155" customFormat="1" ht="14.1" customHeight="1" x14ac:dyDescent="0.2">
      <c r="A639" s="98"/>
      <c r="C639" s="170"/>
      <c r="D639" s="170"/>
      <c r="E639" s="170"/>
      <c r="F639" s="170"/>
      <c r="G639" s="103"/>
      <c r="H639" s="103"/>
      <c r="I639" s="179" t="s">
        <v>95</v>
      </c>
      <c r="J639" s="180">
        <v>7936</v>
      </c>
      <c r="K639" s="180">
        <v>5275</v>
      </c>
      <c r="L639" s="181">
        <f t="shared" si="31"/>
        <v>2661</v>
      </c>
      <c r="M639" s="179" t="s">
        <v>285</v>
      </c>
      <c r="N639" s="180">
        <v>26</v>
      </c>
      <c r="O639" s="180">
        <v>286</v>
      </c>
      <c r="P639" s="181">
        <f t="shared" si="32"/>
        <v>-260</v>
      </c>
    </row>
    <row r="640" spans="1:16" s="155" customFormat="1" ht="14.1" customHeight="1" x14ac:dyDescent="0.2">
      <c r="A640" s="98"/>
      <c r="C640" s="170"/>
      <c r="D640" s="170"/>
      <c r="E640" s="170"/>
      <c r="F640" s="170"/>
      <c r="G640" s="103"/>
      <c r="H640" s="103"/>
      <c r="I640" s="179" t="s">
        <v>65</v>
      </c>
      <c r="J640" s="180">
        <v>14054</v>
      </c>
      <c r="K640" s="180">
        <v>12693</v>
      </c>
      <c r="L640" s="181">
        <f t="shared" si="31"/>
        <v>1361</v>
      </c>
      <c r="M640" s="179" t="s">
        <v>263</v>
      </c>
      <c r="N640" s="180">
        <v>241</v>
      </c>
      <c r="O640" s="180">
        <v>429</v>
      </c>
      <c r="P640" s="181">
        <f t="shared" si="32"/>
        <v>-188</v>
      </c>
    </row>
    <row r="641" spans="1:16" s="155" customFormat="1" ht="14.1" customHeight="1" x14ac:dyDescent="0.2">
      <c r="A641" s="98"/>
      <c r="C641" s="170"/>
      <c r="D641" s="170"/>
      <c r="E641" s="170"/>
      <c r="F641" s="170"/>
      <c r="G641" s="103"/>
      <c r="H641" s="103"/>
      <c r="I641" s="179" t="s">
        <v>75</v>
      </c>
      <c r="J641" s="180">
        <v>1886</v>
      </c>
      <c r="K641" s="180">
        <v>566</v>
      </c>
      <c r="L641" s="181">
        <f t="shared" si="31"/>
        <v>1320</v>
      </c>
      <c r="M641" s="179" t="s">
        <v>82</v>
      </c>
      <c r="N641" s="180">
        <v>1498</v>
      </c>
      <c r="O641" s="180">
        <v>1640</v>
      </c>
      <c r="P641" s="181">
        <f t="shared" si="32"/>
        <v>-142</v>
      </c>
    </row>
    <row r="642" spans="1:16" s="155" customFormat="1" ht="14.1" customHeight="1" x14ac:dyDescent="0.2">
      <c r="A642" s="98"/>
      <c r="B642" s="153"/>
      <c r="C642" s="170"/>
      <c r="D642" s="170"/>
      <c r="E642" s="170"/>
      <c r="F642" s="170"/>
      <c r="G642" s="103"/>
      <c r="H642" s="103"/>
      <c r="I642" s="179" t="s">
        <v>100</v>
      </c>
      <c r="J642" s="180">
        <v>1866</v>
      </c>
      <c r="K642" s="180">
        <v>915</v>
      </c>
      <c r="L642" s="181">
        <f t="shared" si="31"/>
        <v>951</v>
      </c>
      <c r="M642" s="179" t="s">
        <v>96</v>
      </c>
      <c r="N642" s="180">
        <v>131</v>
      </c>
      <c r="O642" s="180">
        <v>266</v>
      </c>
      <c r="P642" s="181">
        <f t="shared" si="32"/>
        <v>-135</v>
      </c>
    </row>
    <row r="643" spans="1:16" s="155" customFormat="1" ht="14.1" customHeight="1" x14ac:dyDescent="0.2">
      <c r="A643" s="98"/>
      <c r="B643" s="153"/>
      <c r="C643" s="170"/>
      <c r="D643" s="170"/>
      <c r="E643" s="170"/>
      <c r="F643" s="170"/>
      <c r="G643" s="103"/>
      <c r="H643" s="103"/>
      <c r="I643" s="179" t="s">
        <v>103</v>
      </c>
      <c r="J643" s="180">
        <v>2599</v>
      </c>
      <c r="K643" s="180">
        <v>1950</v>
      </c>
      <c r="L643" s="181">
        <f t="shared" si="31"/>
        <v>649</v>
      </c>
      <c r="M643" s="179" t="s">
        <v>72</v>
      </c>
      <c r="N643" s="180">
        <v>767</v>
      </c>
      <c r="O643" s="180">
        <v>891</v>
      </c>
      <c r="P643" s="181">
        <f t="shared" si="32"/>
        <v>-124</v>
      </c>
    </row>
    <row r="644" spans="1:16" s="155" customFormat="1" ht="14.1" customHeight="1" x14ac:dyDescent="0.2">
      <c r="A644" s="98"/>
      <c r="B644" s="153"/>
      <c r="C644" s="170"/>
      <c r="D644" s="170"/>
      <c r="E644" s="170"/>
      <c r="F644" s="170"/>
      <c r="G644" s="103"/>
      <c r="H644" s="103"/>
      <c r="I644" s="179" t="s">
        <v>92</v>
      </c>
      <c r="J644" s="180">
        <v>2526</v>
      </c>
      <c r="K644" s="180">
        <v>1965</v>
      </c>
      <c r="L644" s="181">
        <f t="shared" si="31"/>
        <v>561</v>
      </c>
      <c r="M644" s="179" t="s">
        <v>91</v>
      </c>
      <c r="N644" s="180">
        <v>2023</v>
      </c>
      <c r="O644" s="180">
        <v>2147</v>
      </c>
      <c r="P644" s="181">
        <f t="shared" si="32"/>
        <v>-124</v>
      </c>
    </row>
    <row r="645" spans="1:16" s="155" customFormat="1" ht="14.1" customHeight="1" x14ac:dyDescent="0.2">
      <c r="A645" s="98"/>
      <c r="B645" s="153"/>
      <c r="C645" s="170"/>
      <c r="D645" s="170"/>
      <c r="E645" s="170"/>
      <c r="F645" s="170"/>
      <c r="G645" s="103"/>
      <c r="H645" s="103"/>
      <c r="I645" s="179" t="s">
        <v>90</v>
      </c>
      <c r="J645" s="180">
        <v>8349</v>
      </c>
      <c r="K645" s="180">
        <v>7840</v>
      </c>
      <c r="L645" s="181">
        <f t="shared" si="31"/>
        <v>509</v>
      </c>
      <c r="M645" s="179" t="s">
        <v>101</v>
      </c>
      <c r="N645" s="180">
        <v>665</v>
      </c>
      <c r="O645" s="180">
        <v>770</v>
      </c>
      <c r="P645" s="181">
        <f t="shared" si="32"/>
        <v>-105</v>
      </c>
    </row>
    <row r="646" spans="1:16" s="155" customFormat="1" ht="14.1" customHeight="1" x14ac:dyDescent="0.2">
      <c r="A646" s="98"/>
      <c r="B646" s="153"/>
      <c r="C646" s="170"/>
      <c r="D646" s="170"/>
      <c r="E646" s="170"/>
      <c r="F646" s="170"/>
      <c r="G646" s="103"/>
      <c r="H646" s="103"/>
      <c r="I646" s="179" t="s">
        <v>88</v>
      </c>
      <c r="J646" s="180">
        <v>497</v>
      </c>
      <c r="K646" s="180">
        <v>124</v>
      </c>
      <c r="L646" s="181">
        <f t="shared" si="31"/>
        <v>373</v>
      </c>
      <c r="M646" s="179" t="s">
        <v>66</v>
      </c>
      <c r="N646" s="180">
        <v>2</v>
      </c>
      <c r="O646" s="180">
        <v>93</v>
      </c>
      <c r="P646" s="181">
        <f t="shared" si="32"/>
        <v>-91</v>
      </c>
    </row>
    <row r="647" spans="1:16" s="155" customFormat="1" ht="14.1" customHeight="1" x14ac:dyDescent="0.2">
      <c r="A647" s="98"/>
      <c r="B647" s="153"/>
      <c r="C647" s="170"/>
      <c r="D647" s="170"/>
      <c r="E647" s="170"/>
      <c r="F647" s="170"/>
      <c r="G647" s="103"/>
      <c r="H647" s="103"/>
      <c r="I647" s="179" t="s">
        <v>71</v>
      </c>
      <c r="J647" s="180">
        <v>3277</v>
      </c>
      <c r="K647" s="180">
        <v>2927</v>
      </c>
      <c r="L647" s="181">
        <f t="shared" si="31"/>
        <v>350</v>
      </c>
      <c r="M647" s="179" t="s">
        <v>68</v>
      </c>
      <c r="N647" s="180">
        <v>78</v>
      </c>
      <c r="O647" s="180">
        <v>158</v>
      </c>
      <c r="P647" s="181">
        <f t="shared" si="32"/>
        <v>-80</v>
      </c>
    </row>
    <row r="648" spans="1:16" s="155" customFormat="1" ht="14.1" customHeight="1" x14ac:dyDescent="0.2">
      <c r="A648" s="98"/>
      <c r="B648" s="153"/>
      <c r="C648" s="170"/>
      <c r="D648" s="170"/>
      <c r="E648" s="170"/>
      <c r="F648" s="170"/>
      <c r="G648" s="103"/>
      <c r="H648" s="103"/>
      <c r="I648" s="179" t="s">
        <v>70</v>
      </c>
      <c r="J648" s="180">
        <v>6915</v>
      </c>
      <c r="K648" s="180">
        <v>6715</v>
      </c>
      <c r="L648" s="181">
        <f t="shared" si="31"/>
        <v>200</v>
      </c>
      <c r="M648" s="179" t="s">
        <v>282</v>
      </c>
      <c r="N648" s="180">
        <v>70</v>
      </c>
      <c r="O648" s="180">
        <v>144</v>
      </c>
      <c r="P648" s="181">
        <f t="shared" si="32"/>
        <v>-74</v>
      </c>
    </row>
    <row r="649" spans="1:16" s="155" customFormat="1" ht="14.1" customHeight="1" x14ac:dyDescent="0.2">
      <c r="A649" s="98"/>
      <c r="B649" s="153"/>
      <c r="C649" s="170"/>
      <c r="D649" s="170"/>
      <c r="E649" s="170"/>
      <c r="F649" s="170"/>
      <c r="G649" s="103"/>
      <c r="H649" s="103"/>
      <c r="I649" s="179" t="s">
        <v>105</v>
      </c>
      <c r="J649" s="180">
        <v>245</v>
      </c>
      <c r="K649" s="180">
        <v>117</v>
      </c>
      <c r="L649" s="181">
        <f t="shared" si="31"/>
        <v>128</v>
      </c>
      <c r="M649" s="179" t="s">
        <v>284</v>
      </c>
      <c r="N649" s="180">
        <v>102</v>
      </c>
      <c r="O649" s="180">
        <v>146</v>
      </c>
      <c r="P649" s="181">
        <f t="shared" si="32"/>
        <v>-44</v>
      </c>
    </row>
    <row r="650" spans="1:16" s="155" customFormat="1" ht="14.1" customHeight="1" x14ac:dyDescent="0.2">
      <c r="A650" s="98"/>
      <c r="B650" s="153"/>
      <c r="C650" s="170"/>
      <c r="D650" s="170"/>
      <c r="E650" s="170"/>
      <c r="F650" s="170"/>
      <c r="G650" s="103"/>
      <c r="H650" s="103"/>
      <c r="I650" s="179" t="s">
        <v>270</v>
      </c>
      <c r="J650" s="180">
        <v>189</v>
      </c>
      <c r="K650" s="180">
        <v>113</v>
      </c>
      <c r="L650" s="181">
        <f t="shared" si="31"/>
        <v>76</v>
      </c>
      <c r="M650" s="179" t="s">
        <v>264</v>
      </c>
      <c r="N650" s="180">
        <v>0</v>
      </c>
      <c r="O650" s="180">
        <v>36</v>
      </c>
      <c r="P650" s="181">
        <f t="shared" si="32"/>
        <v>-36</v>
      </c>
    </row>
    <row r="651" spans="1:16" s="155" customFormat="1" ht="14.1" customHeight="1" x14ac:dyDescent="0.2">
      <c r="A651" s="98"/>
      <c r="B651" s="153"/>
      <c r="C651" s="170"/>
      <c r="D651" s="170"/>
      <c r="E651" s="170"/>
      <c r="F651" s="170"/>
      <c r="G651" s="103"/>
      <c r="H651" s="103"/>
      <c r="I651" s="179" t="s">
        <v>76</v>
      </c>
      <c r="J651" s="180">
        <v>159</v>
      </c>
      <c r="K651" s="180">
        <v>94</v>
      </c>
      <c r="L651" s="181">
        <f t="shared" si="31"/>
        <v>65</v>
      </c>
      <c r="M651" s="179" t="s">
        <v>267</v>
      </c>
      <c r="N651" s="180">
        <v>502</v>
      </c>
      <c r="O651" s="180">
        <v>513</v>
      </c>
      <c r="P651" s="181">
        <f t="shared" si="32"/>
        <v>-11</v>
      </c>
    </row>
    <row r="652" spans="1:16" s="155" customFormat="1" ht="14.1" customHeight="1" x14ac:dyDescent="0.2">
      <c r="A652" s="98"/>
      <c r="B652" s="153"/>
      <c r="C652" s="170"/>
      <c r="D652" s="170"/>
      <c r="E652" s="170"/>
      <c r="F652" s="170"/>
      <c r="G652" s="103"/>
      <c r="H652" s="103"/>
      <c r="I652" s="179" t="s">
        <v>73</v>
      </c>
      <c r="J652" s="180">
        <v>290</v>
      </c>
      <c r="K652" s="180">
        <v>246</v>
      </c>
      <c r="L652" s="181">
        <f t="shared" si="31"/>
        <v>44</v>
      </c>
      <c r="M652" s="179" t="s">
        <v>99</v>
      </c>
      <c r="N652" s="180">
        <v>0</v>
      </c>
      <c r="O652" s="180">
        <v>9</v>
      </c>
      <c r="P652" s="181">
        <f t="shared" si="32"/>
        <v>-9</v>
      </c>
    </row>
    <row r="653" spans="1:16" s="155" customFormat="1" ht="14.1" customHeight="1" x14ac:dyDescent="0.2">
      <c r="A653" s="98"/>
      <c r="B653" s="153"/>
      <c r="C653" s="170"/>
      <c r="D653" s="170"/>
      <c r="E653" s="170"/>
      <c r="F653" s="170"/>
      <c r="G653" s="103"/>
      <c r="H653" s="103"/>
      <c r="I653" s="179" t="s">
        <v>262</v>
      </c>
      <c r="J653" s="180">
        <v>38</v>
      </c>
      <c r="K653" s="180">
        <v>7</v>
      </c>
      <c r="L653" s="181">
        <f t="shared" si="31"/>
        <v>31</v>
      </c>
      <c r="M653" s="179" t="s">
        <v>93</v>
      </c>
      <c r="N653" s="180">
        <v>89</v>
      </c>
      <c r="O653" s="180">
        <v>98</v>
      </c>
      <c r="P653" s="181">
        <f t="shared" si="32"/>
        <v>-9</v>
      </c>
    </row>
    <row r="654" spans="1:16" s="155" customFormat="1" ht="14.1" customHeight="1" x14ac:dyDescent="0.2">
      <c r="A654" s="169"/>
      <c r="B654" s="175"/>
      <c r="C654" s="170"/>
      <c r="D654" s="170"/>
      <c r="E654" s="170"/>
      <c r="F654" s="170"/>
      <c r="G654" s="170"/>
      <c r="H654" s="170"/>
      <c r="I654" s="179" t="s">
        <v>69</v>
      </c>
      <c r="J654" s="180">
        <v>4270</v>
      </c>
      <c r="K654" s="180">
        <v>4240</v>
      </c>
      <c r="L654" s="181">
        <f t="shared" si="31"/>
        <v>30</v>
      </c>
      <c r="M654" s="179" t="s">
        <v>272</v>
      </c>
      <c r="N654" s="180">
        <v>6</v>
      </c>
      <c r="O654" s="180">
        <v>14</v>
      </c>
      <c r="P654" s="181">
        <f t="shared" si="32"/>
        <v>-8</v>
      </c>
    </row>
    <row r="655" spans="1:16" s="155" customFormat="1" ht="14.1" customHeight="1" x14ac:dyDescent="0.2">
      <c r="A655" s="169"/>
      <c r="B655" s="175"/>
      <c r="C655" s="170"/>
      <c r="D655" s="170"/>
      <c r="E655" s="170"/>
      <c r="F655" s="170"/>
      <c r="G655" s="170"/>
      <c r="H655" s="170"/>
      <c r="I655" s="179" t="s">
        <v>78</v>
      </c>
      <c r="J655" s="180">
        <v>729</v>
      </c>
      <c r="K655" s="180">
        <v>703</v>
      </c>
      <c r="L655" s="181">
        <f t="shared" si="31"/>
        <v>26</v>
      </c>
      <c r="M655" s="179" t="s">
        <v>268</v>
      </c>
      <c r="N655" s="180">
        <v>1</v>
      </c>
      <c r="O655" s="180">
        <v>5</v>
      </c>
      <c r="P655" s="181">
        <f t="shared" si="32"/>
        <v>-4</v>
      </c>
    </row>
    <row r="656" spans="1:16" s="155" customFormat="1" ht="14.1" customHeight="1" x14ac:dyDescent="0.2">
      <c r="A656" s="169"/>
      <c r="B656" s="175"/>
      <c r="C656" s="170"/>
      <c r="D656" s="170"/>
      <c r="E656" s="170"/>
      <c r="F656" s="170"/>
      <c r="G656" s="170"/>
      <c r="H656" s="170"/>
      <c r="I656" s="179" t="s">
        <v>273</v>
      </c>
      <c r="J656" s="180">
        <v>47</v>
      </c>
      <c r="K656" s="180">
        <v>25</v>
      </c>
      <c r="L656" s="181">
        <f t="shared" si="31"/>
        <v>22</v>
      </c>
      <c r="M656" s="179" t="s">
        <v>266</v>
      </c>
      <c r="N656" s="180">
        <v>123</v>
      </c>
      <c r="O656" s="180">
        <v>124</v>
      </c>
      <c r="P656" s="181">
        <f t="shared" si="32"/>
        <v>-1</v>
      </c>
    </row>
    <row r="657" spans="1:16" s="155" customFormat="1" ht="14.1" customHeight="1" x14ac:dyDescent="0.2">
      <c r="A657" s="169"/>
      <c r="B657" s="175"/>
      <c r="C657" s="170"/>
      <c r="D657" s="170"/>
      <c r="E657" s="170"/>
      <c r="F657" s="170"/>
      <c r="G657" s="170"/>
      <c r="H657" s="170"/>
      <c r="I657" s="179" t="s">
        <v>97</v>
      </c>
      <c r="J657" s="180">
        <v>30</v>
      </c>
      <c r="K657" s="180">
        <v>8</v>
      </c>
      <c r="L657" s="181">
        <f t="shared" si="31"/>
        <v>22</v>
      </c>
      <c r="M657" s="179" t="s">
        <v>83</v>
      </c>
      <c r="N657" s="180">
        <v>20</v>
      </c>
      <c r="O657" s="180">
        <v>21</v>
      </c>
      <c r="P657" s="181">
        <f t="shared" si="32"/>
        <v>-1</v>
      </c>
    </row>
    <row r="658" spans="1:16" s="155" customFormat="1" ht="14.1" customHeight="1" x14ac:dyDescent="0.2">
      <c r="A658" s="169"/>
      <c r="B658" s="175"/>
      <c r="C658" s="170"/>
      <c r="D658" s="170"/>
      <c r="E658" s="170"/>
      <c r="F658" s="170"/>
      <c r="G658" s="170"/>
      <c r="H658" s="170"/>
      <c r="I658" s="179" t="s">
        <v>86</v>
      </c>
      <c r="J658" s="180">
        <v>19</v>
      </c>
      <c r="K658" s="180">
        <v>0</v>
      </c>
      <c r="L658" s="181">
        <f t="shared" si="31"/>
        <v>19</v>
      </c>
      <c r="M658" s="179"/>
      <c r="N658" s="180"/>
      <c r="O658" s="180"/>
      <c r="P658" s="181"/>
    </row>
    <row r="659" spans="1:16" s="155" customFormat="1" ht="14.1" customHeight="1" x14ac:dyDescent="0.2">
      <c r="A659" s="169"/>
      <c r="B659" s="175"/>
      <c r="C659" s="170"/>
      <c r="D659" s="170"/>
      <c r="E659" s="170"/>
      <c r="F659" s="170"/>
      <c r="G659" s="170"/>
      <c r="H659" s="170"/>
      <c r="I659" s="179" t="s">
        <v>104</v>
      </c>
      <c r="J659" s="180">
        <v>30</v>
      </c>
      <c r="K659" s="180">
        <v>12</v>
      </c>
      <c r="L659" s="181">
        <f t="shared" si="31"/>
        <v>18</v>
      </c>
      <c r="M659" s="179"/>
      <c r="N659" s="180"/>
      <c r="O659" s="180"/>
      <c r="P659" s="181"/>
    </row>
    <row r="660" spans="1:16" s="155" customFormat="1" ht="14.1" customHeight="1" x14ac:dyDescent="0.2">
      <c r="A660" s="98"/>
      <c r="B660" s="153"/>
      <c r="C660" s="170"/>
      <c r="D660" s="170"/>
      <c r="E660" s="170"/>
      <c r="F660" s="170"/>
      <c r="G660" s="103"/>
      <c r="H660" s="103"/>
      <c r="I660" s="179" t="s">
        <v>74</v>
      </c>
      <c r="J660" s="180">
        <v>36</v>
      </c>
      <c r="K660" s="180">
        <v>20</v>
      </c>
      <c r="L660" s="181">
        <f t="shared" si="31"/>
        <v>16</v>
      </c>
      <c r="M660" s="179"/>
      <c r="N660" s="180"/>
      <c r="O660" s="180"/>
      <c r="P660" s="181"/>
    </row>
    <row r="661" spans="1:16" s="155" customFormat="1" ht="14.1" customHeight="1" x14ac:dyDescent="0.2">
      <c r="C661" s="170"/>
      <c r="D661" s="170"/>
      <c r="E661" s="170"/>
      <c r="F661" s="170"/>
      <c r="G661" s="103"/>
      <c r="H661" s="103"/>
      <c r="I661" s="179" t="s">
        <v>265</v>
      </c>
      <c r="J661" s="180">
        <v>10</v>
      </c>
      <c r="K661" s="180">
        <v>2</v>
      </c>
      <c r="L661" s="181">
        <f t="shared" si="31"/>
        <v>8</v>
      </c>
      <c r="M661" s="179"/>
      <c r="N661" s="180"/>
      <c r="O661" s="180"/>
      <c r="P661" s="181"/>
    </row>
    <row r="662" spans="1:16" s="155" customFormat="1" ht="14.1" customHeight="1" x14ac:dyDescent="0.2">
      <c r="C662" s="170"/>
      <c r="D662" s="170"/>
      <c r="E662" s="170"/>
      <c r="F662" s="170"/>
      <c r="G662" s="103"/>
      <c r="H662" s="103"/>
      <c r="I662" s="179" t="s">
        <v>79</v>
      </c>
      <c r="J662" s="180">
        <v>814</v>
      </c>
      <c r="K662" s="180">
        <v>807</v>
      </c>
      <c r="L662" s="181">
        <f t="shared" si="31"/>
        <v>7</v>
      </c>
      <c r="M662" s="179"/>
      <c r="N662" s="180"/>
      <c r="O662" s="180"/>
      <c r="P662" s="181"/>
    </row>
    <row r="663" spans="1:16" s="155" customFormat="1" ht="14.1" customHeight="1" x14ac:dyDescent="0.2">
      <c r="C663" s="170"/>
      <c r="D663" s="170"/>
      <c r="E663" s="170"/>
      <c r="F663" s="170"/>
      <c r="G663" s="103"/>
      <c r="H663" s="103"/>
      <c r="I663" s="179" t="s">
        <v>274</v>
      </c>
      <c r="J663" s="180">
        <v>7</v>
      </c>
      <c r="K663" s="180">
        <v>0</v>
      </c>
      <c r="L663" s="181">
        <f t="shared" si="31"/>
        <v>7</v>
      </c>
      <c r="M663" s="179"/>
      <c r="N663" s="180"/>
      <c r="O663" s="180"/>
      <c r="P663" s="181"/>
    </row>
    <row r="664" spans="1:16" s="155" customFormat="1" ht="14.1" customHeight="1" x14ac:dyDescent="0.2">
      <c r="C664" s="170"/>
      <c r="D664" s="170"/>
      <c r="E664" s="170"/>
      <c r="F664" s="170"/>
      <c r="G664" s="103"/>
      <c r="H664" s="103"/>
      <c r="I664" s="179" t="s">
        <v>271</v>
      </c>
      <c r="J664" s="180">
        <v>5</v>
      </c>
      <c r="K664" s="180">
        <v>0</v>
      </c>
      <c r="L664" s="181">
        <f t="shared" si="31"/>
        <v>5</v>
      </c>
      <c r="M664" s="179"/>
      <c r="N664" s="180"/>
      <c r="O664" s="180"/>
      <c r="P664" s="181"/>
    </row>
    <row r="665" spans="1:16" s="155" customFormat="1" ht="14.1" customHeight="1" x14ac:dyDescent="0.2">
      <c r="C665" s="170"/>
      <c r="D665" s="170"/>
      <c r="E665" s="170"/>
      <c r="F665" s="170"/>
      <c r="G665" s="103"/>
      <c r="H665" s="103"/>
      <c r="I665" s="179" t="s">
        <v>67</v>
      </c>
      <c r="J665" s="180">
        <v>4</v>
      </c>
      <c r="K665" s="180">
        <v>0</v>
      </c>
      <c r="L665" s="181">
        <f t="shared" si="31"/>
        <v>4</v>
      </c>
      <c r="M665" s="179"/>
      <c r="N665" s="180"/>
      <c r="O665" s="180"/>
      <c r="P665" s="181"/>
    </row>
    <row r="666" spans="1:16" s="155" customFormat="1" ht="14.1" customHeight="1" x14ac:dyDescent="0.2">
      <c r="C666" s="170"/>
      <c r="D666" s="170"/>
      <c r="E666" s="170"/>
      <c r="F666" s="170"/>
      <c r="G666" s="103"/>
      <c r="H666" s="103"/>
      <c r="I666" s="179" t="s">
        <v>98</v>
      </c>
      <c r="J666" s="180">
        <v>11</v>
      </c>
      <c r="K666" s="180">
        <v>8</v>
      </c>
      <c r="L666" s="181">
        <f t="shared" si="31"/>
        <v>3</v>
      </c>
      <c r="M666" s="179"/>
      <c r="N666" s="180"/>
      <c r="O666" s="180"/>
      <c r="P666" s="181"/>
    </row>
    <row r="667" spans="1:16" s="155" customFormat="1" ht="14.1" customHeight="1" x14ac:dyDescent="0.2">
      <c r="C667" s="170"/>
      <c r="D667" s="170"/>
      <c r="E667" s="170"/>
      <c r="F667" s="170"/>
      <c r="G667" s="103"/>
      <c r="H667" s="103"/>
      <c r="I667" s="179" t="s">
        <v>260</v>
      </c>
      <c r="J667" s="180">
        <v>16</v>
      </c>
      <c r="K667" s="180">
        <v>14</v>
      </c>
      <c r="L667" s="181">
        <f t="shared" si="31"/>
        <v>2</v>
      </c>
      <c r="M667" s="179"/>
      <c r="N667" s="180"/>
      <c r="O667" s="180"/>
      <c r="P667" s="181"/>
    </row>
    <row r="668" spans="1:16" s="155" customFormat="1" ht="14.1" customHeight="1" x14ac:dyDescent="0.2">
      <c r="C668" s="170"/>
      <c r="D668" s="170"/>
      <c r="E668" s="170"/>
      <c r="F668" s="170"/>
      <c r="G668" s="103"/>
      <c r="H668" s="103"/>
      <c r="I668" s="179" t="s">
        <v>87</v>
      </c>
      <c r="J668" s="180">
        <v>2</v>
      </c>
      <c r="K668" s="180">
        <v>0</v>
      </c>
      <c r="L668" s="181">
        <f t="shared" si="31"/>
        <v>2</v>
      </c>
      <c r="M668" s="179"/>
      <c r="N668" s="180"/>
      <c r="O668" s="180"/>
      <c r="P668" s="181"/>
    </row>
    <row r="669" spans="1:16" s="155" customFormat="1" ht="14.1" customHeight="1" x14ac:dyDescent="0.2">
      <c r="C669" s="170"/>
      <c r="D669" s="170"/>
      <c r="E669" s="170"/>
      <c r="F669" s="170"/>
      <c r="G669" s="103"/>
      <c r="H669" s="103"/>
      <c r="I669" s="179" t="s">
        <v>277</v>
      </c>
      <c r="J669" s="180">
        <v>1</v>
      </c>
      <c r="K669" s="180">
        <v>0</v>
      </c>
      <c r="L669" s="181">
        <f t="shared" si="31"/>
        <v>1</v>
      </c>
      <c r="M669" s="179"/>
      <c r="N669" s="180"/>
      <c r="O669" s="180"/>
      <c r="P669" s="181"/>
    </row>
    <row r="670" spans="1:16" s="155" customFormat="1" ht="14.1" customHeight="1" x14ac:dyDescent="0.2">
      <c r="C670" s="170"/>
      <c r="D670" s="170"/>
      <c r="E670" s="170"/>
      <c r="F670" s="170"/>
      <c r="G670" s="103"/>
      <c r="H670" s="103"/>
      <c r="I670" s="179" t="s">
        <v>84</v>
      </c>
      <c r="J670" s="180">
        <v>6</v>
      </c>
      <c r="K670" s="180">
        <v>6</v>
      </c>
      <c r="L670" s="181">
        <f t="shared" si="31"/>
        <v>0</v>
      </c>
      <c r="M670" s="179"/>
      <c r="N670" s="180"/>
      <c r="O670" s="180"/>
      <c r="P670" s="181"/>
    </row>
    <row r="671" spans="1:16" s="155" customFormat="1" ht="14.1" customHeight="1" x14ac:dyDescent="0.2">
      <c r="C671" s="170"/>
      <c r="D671" s="170"/>
      <c r="E671" s="170"/>
      <c r="F671" s="170"/>
      <c r="G671" s="103"/>
      <c r="H671" s="103"/>
      <c r="I671" s="179" t="s">
        <v>257</v>
      </c>
      <c r="J671" s="180">
        <v>3709</v>
      </c>
      <c r="K671" s="180">
        <v>2163</v>
      </c>
      <c r="L671" s="181">
        <f t="shared" si="31"/>
        <v>1546</v>
      </c>
      <c r="M671" s="183"/>
      <c r="N671" s="180"/>
      <c r="O671" s="180"/>
      <c r="P671" s="181">
        <f t="shared" ref="P671:P673" si="33">N671-O671</f>
        <v>0</v>
      </c>
    </row>
    <row r="672" spans="1:16" s="155" customFormat="1" ht="14.1" customHeight="1" x14ac:dyDescent="0.2">
      <c r="C672" s="170"/>
      <c r="D672" s="170"/>
      <c r="E672" s="170"/>
      <c r="F672" s="170"/>
      <c r="G672" s="103"/>
      <c r="H672" s="103"/>
      <c r="M672" s="183"/>
      <c r="N672" s="180"/>
      <c r="O672" s="180"/>
      <c r="P672" s="181"/>
    </row>
    <row r="673" spans="1:16" s="155" customFormat="1" ht="14.1" customHeight="1" x14ac:dyDescent="0.2">
      <c r="C673" s="170"/>
      <c r="D673" s="170"/>
      <c r="E673" s="170"/>
      <c r="F673" s="170"/>
      <c r="G673" s="103"/>
      <c r="H673" s="103"/>
      <c r="I673" s="183"/>
      <c r="J673" s="180"/>
      <c r="K673" s="180"/>
      <c r="L673" s="181"/>
      <c r="M673" s="183"/>
      <c r="N673" s="180"/>
      <c r="O673" s="180"/>
      <c r="P673" s="181">
        <f t="shared" si="33"/>
        <v>0</v>
      </c>
    </row>
    <row r="674" spans="1:16" s="155" customFormat="1" ht="14.1" customHeight="1" x14ac:dyDescent="0.2">
      <c r="C674" s="170"/>
      <c r="D674" s="170"/>
      <c r="E674" s="170"/>
      <c r="F674" s="170"/>
      <c r="G674" s="103"/>
      <c r="H674" s="103"/>
      <c r="I674" s="183"/>
      <c r="J674" s="180"/>
      <c r="K674" s="180"/>
      <c r="L674" s="181"/>
      <c r="M674" s="183"/>
      <c r="N674" s="180"/>
      <c r="O674" s="180"/>
      <c r="P674" s="181"/>
    </row>
    <row r="675" spans="1:16" s="155" customFormat="1" ht="14.1" customHeight="1" x14ac:dyDescent="0.2">
      <c r="C675" s="170"/>
      <c r="D675" s="170"/>
      <c r="E675" s="170"/>
      <c r="F675" s="170"/>
      <c r="G675" s="103"/>
      <c r="H675" s="103"/>
      <c r="M675" s="183"/>
      <c r="N675" s="180"/>
      <c r="O675" s="180"/>
      <c r="P675" s="181"/>
    </row>
    <row r="676" spans="1:16" s="155" customFormat="1" ht="14.1" customHeight="1" x14ac:dyDescent="0.2">
      <c r="C676" s="170"/>
      <c r="D676" s="170"/>
      <c r="E676" s="170"/>
      <c r="F676" s="103"/>
      <c r="G676" s="103"/>
      <c r="H676" s="103"/>
      <c r="I676" s="103"/>
      <c r="J676" s="103"/>
      <c r="K676" s="103"/>
      <c r="L676" s="174"/>
      <c r="N676" s="103"/>
      <c r="O676" s="103"/>
      <c r="P676" s="174"/>
    </row>
    <row r="677" spans="1:16" s="155" customFormat="1" ht="14.1" customHeight="1" x14ac:dyDescent="0.2">
      <c r="A677" s="98"/>
      <c r="B677" s="153"/>
      <c r="C677" s="170"/>
      <c r="D677" s="170"/>
      <c r="E677" s="170"/>
      <c r="F677" s="103"/>
      <c r="G677" s="103"/>
      <c r="H677" s="103"/>
      <c r="I677" s="170" t="s">
        <v>258</v>
      </c>
      <c r="J677" s="170">
        <f>SUM(J638:J676)</f>
        <v>85704</v>
      </c>
      <c r="K677" s="170">
        <f>SUM(K638:K676)</f>
        <v>71906</v>
      </c>
      <c r="L677" s="170">
        <f>SUM(L638:L676)</f>
        <v>13798</v>
      </c>
      <c r="M677" s="170" t="s">
        <v>258</v>
      </c>
      <c r="N677" s="170">
        <f>SUM(N638:N676)</f>
        <v>14237</v>
      </c>
      <c r="O677" s="170">
        <f>SUM(O638:O676)</f>
        <v>16526</v>
      </c>
      <c r="P677" s="189">
        <f>SUM(P638:P676)</f>
        <v>-2289</v>
      </c>
    </row>
    <row r="678" spans="1:16" s="155" customFormat="1" ht="14.1" customHeight="1" x14ac:dyDescent="0.2">
      <c r="A678" s="98"/>
      <c r="B678" s="153"/>
      <c r="C678" s="170"/>
      <c r="D678" s="170"/>
      <c r="E678" s="170"/>
      <c r="F678" s="103"/>
      <c r="G678" s="103"/>
      <c r="H678" s="103"/>
      <c r="I678" s="188"/>
      <c r="J678" s="170">
        <f>N677</f>
        <v>14237</v>
      </c>
      <c r="K678" s="170">
        <f>O677</f>
        <v>16526</v>
      </c>
      <c r="L678" s="189">
        <f>P677</f>
        <v>-2289</v>
      </c>
      <c r="N678" s="103"/>
      <c r="O678" s="103"/>
      <c r="P678" s="174"/>
    </row>
    <row r="679" spans="1:16" s="155" customFormat="1" ht="14.1" customHeight="1" x14ac:dyDescent="0.2">
      <c r="A679" s="98"/>
      <c r="B679" s="153"/>
      <c r="C679" s="170"/>
      <c r="D679" s="170"/>
      <c r="E679" s="170"/>
      <c r="F679" s="103"/>
      <c r="G679" s="103"/>
      <c r="H679" s="103"/>
      <c r="I679" s="188"/>
      <c r="J679" s="190">
        <f>SUM(J677:J678)</f>
        <v>99941</v>
      </c>
      <c r="K679" s="190">
        <f>SUM(K677:K678)</f>
        <v>88432</v>
      </c>
      <c r="L679" s="191">
        <f>SUM(L677:L678)</f>
        <v>11509</v>
      </c>
      <c r="N679" s="103"/>
      <c r="O679" s="103"/>
      <c r="P679" s="174"/>
    </row>
    <row r="680" spans="1:16" s="155" customFormat="1" ht="14.1" customHeight="1" x14ac:dyDescent="0.2">
      <c r="A680" s="98"/>
      <c r="B680" s="153"/>
      <c r="C680" s="170"/>
      <c r="D680" s="170"/>
      <c r="E680" s="170"/>
      <c r="F680" s="103"/>
      <c r="G680" s="103"/>
      <c r="H680" s="103"/>
      <c r="I680" s="194" t="s">
        <v>313</v>
      </c>
      <c r="J680" s="103">
        <f>C637-J679</f>
        <v>0</v>
      </c>
      <c r="K680" s="103">
        <f>E637-K679</f>
        <v>0</v>
      </c>
      <c r="L680" s="191">
        <f>G637-L679</f>
        <v>0</v>
      </c>
      <c r="N680" s="103"/>
      <c r="O680" s="103"/>
      <c r="P680" s="174"/>
    </row>
    <row r="681" spans="1:16" s="155" customFormat="1" ht="14.1" customHeight="1" x14ac:dyDescent="0.2">
      <c r="A681" s="98"/>
      <c r="B681" s="153"/>
      <c r="C681" s="170"/>
      <c r="D681" s="170"/>
      <c r="E681" s="170"/>
      <c r="F681" s="103"/>
      <c r="G681" s="103"/>
      <c r="H681" s="103"/>
      <c r="I681" s="103"/>
      <c r="J681" s="103"/>
      <c r="K681" s="103"/>
      <c r="L681" s="174"/>
      <c r="N681" s="103"/>
      <c r="O681" s="103"/>
      <c r="P681" s="174"/>
    </row>
    <row r="682" spans="1:16" s="155" customFormat="1" ht="14.1" customHeight="1" x14ac:dyDescent="0.2">
      <c r="A682" s="169">
        <v>16</v>
      </c>
      <c r="B682" s="245" t="s">
        <v>53</v>
      </c>
      <c r="C682" s="72">
        <v>77573</v>
      </c>
      <c r="D682" s="171">
        <f>C682*100/7529178</f>
        <v>1.0302983937954449</v>
      </c>
      <c r="E682" s="72">
        <v>69003</v>
      </c>
      <c r="F682" s="171">
        <f>E682*100/7270009</f>
        <v>0.94914600518376246</v>
      </c>
      <c r="G682" s="172">
        <f>C682-E682</f>
        <v>8570</v>
      </c>
      <c r="H682" s="173">
        <f>G682*100/E682</f>
        <v>12.419749865947857</v>
      </c>
      <c r="I682" s="188"/>
      <c r="J682" s="103"/>
      <c r="K682" s="103"/>
      <c r="L682" s="174"/>
      <c r="N682" s="103"/>
      <c r="O682" s="103"/>
      <c r="P682" s="174"/>
    </row>
    <row r="683" spans="1:16" s="155" customFormat="1" ht="14.1" customHeight="1" x14ac:dyDescent="0.2">
      <c r="A683" s="169"/>
      <c r="B683" s="170"/>
      <c r="C683" s="170"/>
      <c r="D683" s="170"/>
      <c r="E683" s="170"/>
      <c r="F683" s="177"/>
      <c r="G683" s="178"/>
      <c r="H683" s="177"/>
      <c r="I683" s="179" t="s">
        <v>65</v>
      </c>
      <c r="J683" s="180">
        <v>19107</v>
      </c>
      <c r="K683" s="180">
        <v>12922</v>
      </c>
      <c r="L683" s="181">
        <f t="shared" ref="L683:L713" si="34">J683-K683</f>
        <v>6185</v>
      </c>
      <c r="M683" s="179" t="s">
        <v>80</v>
      </c>
      <c r="N683" s="180">
        <v>7335</v>
      </c>
      <c r="O683" s="180">
        <v>8733</v>
      </c>
      <c r="P683" s="181">
        <f t="shared" ref="P683:P704" si="35">N683-O683</f>
        <v>-1398</v>
      </c>
    </row>
    <row r="684" spans="1:16" s="155" customFormat="1" ht="14.1" customHeight="1" x14ac:dyDescent="0.2">
      <c r="A684" s="169"/>
      <c r="B684" s="175"/>
      <c r="C684" s="170"/>
      <c r="D684" s="170"/>
      <c r="E684" s="170"/>
      <c r="F684" s="177"/>
      <c r="G684" s="178"/>
      <c r="H684" s="177"/>
      <c r="I684" s="179" t="s">
        <v>91</v>
      </c>
      <c r="J684" s="180">
        <v>8604</v>
      </c>
      <c r="K684" s="180">
        <v>6193</v>
      </c>
      <c r="L684" s="181">
        <f t="shared" si="34"/>
        <v>2411</v>
      </c>
      <c r="M684" s="179" t="s">
        <v>78</v>
      </c>
      <c r="N684" s="180">
        <v>3713</v>
      </c>
      <c r="O684" s="180">
        <v>4513</v>
      </c>
      <c r="P684" s="181">
        <f t="shared" si="35"/>
        <v>-800</v>
      </c>
    </row>
    <row r="685" spans="1:16" s="155" customFormat="1" ht="14.1" customHeight="1" x14ac:dyDescent="0.2">
      <c r="A685" s="169"/>
      <c r="B685" s="175"/>
      <c r="C685" s="170"/>
      <c r="D685" s="170"/>
      <c r="E685" s="170"/>
      <c r="F685" s="177"/>
      <c r="G685" s="178"/>
      <c r="H685" s="177"/>
      <c r="I685" s="179" t="s">
        <v>103</v>
      </c>
      <c r="J685" s="180">
        <v>2910</v>
      </c>
      <c r="K685" s="180">
        <v>2014</v>
      </c>
      <c r="L685" s="181">
        <f t="shared" si="34"/>
        <v>896</v>
      </c>
      <c r="M685" s="179" t="s">
        <v>263</v>
      </c>
      <c r="N685" s="180">
        <v>1960</v>
      </c>
      <c r="O685" s="180">
        <v>2732</v>
      </c>
      <c r="P685" s="181">
        <f t="shared" si="35"/>
        <v>-772</v>
      </c>
    </row>
    <row r="686" spans="1:16" s="155" customFormat="1" ht="14.1" customHeight="1" x14ac:dyDescent="0.2">
      <c r="A686" s="169"/>
      <c r="B686" s="175"/>
      <c r="C686" s="170"/>
      <c r="D686" s="170"/>
      <c r="E686" s="170"/>
      <c r="F686" s="177"/>
      <c r="G686" s="178"/>
      <c r="H686" s="177"/>
      <c r="I686" s="179" t="s">
        <v>100</v>
      </c>
      <c r="J686" s="180">
        <v>4027</v>
      </c>
      <c r="K686" s="180">
        <v>3205</v>
      </c>
      <c r="L686" s="181">
        <f t="shared" si="34"/>
        <v>822</v>
      </c>
      <c r="M686" s="179" t="s">
        <v>96</v>
      </c>
      <c r="N686" s="180">
        <v>118</v>
      </c>
      <c r="O686" s="180">
        <v>632</v>
      </c>
      <c r="P686" s="181">
        <f t="shared" si="35"/>
        <v>-514</v>
      </c>
    </row>
    <row r="687" spans="1:16" s="155" customFormat="1" ht="14.1" customHeight="1" x14ac:dyDescent="0.2">
      <c r="A687" s="169"/>
      <c r="B687" s="175"/>
      <c r="C687" s="170"/>
      <c r="D687" s="170"/>
      <c r="E687" s="170"/>
      <c r="F687" s="177"/>
      <c r="G687" s="178"/>
      <c r="H687" s="177"/>
      <c r="I687" s="179" t="s">
        <v>95</v>
      </c>
      <c r="J687" s="180">
        <v>2552</v>
      </c>
      <c r="K687" s="180">
        <v>2121</v>
      </c>
      <c r="L687" s="181">
        <f t="shared" si="34"/>
        <v>431</v>
      </c>
      <c r="M687" s="179" t="s">
        <v>81</v>
      </c>
      <c r="N687" s="180">
        <v>2135</v>
      </c>
      <c r="O687" s="180">
        <v>2573</v>
      </c>
      <c r="P687" s="181">
        <f t="shared" si="35"/>
        <v>-438</v>
      </c>
    </row>
    <row r="688" spans="1:16" s="155" customFormat="1" ht="14.1" customHeight="1" x14ac:dyDescent="0.2">
      <c r="A688" s="169"/>
      <c r="B688" s="175"/>
      <c r="C688" s="170"/>
      <c r="D688" s="170"/>
      <c r="E688" s="170"/>
      <c r="F688" s="177"/>
      <c r="G688" s="178"/>
      <c r="H688" s="177"/>
      <c r="I688" s="179" t="s">
        <v>284</v>
      </c>
      <c r="J688" s="180">
        <v>1449</v>
      </c>
      <c r="K688" s="180">
        <v>1045</v>
      </c>
      <c r="L688" s="181">
        <f t="shared" si="34"/>
        <v>404</v>
      </c>
      <c r="M688" s="179" t="s">
        <v>93</v>
      </c>
      <c r="N688" s="180">
        <v>385</v>
      </c>
      <c r="O688" s="180">
        <v>671</v>
      </c>
      <c r="P688" s="181">
        <f t="shared" si="35"/>
        <v>-286</v>
      </c>
    </row>
    <row r="689" spans="1:16" s="155" customFormat="1" ht="14.1" customHeight="1" x14ac:dyDescent="0.2">
      <c r="A689" s="169"/>
      <c r="B689" s="175"/>
      <c r="C689" s="170"/>
      <c r="D689" s="170"/>
      <c r="E689" s="170"/>
      <c r="F689" s="177"/>
      <c r="G689" s="178"/>
      <c r="H689" s="177"/>
      <c r="I689" s="179" t="s">
        <v>101</v>
      </c>
      <c r="J689" s="180">
        <v>1540</v>
      </c>
      <c r="K689" s="180">
        <v>1208</v>
      </c>
      <c r="L689" s="181">
        <f t="shared" si="34"/>
        <v>332</v>
      </c>
      <c r="M689" s="179" t="s">
        <v>79</v>
      </c>
      <c r="N689" s="180">
        <v>187</v>
      </c>
      <c r="O689" s="180">
        <v>456</v>
      </c>
      <c r="P689" s="181">
        <f t="shared" si="35"/>
        <v>-269</v>
      </c>
    </row>
    <row r="690" spans="1:16" s="155" customFormat="1" ht="14.1" customHeight="1" x14ac:dyDescent="0.2">
      <c r="A690" s="169"/>
      <c r="B690" s="175"/>
      <c r="C690" s="170"/>
      <c r="D690" s="170"/>
      <c r="E690" s="170"/>
      <c r="F690" s="177"/>
      <c r="G690" s="178"/>
      <c r="H690" s="177"/>
      <c r="I690" s="179" t="s">
        <v>73</v>
      </c>
      <c r="J690" s="180">
        <v>309</v>
      </c>
      <c r="K690" s="180">
        <v>19</v>
      </c>
      <c r="L690" s="181">
        <f t="shared" si="34"/>
        <v>290</v>
      </c>
      <c r="M690" s="179" t="s">
        <v>72</v>
      </c>
      <c r="N690" s="180">
        <v>922</v>
      </c>
      <c r="O690" s="180">
        <v>1127</v>
      </c>
      <c r="P690" s="181">
        <f t="shared" si="35"/>
        <v>-205</v>
      </c>
    </row>
    <row r="691" spans="1:16" s="155" customFormat="1" ht="14.1" customHeight="1" x14ac:dyDescent="0.2">
      <c r="A691" s="169"/>
      <c r="B691" s="175"/>
      <c r="C691" s="170"/>
      <c r="D691" s="170"/>
      <c r="E691" s="170"/>
      <c r="F691" s="177"/>
      <c r="G691" s="178"/>
      <c r="H691" s="177"/>
      <c r="I691" s="179" t="s">
        <v>70</v>
      </c>
      <c r="J691" s="180">
        <v>3019</v>
      </c>
      <c r="K691" s="180">
        <v>2736</v>
      </c>
      <c r="L691" s="181">
        <f t="shared" si="34"/>
        <v>283</v>
      </c>
      <c r="M691" s="179" t="s">
        <v>82</v>
      </c>
      <c r="N691" s="180">
        <v>1000</v>
      </c>
      <c r="O691" s="180">
        <v>1151</v>
      </c>
      <c r="P691" s="181">
        <f t="shared" si="35"/>
        <v>-151</v>
      </c>
    </row>
    <row r="692" spans="1:16" s="155" customFormat="1" ht="14.1" customHeight="1" x14ac:dyDescent="0.2">
      <c r="A692" s="169"/>
      <c r="B692" s="175"/>
      <c r="C692" s="170"/>
      <c r="D692" s="170"/>
      <c r="E692" s="170"/>
      <c r="F692" s="177"/>
      <c r="G692" s="178"/>
      <c r="H692" s="177"/>
      <c r="I692" s="179" t="s">
        <v>92</v>
      </c>
      <c r="J692" s="180">
        <v>474</v>
      </c>
      <c r="K692" s="180">
        <v>231</v>
      </c>
      <c r="L692" s="181">
        <f t="shared" si="34"/>
        <v>243</v>
      </c>
      <c r="M692" s="179" t="s">
        <v>97</v>
      </c>
      <c r="N692" s="180">
        <v>88</v>
      </c>
      <c r="O692" s="180">
        <v>200</v>
      </c>
      <c r="P692" s="181">
        <f t="shared" si="35"/>
        <v>-112</v>
      </c>
    </row>
    <row r="693" spans="1:16" s="155" customFormat="1" ht="14.1" customHeight="1" x14ac:dyDescent="0.2">
      <c r="A693" s="169"/>
      <c r="B693" s="175"/>
      <c r="C693" s="170"/>
      <c r="D693" s="170"/>
      <c r="E693" s="170"/>
      <c r="F693" s="177"/>
      <c r="G693" s="178"/>
      <c r="H693" s="177"/>
      <c r="I693" s="179" t="s">
        <v>90</v>
      </c>
      <c r="J693" s="180">
        <v>2025</v>
      </c>
      <c r="K693" s="180">
        <v>1819</v>
      </c>
      <c r="L693" s="181">
        <f t="shared" si="34"/>
        <v>206</v>
      </c>
      <c r="M693" s="179" t="s">
        <v>264</v>
      </c>
      <c r="N693" s="180">
        <v>2</v>
      </c>
      <c r="O693" s="180">
        <v>110</v>
      </c>
      <c r="P693" s="181">
        <f t="shared" si="35"/>
        <v>-108</v>
      </c>
    </row>
    <row r="694" spans="1:16" s="155" customFormat="1" ht="14.1" customHeight="1" x14ac:dyDescent="0.2">
      <c r="A694" s="169"/>
      <c r="B694" s="175"/>
      <c r="C694" s="170"/>
      <c r="D694" s="170"/>
      <c r="E694" s="170"/>
      <c r="F694" s="177"/>
      <c r="G694" s="178"/>
      <c r="H694" s="177"/>
      <c r="I694" s="179" t="s">
        <v>71</v>
      </c>
      <c r="J694" s="180">
        <v>2121</v>
      </c>
      <c r="K694" s="180">
        <v>1934</v>
      </c>
      <c r="L694" s="181">
        <f t="shared" si="34"/>
        <v>187</v>
      </c>
      <c r="M694" s="179" t="s">
        <v>84</v>
      </c>
      <c r="N694" s="180">
        <v>160</v>
      </c>
      <c r="O694" s="180">
        <v>254</v>
      </c>
      <c r="P694" s="181">
        <f t="shared" si="35"/>
        <v>-94</v>
      </c>
    </row>
    <row r="695" spans="1:16" s="155" customFormat="1" ht="14.1" customHeight="1" x14ac:dyDescent="0.2">
      <c r="A695" s="169"/>
      <c r="B695" s="175"/>
      <c r="C695" s="170"/>
      <c r="D695" s="170"/>
      <c r="E695" s="170"/>
      <c r="F695" s="177"/>
      <c r="G695" s="178"/>
      <c r="H695" s="177"/>
      <c r="I695" s="179" t="s">
        <v>273</v>
      </c>
      <c r="J695" s="180">
        <v>563</v>
      </c>
      <c r="K695" s="180">
        <v>415</v>
      </c>
      <c r="L695" s="181">
        <f t="shared" si="34"/>
        <v>148</v>
      </c>
      <c r="M695" s="179" t="s">
        <v>272</v>
      </c>
      <c r="N695" s="180">
        <v>47</v>
      </c>
      <c r="O695" s="180">
        <v>96</v>
      </c>
      <c r="P695" s="181">
        <f t="shared" si="35"/>
        <v>-49</v>
      </c>
    </row>
    <row r="696" spans="1:16" s="155" customFormat="1" ht="14.1" customHeight="1" x14ac:dyDescent="0.2">
      <c r="A696" s="169"/>
      <c r="B696" s="175"/>
      <c r="C696" s="170"/>
      <c r="D696" s="170"/>
      <c r="E696" s="170"/>
      <c r="F696" s="177"/>
      <c r="G696" s="178"/>
      <c r="H696" s="177"/>
      <c r="I696" s="179" t="s">
        <v>260</v>
      </c>
      <c r="J696" s="180">
        <v>439</v>
      </c>
      <c r="K696" s="180">
        <v>360</v>
      </c>
      <c r="L696" s="181">
        <f t="shared" si="34"/>
        <v>79</v>
      </c>
      <c r="M696" s="179" t="s">
        <v>265</v>
      </c>
      <c r="N696" s="180">
        <v>131</v>
      </c>
      <c r="O696" s="180">
        <v>179</v>
      </c>
      <c r="P696" s="181">
        <f t="shared" si="35"/>
        <v>-48</v>
      </c>
    </row>
    <row r="697" spans="1:16" s="155" customFormat="1" ht="14.1" customHeight="1" x14ac:dyDescent="0.2">
      <c r="A697" s="169"/>
      <c r="B697" s="175"/>
      <c r="C697" s="170"/>
      <c r="D697" s="170"/>
      <c r="E697" s="170"/>
      <c r="F697" s="177"/>
      <c r="G697" s="178"/>
      <c r="H697" s="177"/>
      <c r="I697" s="179" t="s">
        <v>105</v>
      </c>
      <c r="J697" s="180">
        <v>149</v>
      </c>
      <c r="K697" s="180">
        <v>91</v>
      </c>
      <c r="L697" s="181">
        <f t="shared" si="34"/>
        <v>58</v>
      </c>
      <c r="M697" s="179" t="s">
        <v>74</v>
      </c>
      <c r="N697" s="180">
        <v>410</v>
      </c>
      <c r="O697" s="180">
        <v>450</v>
      </c>
      <c r="P697" s="181">
        <f t="shared" si="35"/>
        <v>-40</v>
      </c>
    </row>
    <row r="698" spans="1:16" s="155" customFormat="1" ht="14.1" customHeight="1" x14ac:dyDescent="0.2">
      <c r="A698" s="169"/>
      <c r="B698" s="175"/>
      <c r="C698" s="170"/>
      <c r="D698" s="170"/>
      <c r="E698" s="170"/>
      <c r="F698" s="177"/>
      <c r="G698" s="178"/>
      <c r="H698" s="177"/>
      <c r="I698" s="179" t="s">
        <v>83</v>
      </c>
      <c r="J698" s="180">
        <v>113</v>
      </c>
      <c r="K698" s="180">
        <v>57</v>
      </c>
      <c r="L698" s="181">
        <f t="shared" si="34"/>
        <v>56</v>
      </c>
      <c r="M698" s="179" t="s">
        <v>274</v>
      </c>
      <c r="N698" s="180">
        <v>22</v>
      </c>
      <c r="O698" s="180">
        <v>60</v>
      </c>
      <c r="P698" s="181">
        <f t="shared" si="35"/>
        <v>-38</v>
      </c>
    </row>
    <row r="699" spans="1:16" s="155" customFormat="1" ht="14.1" customHeight="1" x14ac:dyDescent="0.2">
      <c r="A699" s="169"/>
      <c r="B699" s="175"/>
      <c r="C699" s="170"/>
      <c r="D699" s="170"/>
      <c r="E699" s="170"/>
      <c r="F699" s="177"/>
      <c r="G699" s="178"/>
      <c r="H699" s="177"/>
      <c r="I699" s="179" t="s">
        <v>68</v>
      </c>
      <c r="J699" s="180">
        <v>129</v>
      </c>
      <c r="K699" s="180">
        <v>76</v>
      </c>
      <c r="L699" s="181">
        <f t="shared" si="34"/>
        <v>53</v>
      </c>
      <c r="M699" s="179" t="s">
        <v>285</v>
      </c>
      <c r="N699" s="180">
        <v>567</v>
      </c>
      <c r="O699" s="180">
        <v>596</v>
      </c>
      <c r="P699" s="181">
        <f t="shared" si="35"/>
        <v>-29</v>
      </c>
    </row>
    <row r="700" spans="1:16" s="155" customFormat="1" ht="14.1" customHeight="1" x14ac:dyDescent="0.2">
      <c r="A700" s="169"/>
      <c r="B700" s="175"/>
      <c r="C700" s="170"/>
      <c r="D700" s="170"/>
      <c r="E700" s="170"/>
      <c r="F700" s="177"/>
      <c r="G700" s="178"/>
      <c r="H700" s="177"/>
      <c r="I700" s="179" t="s">
        <v>270</v>
      </c>
      <c r="J700" s="180">
        <v>82</v>
      </c>
      <c r="K700" s="180">
        <v>40</v>
      </c>
      <c r="L700" s="181">
        <f t="shared" si="34"/>
        <v>42</v>
      </c>
      <c r="M700" s="179" t="s">
        <v>86</v>
      </c>
      <c r="N700" s="180">
        <v>5</v>
      </c>
      <c r="O700" s="180">
        <v>34</v>
      </c>
      <c r="P700" s="181">
        <f t="shared" si="35"/>
        <v>-29</v>
      </c>
    </row>
    <row r="701" spans="1:16" s="155" customFormat="1" ht="14.1" customHeight="1" x14ac:dyDescent="0.2">
      <c r="A701" s="169"/>
      <c r="B701" s="175"/>
      <c r="C701" s="170"/>
      <c r="D701" s="170"/>
      <c r="E701" s="170"/>
      <c r="F701" s="177"/>
      <c r="G701" s="178"/>
      <c r="H701" s="177"/>
      <c r="I701" s="179" t="s">
        <v>75</v>
      </c>
      <c r="J701" s="180">
        <v>196</v>
      </c>
      <c r="K701" s="180">
        <v>155</v>
      </c>
      <c r="L701" s="181">
        <f t="shared" si="34"/>
        <v>41</v>
      </c>
      <c r="M701" s="179" t="s">
        <v>104</v>
      </c>
      <c r="N701" s="180">
        <v>26</v>
      </c>
      <c r="O701" s="180">
        <v>52</v>
      </c>
      <c r="P701" s="181">
        <f t="shared" si="35"/>
        <v>-26</v>
      </c>
    </row>
    <row r="702" spans="1:16" s="155" customFormat="1" ht="14.1" customHeight="1" x14ac:dyDescent="0.2">
      <c r="A702" s="169"/>
      <c r="B702" s="175"/>
      <c r="C702" s="170"/>
      <c r="D702" s="170"/>
      <c r="E702" s="170"/>
      <c r="F702" s="177"/>
      <c r="G702" s="178"/>
      <c r="H702" s="177"/>
      <c r="I702" s="179" t="s">
        <v>266</v>
      </c>
      <c r="J702" s="180">
        <v>175</v>
      </c>
      <c r="K702" s="180">
        <v>147</v>
      </c>
      <c r="L702" s="181">
        <f t="shared" si="34"/>
        <v>28</v>
      </c>
      <c r="M702" s="179" t="s">
        <v>76</v>
      </c>
      <c r="N702" s="180">
        <v>1742</v>
      </c>
      <c r="O702" s="180">
        <v>1754</v>
      </c>
      <c r="P702" s="181">
        <f t="shared" si="35"/>
        <v>-12</v>
      </c>
    </row>
    <row r="703" spans="1:16" s="155" customFormat="1" ht="14.1" customHeight="1" x14ac:dyDescent="0.2">
      <c r="A703" s="169"/>
      <c r="B703" s="175"/>
      <c r="C703" s="170"/>
      <c r="D703" s="170"/>
      <c r="E703" s="170"/>
      <c r="F703" s="177"/>
      <c r="G703" s="178"/>
      <c r="H703" s="177"/>
      <c r="I703" s="179" t="s">
        <v>278</v>
      </c>
      <c r="J703" s="180">
        <v>26</v>
      </c>
      <c r="K703" s="180">
        <v>0</v>
      </c>
      <c r="L703" s="181">
        <f t="shared" si="34"/>
        <v>26</v>
      </c>
      <c r="M703" s="179" t="s">
        <v>87</v>
      </c>
      <c r="N703" s="180">
        <v>0</v>
      </c>
      <c r="O703" s="180">
        <v>12</v>
      </c>
      <c r="P703" s="181">
        <f t="shared" si="35"/>
        <v>-12</v>
      </c>
    </row>
    <row r="704" spans="1:16" s="155" customFormat="1" ht="14.1" customHeight="1" x14ac:dyDescent="0.2">
      <c r="A704" s="169"/>
      <c r="B704" s="175"/>
      <c r="C704" s="170"/>
      <c r="D704" s="170"/>
      <c r="E704" s="170"/>
      <c r="F704" s="177"/>
      <c r="G704" s="178"/>
      <c r="H704" s="177"/>
      <c r="I704" s="179" t="s">
        <v>88</v>
      </c>
      <c r="J704" s="180">
        <v>24</v>
      </c>
      <c r="K704" s="180">
        <v>1</v>
      </c>
      <c r="L704" s="181">
        <f t="shared" si="34"/>
        <v>23</v>
      </c>
      <c r="M704" s="179" t="s">
        <v>268</v>
      </c>
      <c r="N704" s="180">
        <v>42</v>
      </c>
      <c r="O704" s="180">
        <v>47</v>
      </c>
      <c r="P704" s="181">
        <f t="shared" si="35"/>
        <v>-5</v>
      </c>
    </row>
    <row r="705" spans="1:16" s="155" customFormat="1" ht="14.1" customHeight="1" x14ac:dyDescent="0.2">
      <c r="A705" s="169"/>
      <c r="B705" s="175"/>
      <c r="C705" s="170"/>
      <c r="D705" s="170"/>
      <c r="E705" s="170"/>
      <c r="F705" s="177"/>
      <c r="G705" s="178"/>
      <c r="H705" s="177"/>
      <c r="I705" s="179" t="s">
        <v>98</v>
      </c>
      <c r="J705" s="180">
        <v>22</v>
      </c>
      <c r="K705" s="180">
        <v>0</v>
      </c>
      <c r="L705" s="181">
        <f t="shared" si="34"/>
        <v>22</v>
      </c>
      <c r="M705" s="179"/>
      <c r="N705" s="180"/>
      <c r="O705" s="180"/>
      <c r="P705" s="181"/>
    </row>
    <row r="706" spans="1:16" s="155" customFormat="1" ht="14.1" customHeight="1" x14ac:dyDescent="0.2">
      <c r="A706" s="169"/>
      <c r="B706" s="175"/>
      <c r="C706" s="170"/>
      <c r="D706" s="170"/>
      <c r="E706" s="170"/>
      <c r="F706" s="177"/>
      <c r="G706" s="178"/>
      <c r="H706" s="177"/>
      <c r="I706" s="179" t="s">
        <v>262</v>
      </c>
      <c r="J706" s="180">
        <v>41</v>
      </c>
      <c r="K706" s="180">
        <v>21</v>
      </c>
      <c r="L706" s="181">
        <f t="shared" si="34"/>
        <v>20</v>
      </c>
      <c r="M706" s="179"/>
      <c r="N706" s="180"/>
      <c r="O706" s="180"/>
      <c r="P706" s="181"/>
    </row>
    <row r="707" spans="1:16" s="155" customFormat="1" ht="14.1" customHeight="1" x14ac:dyDescent="0.2">
      <c r="A707" s="169"/>
      <c r="B707" s="175"/>
      <c r="C707" s="170"/>
      <c r="D707" s="170"/>
      <c r="E707" s="170"/>
      <c r="F707" s="177"/>
      <c r="G707" s="178"/>
      <c r="H707" s="177"/>
      <c r="I707" s="179" t="s">
        <v>282</v>
      </c>
      <c r="J707" s="180">
        <v>99</v>
      </c>
      <c r="K707" s="180">
        <v>82</v>
      </c>
      <c r="L707" s="181">
        <f t="shared" si="34"/>
        <v>17</v>
      </c>
      <c r="M707" s="179"/>
      <c r="N707" s="180"/>
      <c r="O707" s="180"/>
      <c r="P707" s="181"/>
    </row>
    <row r="708" spans="1:16" s="155" customFormat="1" ht="14.1" customHeight="1" x14ac:dyDescent="0.2">
      <c r="A708" s="169"/>
      <c r="B708" s="175"/>
      <c r="C708" s="170"/>
      <c r="D708" s="170"/>
      <c r="E708" s="170"/>
      <c r="F708" s="177"/>
      <c r="G708" s="178"/>
      <c r="H708" s="177"/>
      <c r="I708" s="179" t="s">
        <v>67</v>
      </c>
      <c r="J708" s="180">
        <v>32</v>
      </c>
      <c r="K708" s="180">
        <v>15</v>
      </c>
      <c r="L708" s="181">
        <f t="shared" si="34"/>
        <v>17</v>
      </c>
      <c r="M708" s="179"/>
      <c r="N708" s="180"/>
      <c r="O708" s="180"/>
      <c r="P708" s="181"/>
    </row>
    <row r="709" spans="1:16" s="155" customFormat="1" ht="14.1" customHeight="1" x14ac:dyDescent="0.2">
      <c r="A709" s="169"/>
      <c r="B709" s="175"/>
      <c r="C709" s="170"/>
      <c r="D709" s="170"/>
      <c r="E709" s="170"/>
      <c r="F709" s="177"/>
      <c r="G709" s="178"/>
      <c r="H709" s="177"/>
      <c r="I709" s="179" t="s">
        <v>69</v>
      </c>
      <c r="J709" s="180">
        <v>644</v>
      </c>
      <c r="K709" s="180">
        <v>628</v>
      </c>
      <c r="L709" s="181">
        <f t="shared" si="34"/>
        <v>16</v>
      </c>
      <c r="M709" s="179"/>
      <c r="N709" s="180"/>
      <c r="O709" s="180"/>
      <c r="P709" s="181"/>
    </row>
    <row r="710" spans="1:16" s="155" customFormat="1" ht="14.1" customHeight="1" x14ac:dyDescent="0.2">
      <c r="A710" s="169"/>
      <c r="B710" s="175"/>
      <c r="C710" s="170"/>
      <c r="D710" s="170"/>
      <c r="E710" s="170"/>
      <c r="F710" s="177"/>
      <c r="G710" s="178"/>
      <c r="H710" s="177"/>
      <c r="I710" s="179" t="s">
        <v>267</v>
      </c>
      <c r="J710" s="180">
        <v>894</v>
      </c>
      <c r="K710" s="180">
        <v>881</v>
      </c>
      <c r="L710" s="181">
        <f t="shared" si="34"/>
        <v>13</v>
      </c>
      <c r="M710" s="179"/>
      <c r="N710" s="180"/>
      <c r="O710" s="180"/>
      <c r="P710" s="181"/>
    </row>
    <row r="711" spans="1:16" s="155" customFormat="1" ht="14.1" customHeight="1" x14ac:dyDescent="0.2">
      <c r="A711" s="169"/>
      <c r="B711" s="175"/>
      <c r="C711" s="170"/>
      <c r="D711" s="170"/>
      <c r="E711" s="170"/>
      <c r="F711" s="177"/>
      <c r="G711" s="178"/>
      <c r="H711" s="177"/>
      <c r="I711" s="179" t="s">
        <v>277</v>
      </c>
      <c r="J711" s="180">
        <v>4</v>
      </c>
      <c r="K711" s="180">
        <v>0</v>
      </c>
      <c r="L711" s="181">
        <f t="shared" si="34"/>
        <v>4</v>
      </c>
      <c r="M711" s="179"/>
      <c r="N711" s="180"/>
      <c r="O711" s="180"/>
      <c r="P711" s="181"/>
    </row>
    <row r="712" spans="1:16" s="155" customFormat="1" ht="14.1" customHeight="1" x14ac:dyDescent="0.2">
      <c r="A712" s="169"/>
      <c r="B712" s="175"/>
      <c r="C712" s="170"/>
      <c r="D712" s="170"/>
      <c r="E712" s="170"/>
      <c r="F712" s="177"/>
      <c r="G712" s="178"/>
      <c r="H712" s="177"/>
      <c r="I712" s="179" t="s">
        <v>271</v>
      </c>
      <c r="J712" s="180">
        <v>3</v>
      </c>
      <c r="K712" s="180">
        <v>0</v>
      </c>
      <c r="L712" s="181">
        <f t="shared" si="34"/>
        <v>3</v>
      </c>
      <c r="M712" s="183"/>
      <c r="N712" s="180"/>
      <c r="O712" s="180"/>
      <c r="P712" s="181"/>
    </row>
    <row r="713" spans="1:16" s="155" customFormat="1" ht="14.1" customHeight="1" x14ac:dyDescent="0.2">
      <c r="A713" s="169"/>
      <c r="B713" s="175"/>
      <c r="C713" s="170"/>
      <c r="D713" s="170"/>
      <c r="E713" s="170"/>
      <c r="F713" s="177"/>
      <c r="G713" s="178"/>
      <c r="H713" s="177"/>
      <c r="I713" s="179" t="s">
        <v>257</v>
      </c>
      <c r="J713" s="180">
        <v>4804</v>
      </c>
      <c r="K713" s="180">
        <v>4155</v>
      </c>
      <c r="L713" s="181">
        <f t="shared" si="34"/>
        <v>649</v>
      </c>
      <c r="M713" s="183"/>
      <c r="N713" s="180"/>
      <c r="O713" s="180"/>
      <c r="P713" s="181"/>
    </row>
    <row r="714" spans="1:16" s="155" customFormat="1" ht="14.1" customHeight="1" x14ac:dyDescent="0.2">
      <c r="A714" s="169"/>
      <c r="B714" s="175"/>
      <c r="C714" s="170"/>
      <c r="D714" s="170"/>
      <c r="E714" s="170"/>
      <c r="F714" s="177"/>
      <c r="G714" s="178"/>
      <c r="H714" s="177"/>
      <c r="M714" s="183"/>
      <c r="N714" s="180"/>
      <c r="O714" s="180"/>
      <c r="P714" s="181"/>
    </row>
    <row r="715" spans="1:16" s="155" customFormat="1" ht="14.1" customHeight="1" x14ac:dyDescent="0.2">
      <c r="A715" s="169"/>
      <c r="B715" s="153"/>
      <c r="C715" s="170"/>
      <c r="D715" s="170"/>
      <c r="E715" s="170"/>
      <c r="F715" s="170"/>
      <c r="G715" s="103"/>
      <c r="H715" s="103"/>
      <c r="M715" s="187"/>
      <c r="N715" s="176"/>
      <c r="O715" s="176"/>
      <c r="P715" s="181"/>
    </row>
    <row r="716" spans="1:16" s="155" customFormat="1" ht="14.1" customHeight="1" x14ac:dyDescent="0.2">
      <c r="A716" s="169"/>
      <c r="B716" s="153"/>
      <c r="C716" s="170"/>
      <c r="D716" s="170"/>
      <c r="E716" s="170"/>
      <c r="F716" s="170"/>
      <c r="G716" s="103"/>
      <c r="H716" s="103"/>
      <c r="M716" s="187"/>
      <c r="N716" s="176"/>
      <c r="O716" s="176"/>
      <c r="P716" s="181"/>
    </row>
    <row r="717" spans="1:16" s="155" customFormat="1" ht="14.1" customHeight="1" x14ac:dyDescent="0.2">
      <c r="A717" s="169"/>
      <c r="B717" s="153"/>
      <c r="C717" s="170"/>
      <c r="D717" s="170"/>
      <c r="E717" s="170"/>
      <c r="F717" s="170"/>
      <c r="G717" s="103"/>
      <c r="H717" s="103"/>
      <c r="I717" s="184"/>
      <c r="J717" s="185"/>
      <c r="K717" s="185"/>
      <c r="L717" s="181"/>
      <c r="M717" s="187"/>
      <c r="N717" s="176"/>
      <c r="O717" s="176"/>
      <c r="P717" s="181"/>
    </row>
    <row r="718" spans="1:16" s="155" customFormat="1" ht="14.1" customHeight="1" x14ac:dyDescent="0.2">
      <c r="A718" s="169"/>
      <c r="B718" s="153"/>
      <c r="C718" s="170"/>
      <c r="D718" s="170"/>
      <c r="E718" s="170"/>
      <c r="F718" s="170"/>
      <c r="G718" s="103"/>
      <c r="H718" s="103"/>
      <c r="I718" s="184"/>
      <c r="J718" s="185"/>
      <c r="K718" s="185"/>
      <c r="L718" s="181"/>
      <c r="M718" s="187"/>
      <c r="N718" s="176"/>
      <c r="O718" s="176"/>
      <c r="P718" s="181"/>
    </row>
    <row r="719" spans="1:16" s="155" customFormat="1" ht="14.1" customHeight="1" x14ac:dyDescent="0.2">
      <c r="A719" s="169"/>
      <c r="B719" s="153"/>
      <c r="C719" s="170"/>
      <c r="D719" s="170"/>
      <c r="E719" s="170"/>
      <c r="F719" s="170"/>
      <c r="G719" s="103"/>
      <c r="H719" s="103"/>
      <c r="I719" s="184"/>
      <c r="J719" s="185"/>
      <c r="K719" s="185"/>
      <c r="L719" s="181"/>
      <c r="M719" s="187"/>
      <c r="N719" s="176"/>
      <c r="O719" s="176"/>
      <c r="P719" s="181"/>
    </row>
    <row r="720" spans="1:16" s="155" customFormat="1" ht="14.1" customHeight="1" x14ac:dyDescent="0.2">
      <c r="A720" s="169"/>
      <c r="B720" s="153"/>
      <c r="C720" s="170"/>
      <c r="D720" s="170"/>
      <c r="E720" s="170"/>
      <c r="F720" s="170"/>
      <c r="G720" s="103"/>
      <c r="H720" s="103"/>
      <c r="I720" s="184"/>
      <c r="J720" s="185"/>
      <c r="K720" s="185"/>
      <c r="L720" s="181"/>
      <c r="M720" s="187"/>
      <c r="N720" s="176"/>
      <c r="O720" s="176"/>
      <c r="P720" s="181"/>
    </row>
    <row r="721" spans="1:16" s="155" customFormat="1" ht="14.1" customHeight="1" x14ac:dyDescent="0.2">
      <c r="A721" s="169"/>
      <c r="B721" s="153"/>
      <c r="C721" s="170"/>
      <c r="D721" s="170"/>
      <c r="E721" s="170"/>
      <c r="F721" s="170"/>
      <c r="G721" s="103"/>
      <c r="H721" s="103"/>
      <c r="I721" s="184"/>
      <c r="J721" s="185"/>
      <c r="K721" s="185"/>
      <c r="L721" s="181"/>
      <c r="N721" s="103"/>
      <c r="O721" s="103"/>
      <c r="P721" s="174"/>
    </row>
    <row r="722" spans="1:16" s="155" customFormat="1" ht="14.1" customHeight="1" x14ac:dyDescent="0.2">
      <c r="A722" s="169"/>
      <c r="B722" s="153"/>
      <c r="C722" s="170"/>
      <c r="D722" s="170"/>
      <c r="E722" s="170"/>
      <c r="F722" s="170"/>
      <c r="G722" s="103"/>
      <c r="H722" s="103"/>
      <c r="I722" s="170" t="s">
        <v>258</v>
      </c>
      <c r="J722" s="170">
        <f>SUM(J683:J721)</f>
        <v>56576</v>
      </c>
      <c r="K722" s="170">
        <f>SUM(K683:K721)</f>
        <v>42571</v>
      </c>
      <c r="L722" s="189">
        <f>SUM(L683:L721)</f>
        <v>14005</v>
      </c>
      <c r="M722" s="170" t="s">
        <v>258</v>
      </c>
      <c r="N722" s="170">
        <f>SUM(N683:N721)</f>
        <v>20997</v>
      </c>
      <c r="O722" s="170">
        <f>SUM(O683:O721)</f>
        <v>26432</v>
      </c>
      <c r="P722" s="189">
        <f>SUM(P683:P721)</f>
        <v>-5435</v>
      </c>
    </row>
    <row r="723" spans="1:16" s="155" customFormat="1" ht="14.1" customHeight="1" x14ac:dyDescent="0.2">
      <c r="A723" s="169"/>
      <c r="B723" s="153"/>
      <c r="C723" s="170"/>
      <c r="D723" s="170"/>
      <c r="E723" s="170"/>
      <c r="F723" s="170"/>
      <c r="G723" s="103"/>
      <c r="H723" s="103"/>
      <c r="I723" s="188"/>
      <c r="J723" s="170">
        <f>N722</f>
        <v>20997</v>
      </c>
      <c r="K723" s="170">
        <f>O722</f>
        <v>26432</v>
      </c>
      <c r="L723" s="189">
        <f>P722</f>
        <v>-5435</v>
      </c>
      <c r="M723" s="188"/>
      <c r="N723" s="170"/>
      <c r="O723" s="170"/>
      <c r="P723" s="212"/>
    </row>
    <row r="724" spans="1:16" s="155" customFormat="1" ht="14.1" customHeight="1" x14ac:dyDescent="0.2">
      <c r="A724" s="169"/>
      <c r="B724" s="153"/>
      <c r="C724" s="170"/>
      <c r="D724" s="170"/>
      <c r="E724" s="170"/>
      <c r="F724" s="170"/>
      <c r="G724" s="103"/>
      <c r="H724" s="103"/>
      <c r="I724" s="103"/>
      <c r="J724" s="190">
        <f>SUM(J722:J723)</f>
        <v>77573</v>
      </c>
      <c r="K724" s="190">
        <f>SUM(K722:K723)</f>
        <v>69003</v>
      </c>
      <c r="L724" s="191">
        <f>SUM(L722:L723)</f>
        <v>8570</v>
      </c>
      <c r="M724" s="188"/>
      <c r="N724" s="170"/>
      <c r="O724" s="170"/>
      <c r="P724" s="212"/>
    </row>
    <row r="725" spans="1:16" s="155" customFormat="1" ht="14.1" customHeight="1" x14ac:dyDescent="0.2">
      <c r="A725" s="169"/>
      <c r="B725" s="153"/>
      <c r="C725" s="170"/>
      <c r="D725" s="170"/>
      <c r="E725" s="170"/>
      <c r="F725" s="170"/>
      <c r="G725" s="103"/>
      <c r="H725" s="103"/>
      <c r="I725" s="194" t="s">
        <v>314</v>
      </c>
      <c r="J725" s="103">
        <f>C682-J724</f>
        <v>0</v>
      </c>
      <c r="K725" s="103">
        <f>E682-K724</f>
        <v>0</v>
      </c>
      <c r="L725" s="191">
        <f>G682-L724</f>
        <v>0</v>
      </c>
      <c r="N725" s="103"/>
      <c r="O725" s="103"/>
      <c r="P725" s="174"/>
    </row>
    <row r="726" spans="1:16" s="155" customFormat="1" ht="14.1" customHeight="1" x14ac:dyDescent="0.2">
      <c r="A726" s="169"/>
      <c r="B726" s="153"/>
      <c r="C726" s="170"/>
      <c r="D726" s="170"/>
      <c r="E726" s="170"/>
      <c r="F726" s="170"/>
      <c r="G726" s="103"/>
      <c r="H726" s="103"/>
      <c r="I726" s="188"/>
      <c r="J726" s="170"/>
      <c r="K726" s="170"/>
      <c r="L726" s="212"/>
      <c r="N726" s="103"/>
      <c r="O726" s="103"/>
      <c r="P726" s="174"/>
    </row>
    <row r="727" spans="1:16" s="155" customFormat="1" ht="14.1" customHeight="1" x14ac:dyDescent="0.2">
      <c r="A727" s="169">
        <v>17</v>
      </c>
      <c r="B727" s="170" t="s">
        <v>16</v>
      </c>
      <c r="C727" s="72">
        <v>3824</v>
      </c>
      <c r="D727" s="171">
        <f>C727*100/7529178</f>
        <v>5.0789076842120084E-2</v>
      </c>
      <c r="E727" s="72">
        <v>3373</v>
      </c>
      <c r="F727" s="171">
        <f>E727*100/7270009</f>
        <v>4.6396091119006867E-2</v>
      </c>
      <c r="G727" s="172">
        <f>C727-E727</f>
        <v>451</v>
      </c>
      <c r="H727" s="173">
        <f>G727*100/E727</f>
        <v>13.370886451230358</v>
      </c>
      <c r="I727" s="188"/>
      <c r="J727" s="103"/>
      <c r="K727" s="103"/>
      <c r="L727" s="174"/>
      <c r="N727" s="103"/>
      <c r="O727" s="103"/>
      <c r="P727" s="174"/>
    </row>
    <row r="728" spans="1:16" s="155" customFormat="1" ht="14.1" customHeight="1" x14ac:dyDescent="0.2">
      <c r="A728" s="169"/>
      <c r="B728" s="170"/>
      <c r="C728" s="246"/>
      <c r="D728" s="170"/>
      <c r="E728" s="246"/>
      <c r="F728" s="177"/>
      <c r="G728" s="178"/>
      <c r="H728" s="177"/>
      <c r="I728" s="179" t="s">
        <v>65</v>
      </c>
      <c r="J728" s="180">
        <v>1029</v>
      </c>
      <c r="K728" s="180">
        <v>746</v>
      </c>
      <c r="L728" s="181">
        <f t="shared" ref="L728:L750" si="36">J728-K728</f>
        <v>283</v>
      </c>
      <c r="M728" s="179" t="s">
        <v>71</v>
      </c>
      <c r="N728" s="180">
        <v>65</v>
      </c>
      <c r="O728" s="180">
        <v>199</v>
      </c>
      <c r="P728" s="181">
        <f t="shared" ref="P728:P747" si="37">N728-O728</f>
        <v>-134</v>
      </c>
    </row>
    <row r="729" spans="1:16" s="155" customFormat="1" ht="14.1" customHeight="1" x14ac:dyDescent="0.2">
      <c r="A729" s="169"/>
      <c r="B729" s="175"/>
      <c r="C729" s="170"/>
      <c r="D729" s="170"/>
      <c r="E729" s="170"/>
      <c r="F729" s="177"/>
      <c r="G729" s="178"/>
      <c r="H729" s="177"/>
      <c r="I729" s="179" t="s">
        <v>72</v>
      </c>
      <c r="J729" s="180">
        <v>350</v>
      </c>
      <c r="K729" s="180">
        <v>68</v>
      </c>
      <c r="L729" s="181">
        <f t="shared" si="36"/>
        <v>282</v>
      </c>
      <c r="M729" s="179" t="s">
        <v>90</v>
      </c>
      <c r="N729" s="180">
        <v>198</v>
      </c>
      <c r="O729" s="180">
        <v>278</v>
      </c>
      <c r="P729" s="181">
        <f t="shared" si="37"/>
        <v>-80</v>
      </c>
    </row>
    <row r="730" spans="1:16" s="155" customFormat="1" ht="14.1" customHeight="1" x14ac:dyDescent="0.2">
      <c r="A730" s="169"/>
      <c r="B730" s="175"/>
      <c r="C730" s="170"/>
      <c r="D730" s="170"/>
      <c r="E730" s="170"/>
      <c r="F730" s="177"/>
      <c r="G730" s="178"/>
      <c r="H730" s="177"/>
      <c r="I730" s="179" t="s">
        <v>82</v>
      </c>
      <c r="J730" s="180">
        <v>57</v>
      </c>
      <c r="K730" s="180">
        <v>16</v>
      </c>
      <c r="L730" s="181">
        <f t="shared" si="36"/>
        <v>41</v>
      </c>
      <c r="M730" s="179" t="s">
        <v>263</v>
      </c>
      <c r="N730" s="180">
        <v>26</v>
      </c>
      <c r="O730" s="180">
        <v>77</v>
      </c>
      <c r="P730" s="181">
        <f t="shared" si="37"/>
        <v>-51</v>
      </c>
    </row>
    <row r="731" spans="1:16" s="155" customFormat="1" ht="14.1" customHeight="1" x14ac:dyDescent="0.2">
      <c r="A731" s="169"/>
      <c r="B731" s="175"/>
      <c r="C731" s="170"/>
      <c r="D731" s="170"/>
      <c r="E731" s="170"/>
      <c r="F731" s="177"/>
      <c r="G731" s="178"/>
      <c r="H731" s="177"/>
      <c r="I731" s="179" t="s">
        <v>95</v>
      </c>
      <c r="J731" s="180">
        <v>143</v>
      </c>
      <c r="K731" s="180">
        <v>107</v>
      </c>
      <c r="L731" s="181">
        <f t="shared" si="36"/>
        <v>36</v>
      </c>
      <c r="M731" s="179" t="s">
        <v>101</v>
      </c>
      <c r="N731" s="180">
        <v>43</v>
      </c>
      <c r="O731" s="180">
        <v>76</v>
      </c>
      <c r="P731" s="181">
        <f t="shared" si="37"/>
        <v>-33</v>
      </c>
    </row>
    <row r="732" spans="1:16" s="155" customFormat="1" ht="14.1" customHeight="1" x14ac:dyDescent="0.2">
      <c r="A732" s="169"/>
      <c r="B732" s="175"/>
      <c r="C732" s="170"/>
      <c r="D732" s="170"/>
      <c r="E732" s="170"/>
      <c r="F732" s="177"/>
      <c r="G732" s="178"/>
      <c r="H732" s="177"/>
      <c r="I732" s="179" t="s">
        <v>91</v>
      </c>
      <c r="J732" s="180">
        <v>45</v>
      </c>
      <c r="K732" s="180">
        <v>17</v>
      </c>
      <c r="L732" s="181">
        <f t="shared" si="36"/>
        <v>28</v>
      </c>
      <c r="M732" s="179" t="s">
        <v>315</v>
      </c>
      <c r="N732" s="180">
        <v>17</v>
      </c>
      <c r="O732" s="180">
        <v>43</v>
      </c>
      <c r="P732" s="181">
        <f t="shared" si="37"/>
        <v>-26</v>
      </c>
    </row>
    <row r="733" spans="1:16" s="155" customFormat="1" ht="14.1" customHeight="1" x14ac:dyDescent="0.2">
      <c r="A733" s="169"/>
      <c r="B733" s="175"/>
      <c r="C733" s="170"/>
      <c r="D733" s="170"/>
      <c r="E733" s="170"/>
      <c r="F733" s="177"/>
      <c r="G733" s="178"/>
      <c r="H733" s="177"/>
      <c r="I733" s="179" t="s">
        <v>81</v>
      </c>
      <c r="J733" s="180">
        <v>97</v>
      </c>
      <c r="K733" s="180">
        <v>70</v>
      </c>
      <c r="L733" s="181">
        <f t="shared" si="36"/>
        <v>27</v>
      </c>
      <c r="M733" s="179" t="s">
        <v>273</v>
      </c>
      <c r="N733" s="180">
        <v>0</v>
      </c>
      <c r="O733" s="180">
        <v>25</v>
      </c>
      <c r="P733" s="181">
        <f t="shared" si="37"/>
        <v>-25</v>
      </c>
    </row>
    <row r="734" spans="1:16" s="155" customFormat="1" ht="14.1" customHeight="1" x14ac:dyDescent="0.2">
      <c r="A734" s="169"/>
      <c r="B734" s="175"/>
      <c r="C734" s="170"/>
      <c r="D734" s="170"/>
      <c r="E734" s="170"/>
      <c r="F734" s="177"/>
      <c r="G734" s="178"/>
      <c r="H734" s="177"/>
      <c r="I734" s="179" t="s">
        <v>93</v>
      </c>
      <c r="J734" s="180">
        <v>24</v>
      </c>
      <c r="K734" s="180">
        <v>4</v>
      </c>
      <c r="L734" s="181">
        <f t="shared" si="36"/>
        <v>20</v>
      </c>
      <c r="M734" s="179" t="s">
        <v>70</v>
      </c>
      <c r="N734" s="180">
        <v>333</v>
      </c>
      <c r="O734" s="180">
        <v>357</v>
      </c>
      <c r="P734" s="181">
        <f t="shared" si="37"/>
        <v>-24</v>
      </c>
    </row>
    <row r="735" spans="1:16" s="155" customFormat="1" ht="14.1" customHeight="1" x14ac:dyDescent="0.2">
      <c r="A735" s="169"/>
      <c r="B735" s="175"/>
      <c r="C735" s="170"/>
      <c r="D735" s="170"/>
      <c r="E735" s="170"/>
      <c r="F735" s="177"/>
      <c r="G735" s="178"/>
      <c r="H735" s="177"/>
      <c r="I735" s="179" t="s">
        <v>68</v>
      </c>
      <c r="J735" s="180">
        <v>20</v>
      </c>
      <c r="K735" s="180">
        <v>3</v>
      </c>
      <c r="L735" s="181">
        <f t="shared" si="36"/>
        <v>17</v>
      </c>
      <c r="M735" s="179" t="s">
        <v>96</v>
      </c>
      <c r="N735" s="180">
        <v>0</v>
      </c>
      <c r="O735" s="180">
        <v>22</v>
      </c>
      <c r="P735" s="181">
        <f t="shared" si="37"/>
        <v>-22</v>
      </c>
    </row>
    <row r="736" spans="1:16" s="155" customFormat="1" ht="14.1" customHeight="1" x14ac:dyDescent="0.2">
      <c r="A736" s="169"/>
      <c r="B736" s="175"/>
      <c r="C736" s="170"/>
      <c r="D736" s="170"/>
      <c r="E736" s="170"/>
      <c r="F736" s="177"/>
      <c r="G736" s="178"/>
      <c r="H736" s="177"/>
      <c r="I736" s="179" t="s">
        <v>75</v>
      </c>
      <c r="J736" s="180">
        <v>18</v>
      </c>
      <c r="K736" s="180">
        <v>4</v>
      </c>
      <c r="L736" s="181">
        <f t="shared" si="36"/>
        <v>14</v>
      </c>
      <c r="M736" s="179" t="s">
        <v>103</v>
      </c>
      <c r="N736" s="180">
        <v>85</v>
      </c>
      <c r="O736" s="180">
        <v>104</v>
      </c>
      <c r="P736" s="181">
        <f t="shared" si="37"/>
        <v>-19</v>
      </c>
    </row>
    <row r="737" spans="1:16" s="155" customFormat="1" ht="14.1" customHeight="1" x14ac:dyDescent="0.2">
      <c r="A737" s="169"/>
      <c r="B737" s="175"/>
      <c r="C737" s="170"/>
      <c r="D737" s="170"/>
      <c r="E737" s="170"/>
      <c r="F737" s="177"/>
      <c r="G737" s="178"/>
      <c r="H737" s="177"/>
      <c r="I737" s="179" t="s">
        <v>104</v>
      </c>
      <c r="J737" s="180">
        <v>15</v>
      </c>
      <c r="K737" s="180">
        <v>1</v>
      </c>
      <c r="L737" s="181">
        <f t="shared" si="36"/>
        <v>14</v>
      </c>
      <c r="M737" s="179" t="s">
        <v>92</v>
      </c>
      <c r="N737" s="180">
        <v>20</v>
      </c>
      <c r="O737" s="180">
        <v>38</v>
      </c>
      <c r="P737" s="181">
        <f t="shared" si="37"/>
        <v>-18</v>
      </c>
    </row>
    <row r="738" spans="1:16" s="155" customFormat="1" ht="14.1" customHeight="1" x14ac:dyDescent="0.2">
      <c r="A738" s="169"/>
      <c r="B738" s="175"/>
      <c r="C738" s="170"/>
      <c r="D738" s="170"/>
      <c r="E738" s="170"/>
      <c r="F738" s="177"/>
      <c r="G738" s="178"/>
      <c r="H738" s="177"/>
      <c r="I738" s="179" t="s">
        <v>80</v>
      </c>
      <c r="J738" s="180">
        <v>803</v>
      </c>
      <c r="K738" s="180">
        <v>790</v>
      </c>
      <c r="L738" s="181">
        <f t="shared" si="36"/>
        <v>13</v>
      </c>
      <c r="M738" s="179" t="s">
        <v>105</v>
      </c>
      <c r="N738" s="180">
        <v>6</v>
      </c>
      <c r="O738" s="180">
        <v>23</v>
      </c>
      <c r="P738" s="181">
        <f t="shared" si="37"/>
        <v>-17</v>
      </c>
    </row>
    <row r="739" spans="1:16" s="155" customFormat="1" ht="14.1" customHeight="1" x14ac:dyDescent="0.2">
      <c r="A739" s="169"/>
      <c r="B739" s="175"/>
      <c r="C739" s="170"/>
      <c r="D739" s="170"/>
      <c r="E739" s="170"/>
      <c r="F739" s="177"/>
      <c r="G739" s="178"/>
      <c r="H739" s="177"/>
      <c r="I739" s="179" t="s">
        <v>97</v>
      </c>
      <c r="J739" s="180">
        <v>9</v>
      </c>
      <c r="K739" s="180">
        <v>0</v>
      </c>
      <c r="L739" s="181">
        <f t="shared" si="36"/>
        <v>9</v>
      </c>
      <c r="M739" s="179" t="s">
        <v>79</v>
      </c>
      <c r="N739" s="180">
        <v>5</v>
      </c>
      <c r="O739" s="180">
        <v>21</v>
      </c>
      <c r="P739" s="181">
        <f t="shared" si="37"/>
        <v>-16</v>
      </c>
    </row>
    <row r="740" spans="1:16" s="155" customFormat="1" ht="14.1" customHeight="1" x14ac:dyDescent="0.2">
      <c r="A740" s="169"/>
      <c r="B740" s="175"/>
      <c r="C740" s="170"/>
      <c r="D740" s="170"/>
      <c r="E740" s="170"/>
      <c r="F740" s="177"/>
      <c r="G740" s="178"/>
      <c r="H740" s="177"/>
      <c r="I740" s="179" t="s">
        <v>260</v>
      </c>
      <c r="J740" s="180">
        <v>8</v>
      </c>
      <c r="K740" s="180">
        <v>0</v>
      </c>
      <c r="L740" s="181">
        <f t="shared" si="36"/>
        <v>8</v>
      </c>
      <c r="M740" s="179" t="s">
        <v>76</v>
      </c>
      <c r="N740" s="180">
        <v>64</v>
      </c>
      <c r="O740" s="180">
        <v>76</v>
      </c>
      <c r="P740" s="181">
        <f t="shared" si="37"/>
        <v>-12</v>
      </c>
    </row>
    <row r="741" spans="1:16" s="155" customFormat="1" ht="14.1" customHeight="1" x14ac:dyDescent="0.2">
      <c r="A741" s="169"/>
      <c r="B741" s="175"/>
      <c r="C741" s="170"/>
      <c r="D741" s="170"/>
      <c r="E741" s="170"/>
      <c r="F741" s="177"/>
      <c r="G741" s="178"/>
      <c r="H741" s="177"/>
      <c r="I741" s="179" t="s">
        <v>270</v>
      </c>
      <c r="J741" s="180">
        <v>20</v>
      </c>
      <c r="K741" s="180">
        <v>13</v>
      </c>
      <c r="L741" s="181">
        <f t="shared" si="36"/>
        <v>7</v>
      </c>
      <c r="M741" s="179" t="s">
        <v>78</v>
      </c>
      <c r="N741" s="180">
        <v>45</v>
      </c>
      <c r="O741" s="180">
        <v>51</v>
      </c>
      <c r="P741" s="181">
        <f t="shared" si="37"/>
        <v>-6</v>
      </c>
    </row>
    <row r="742" spans="1:16" s="155" customFormat="1" ht="14.1" customHeight="1" x14ac:dyDescent="0.2">
      <c r="A742" s="169"/>
      <c r="B742" s="175"/>
      <c r="C742" s="170"/>
      <c r="D742" s="170"/>
      <c r="E742" s="170"/>
      <c r="F742" s="177"/>
      <c r="G742" s="178"/>
      <c r="H742" s="177"/>
      <c r="I742" s="179" t="s">
        <v>100</v>
      </c>
      <c r="J742" s="180">
        <v>18</v>
      </c>
      <c r="K742" s="180">
        <v>12</v>
      </c>
      <c r="L742" s="181">
        <f t="shared" si="36"/>
        <v>6</v>
      </c>
      <c r="M742" s="179" t="s">
        <v>267</v>
      </c>
      <c r="N742" s="180">
        <v>5</v>
      </c>
      <c r="O742" s="180">
        <v>9</v>
      </c>
      <c r="P742" s="181">
        <f t="shared" si="37"/>
        <v>-4</v>
      </c>
    </row>
    <row r="743" spans="1:16" s="155" customFormat="1" ht="14.1" customHeight="1" x14ac:dyDescent="0.2">
      <c r="A743" s="169"/>
      <c r="B743" s="175"/>
      <c r="C743" s="170"/>
      <c r="D743" s="170"/>
      <c r="E743" s="170"/>
      <c r="F743" s="177"/>
      <c r="G743" s="178"/>
      <c r="H743" s="177"/>
      <c r="I743" s="179" t="s">
        <v>74</v>
      </c>
      <c r="J743" s="180">
        <v>13</v>
      </c>
      <c r="K743" s="180">
        <v>7</v>
      </c>
      <c r="L743" s="181">
        <f t="shared" si="36"/>
        <v>6</v>
      </c>
      <c r="M743" s="179" t="s">
        <v>83</v>
      </c>
      <c r="N743" s="180">
        <v>3</v>
      </c>
      <c r="O743" s="180">
        <v>7</v>
      </c>
      <c r="P743" s="181">
        <f t="shared" si="37"/>
        <v>-4</v>
      </c>
    </row>
    <row r="744" spans="1:16" s="155" customFormat="1" ht="14.1" customHeight="1" x14ac:dyDescent="0.2">
      <c r="A744" s="169"/>
      <c r="B744" s="175"/>
      <c r="C744" s="170"/>
      <c r="D744" s="170"/>
      <c r="E744" s="170"/>
      <c r="F744" s="177"/>
      <c r="G744" s="178"/>
      <c r="H744" s="177"/>
      <c r="I744" s="179" t="s">
        <v>87</v>
      </c>
      <c r="J744" s="180">
        <v>5</v>
      </c>
      <c r="K744" s="180">
        <v>0</v>
      </c>
      <c r="L744" s="181">
        <f t="shared" si="36"/>
        <v>5</v>
      </c>
      <c r="M744" s="179" t="s">
        <v>265</v>
      </c>
      <c r="N744" s="180">
        <v>2</v>
      </c>
      <c r="O744" s="180">
        <v>5</v>
      </c>
      <c r="P744" s="181">
        <f t="shared" si="37"/>
        <v>-3</v>
      </c>
    </row>
    <row r="745" spans="1:16" s="155" customFormat="1" ht="14.1" customHeight="1" x14ac:dyDescent="0.2">
      <c r="A745" s="169"/>
      <c r="B745" s="175"/>
      <c r="C745" s="170"/>
      <c r="D745" s="170"/>
      <c r="E745" s="170"/>
      <c r="F745" s="177"/>
      <c r="G745" s="178"/>
      <c r="H745" s="177"/>
      <c r="I745" s="179" t="s">
        <v>266</v>
      </c>
      <c r="J745" s="180">
        <v>3</v>
      </c>
      <c r="K745" s="180">
        <v>1</v>
      </c>
      <c r="L745" s="181">
        <f t="shared" si="36"/>
        <v>2</v>
      </c>
      <c r="M745" s="179" t="s">
        <v>73</v>
      </c>
      <c r="N745" s="180">
        <v>0</v>
      </c>
      <c r="O745" s="180">
        <v>2</v>
      </c>
      <c r="P745" s="181">
        <f t="shared" si="37"/>
        <v>-2</v>
      </c>
    </row>
    <row r="746" spans="1:16" s="155" customFormat="1" ht="14.1" customHeight="1" x14ac:dyDescent="0.2">
      <c r="A746" s="169"/>
      <c r="B746" s="175"/>
      <c r="C746" s="170"/>
      <c r="D746" s="170"/>
      <c r="E746" s="170"/>
      <c r="F746" s="177"/>
      <c r="G746" s="178"/>
      <c r="H746" s="177"/>
      <c r="I746" s="179" t="s">
        <v>272</v>
      </c>
      <c r="J746" s="180">
        <v>5</v>
      </c>
      <c r="K746" s="180">
        <v>3</v>
      </c>
      <c r="L746" s="181">
        <f t="shared" si="36"/>
        <v>2</v>
      </c>
      <c r="M746" s="179" t="s">
        <v>69</v>
      </c>
      <c r="N746" s="180">
        <v>22</v>
      </c>
      <c r="O746" s="180">
        <v>24</v>
      </c>
      <c r="P746" s="181">
        <f t="shared" si="37"/>
        <v>-2</v>
      </c>
    </row>
    <row r="747" spans="1:16" s="155" customFormat="1" ht="14.1" customHeight="1" x14ac:dyDescent="0.2">
      <c r="A747" s="169"/>
      <c r="B747" s="175"/>
      <c r="C747" s="170"/>
      <c r="D747" s="170"/>
      <c r="E747" s="170"/>
      <c r="F747" s="177"/>
      <c r="G747" s="178"/>
      <c r="H747" s="177"/>
      <c r="I747" s="179" t="s">
        <v>284</v>
      </c>
      <c r="J747" s="180">
        <v>2</v>
      </c>
      <c r="K747" s="180">
        <v>0</v>
      </c>
      <c r="L747" s="181">
        <f t="shared" si="36"/>
        <v>2</v>
      </c>
      <c r="M747" s="179" t="s">
        <v>274</v>
      </c>
      <c r="N747" s="180">
        <v>0</v>
      </c>
      <c r="O747" s="180">
        <v>2</v>
      </c>
      <c r="P747" s="181">
        <f t="shared" si="37"/>
        <v>-2</v>
      </c>
    </row>
    <row r="748" spans="1:16" s="155" customFormat="1" ht="14.1" customHeight="1" x14ac:dyDescent="0.2">
      <c r="A748" s="169"/>
      <c r="B748" s="175"/>
      <c r="C748" s="170"/>
      <c r="D748" s="170"/>
      <c r="E748" s="170"/>
      <c r="F748" s="177"/>
      <c r="G748" s="178"/>
      <c r="H748" s="177"/>
      <c r="I748" s="179" t="s">
        <v>262</v>
      </c>
      <c r="J748" s="180">
        <v>3</v>
      </c>
      <c r="K748" s="180">
        <v>1</v>
      </c>
      <c r="L748" s="181">
        <f t="shared" si="36"/>
        <v>2</v>
      </c>
      <c r="M748" s="179"/>
      <c r="N748" s="180"/>
      <c r="O748" s="180"/>
      <c r="P748" s="181"/>
    </row>
    <row r="749" spans="1:16" s="155" customFormat="1" ht="14.1" customHeight="1" x14ac:dyDescent="0.2">
      <c r="A749" s="169"/>
      <c r="B749" s="175"/>
      <c r="C749" s="170"/>
      <c r="D749" s="170"/>
      <c r="E749" s="170"/>
      <c r="F749" s="177"/>
      <c r="G749" s="178"/>
      <c r="H749" s="177"/>
      <c r="I749" s="179" t="s">
        <v>285</v>
      </c>
      <c r="J749" s="180">
        <v>4</v>
      </c>
      <c r="K749" s="180">
        <v>4</v>
      </c>
      <c r="L749" s="181">
        <f t="shared" si="36"/>
        <v>0</v>
      </c>
    </row>
    <row r="750" spans="1:16" s="155" customFormat="1" ht="14.1" customHeight="1" x14ac:dyDescent="0.2">
      <c r="A750" s="169"/>
      <c r="B750" s="175"/>
      <c r="C750" s="170"/>
      <c r="D750" s="170"/>
      <c r="E750" s="170"/>
      <c r="F750" s="177"/>
      <c r="G750" s="178"/>
      <c r="H750" s="177"/>
      <c r="I750" s="179" t="s">
        <v>257</v>
      </c>
      <c r="J750" s="180">
        <v>194</v>
      </c>
      <c r="K750" s="180">
        <v>67</v>
      </c>
      <c r="L750" s="181">
        <f t="shared" si="36"/>
        <v>127</v>
      </c>
      <c r="M750" s="179"/>
      <c r="N750" s="180"/>
      <c r="O750" s="180"/>
      <c r="P750" s="181"/>
    </row>
    <row r="751" spans="1:16" s="155" customFormat="1" ht="14.1" customHeight="1" x14ac:dyDescent="0.2">
      <c r="A751" s="169"/>
      <c r="B751" s="175"/>
      <c r="C751" s="170"/>
      <c r="D751" s="170"/>
      <c r="E751" s="170"/>
      <c r="F751" s="177"/>
      <c r="G751" s="178"/>
      <c r="H751" s="177"/>
      <c r="M751" s="179"/>
      <c r="N751" s="180"/>
      <c r="O751" s="180"/>
      <c r="P751" s="181"/>
    </row>
    <row r="752" spans="1:16" s="155" customFormat="1" ht="14.1" customHeight="1" x14ac:dyDescent="0.2">
      <c r="A752" s="169"/>
      <c r="B752" s="175"/>
      <c r="C752" s="170"/>
      <c r="D752" s="170"/>
      <c r="E752" s="170"/>
      <c r="F752" s="177"/>
      <c r="G752" s="178"/>
      <c r="H752" s="177"/>
      <c r="I752" s="179"/>
      <c r="J752" s="180"/>
      <c r="K752" s="180"/>
      <c r="L752" s="181"/>
      <c r="M752" s="183"/>
      <c r="N752" s="180"/>
      <c r="O752" s="180"/>
      <c r="P752" s="181"/>
    </row>
    <row r="753" spans="1:16" s="155" customFormat="1" ht="14.1" customHeight="1" x14ac:dyDescent="0.2">
      <c r="A753" s="169"/>
      <c r="B753" s="175"/>
      <c r="C753" s="170"/>
      <c r="D753" s="170"/>
      <c r="E753" s="170"/>
      <c r="F753" s="177"/>
      <c r="G753" s="178"/>
      <c r="H753" s="177"/>
      <c r="I753" s="179"/>
      <c r="J753" s="180"/>
      <c r="K753" s="180"/>
      <c r="L753" s="181"/>
      <c r="M753" s="183"/>
      <c r="N753" s="180"/>
      <c r="O753" s="180"/>
      <c r="P753" s="181"/>
    </row>
    <row r="754" spans="1:16" s="155" customFormat="1" ht="14.1" customHeight="1" x14ac:dyDescent="0.2">
      <c r="A754" s="169"/>
      <c r="B754" s="175"/>
      <c r="C754" s="170"/>
      <c r="D754" s="170"/>
      <c r="E754" s="170"/>
      <c r="F754" s="177"/>
      <c r="G754" s="178"/>
      <c r="H754" s="177"/>
      <c r="I754" s="179"/>
      <c r="J754" s="180"/>
      <c r="K754" s="180"/>
      <c r="L754" s="181"/>
      <c r="M754" s="183"/>
      <c r="N754" s="180"/>
      <c r="O754" s="180"/>
      <c r="P754" s="181"/>
    </row>
    <row r="755" spans="1:16" s="155" customFormat="1" ht="14.1" customHeight="1" x14ac:dyDescent="0.2">
      <c r="A755" s="169"/>
      <c r="B755" s="175"/>
      <c r="C755" s="170"/>
      <c r="D755" s="170"/>
      <c r="E755" s="170"/>
      <c r="F755" s="177"/>
      <c r="G755" s="178"/>
      <c r="H755" s="177"/>
      <c r="M755" s="183"/>
      <c r="N755" s="180"/>
      <c r="O755" s="180"/>
      <c r="P755" s="181"/>
    </row>
    <row r="756" spans="1:16" s="155" customFormat="1" ht="14.1" customHeight="1" x14ac:dyDescent="0.2">
      <c r="A756" s="169"/>
      <c r="B756" s="175"/>
      <c r="C756" s="170"/>
      <c r="D756" s="170"/>
      <c r="E756" s="170"/>
      <c r="F756" s="177"/>
      <c r="G756" s="178"/>
      <c r="H756" s="177"/>
      <c r="I756" s="184"/>
      <c r="J756" s="185"/>
      <c r="K756" s="185"/>
      <c r="L756" s="181"/>
    </row>
    <row r="757" spans="1:16" s="155" customFormat="1" ht="14.1" customHeight="1" x14ac:dyDescent="0.2">
      <c r="A757" s="169"/>
      <c r="B757" s="175"/>
      <c r="C757" s="170"/>
      <c r="D757" s="170"/>
      <c r="E757" s="170"/>
      <c r="F757" s="177"/>
      <c r="G757" s="178"/>
      <c r="H757" s="177"/>
      <c r="I757" s="184"/>
      <c r="J757" s="185"/>
      <c r="K757" s="185"/>
      <c r="L757" s="181"/>
    </row>
    <row r="758" spans="1:16" s="155" customFormat="1" ht="14.1" customHeight="1" x14ac:dyDescent="0.2">
      <c r="A758" s="169"/>
      <c r="B758" s="175"/>
      <c r="C758" s="170"/>
      <c r="D758" s="170"/>
      <c r="E758" s="170"/>
      <c r="F758" s="177"/>
      <c r="G758" s="178"/>
      <c r="H758" s="177"/>
      <c r="I758" s="184"/>
      <c r="J758" s="185"/>
      <c r="K758" s="185"/>
      <c r="L758" s="181"/>
    </row>
    <row r="759" spans="1:16" s="155" customFormat="1" ht="14.1" customHeight="1" x14ac:dyDescent="0.2">
      <c r="A759" s="169"/>
      <c r="B759" s="175"/>
      <c r="C759" s="170"/>
      <c r="D759" s="170"/>
      <c r="E759" s="170"/>
      <c r="F759" s="177"/>
      <c r="G759" s="178"/>
      <c r="H759" s="177"/>
      <c r="I759" s="184"/>
      <c r="J759" s="185"/>
      <c r="K759" s="185"/>
      <c r="L759" s="181"/>
      <c r="M759" s="184"/>
      <c r="N759" s="185"/>
      <c r="O759" s="185"/>
      <c r="P759" s="181"/>
    </row>
    <row r="760" spans="1:16" s="155" customFormat="1" ht="14.1" customHeight="1" x14ac:dyDescent="0.2">
      <c r="A760" s="169"/>
      <c r="B760" s="175"/>
      <c r="C760" s="170"/>
      <c r="D760" s="170"/>
      <c r="E760" s="170"/>
      <c r="F760" s="177"/>
      <c r="G760" s="178"/>
      <c r="H760" s="177"/>
      <c r="I760" s="184"/>
      <c r="J760" s="185"/>
      <c r="K760" s="185"/>
      <c r="L760" s="181"/>
      <c r="M760" s="184"/>
      <c r="N760" s="185"/>
      <c r="O760" s="185"/>
      <c r="P760" s="181"/>
    </row>
    <row r="761" spans="1:16" s="155" customFormat="1" ht="14.1" customHeight="1" x14ac:dyDescent="0.2">
      <c r="A761" s="98"/>
      <c r="B761" s="153"/>
      <c r="C761" s="170"/>
      <c r="D761" s="170"/>
      <c r="E761" s="170"/>
      <c r="F761" s="170"/>
      <c r="G761" s="103"/>
      <c r="H761" s="103"/>
      <c r="I761" s="103"/>
      <c r="J761" s="103"/>
      <c r="K761" s="103"/>
      <c r="L761" s="174"/>
      <c r="M761" s="207"/>
      <c r="N761" s="176"/>
      <c r="O761" s="176"/>
      <c r="P761" s="181"/>
    </row>
    <row r="762" spans="1:16" s="155" customFormat="1" ht="14.1" customHeight="1" x14ac:dyDescent="0.2">
      <c r="A762" s="98"/>
      <c r="B762" s="153"/>
      <c r="C762" s="170"/>
      <c r="D762" s="170"/>
      <c r="E762" s="170"/>
      <c r="F762" s="170"/>
      <c r="G762" s="103"/>
      <c r="H762" s="103"/>
      <c r="I762" s="207"/>
      <c r="J762" s="176"/>
      <c r="K762" s="176"/>
      <c r="L762" s="181"/>
      <c r="N762" s="103"/>
      <c r="O762" s="103"/>
      <c r="P762" s="174"/>
    </row>
    <row r="763" spans="1:16" s="155" customFormat="1" ht="14.1" customHeight="1" x14ac:dyDescent="0.2">
      <c r="A763" s="98"/>
      <c r="B763" s="153"/>
      <c r="C763" s="170"/>
      <c r="D763" s="170"/>
      <c r="E763" s="170"/>
      <c r="F763" s="170"/>
      <c r="G763" s="103"/>
      <c r="H763" s="103"/>
      <c r="I763" s="207"/>
      <c r="J763" s="176"/>
      <c r="K763" s="176"/>
      <c r="L763" s="181"/>
      <c r="N763" s="103"/>
      <c r="O763" s="103"/>
      <c r="P763" s="174"/>
    </row>
    <row r="764" spans="1:16" s="155" customFormat="1" ht="14.1" customHeight="1" x14ac:dyDescent="0.2">
      <c r="A764" s="98"/>
      <c r="B764" s="153"/>
      <c r="C764" s="170"/>
      <c r="D764" s="170"/>
      <c r="E764" s="170"/>
      <c r="F764" s="170"/>
      <c r="G764" s="103"/>
      <c r="H764" s="103"/>
      <c r="I764" s="207"/>
      <c r="J764" s="176"/>
      <c r="K764" s="176"/>
      <c r="L764" s="181"/>
      <c r="N764" s="103"/>
      <c r="O764" s="103"/>
      <c r="P764" s="174"/>
    </row>
    <row r="765" spans="1:16" s="155" customFormat="1" ht="14.1" customHeight="1" x14ac:dyDescent="0.2">
      <c r="A765" s="98"/>
      <c r="B765" s="153"/>
      <c r="C765" s="170"/>
      <c r="D765" s="170"/>
      <c r="E765" s="170"/>
      <c r="F765" s="170"/>
      <c r="G765" s="103"/>
      <c r="H765" s="103"/>
      <c r="I765" s="103"/>
      <c r="J765" s="103"/>
      <c r="K765" s="103"/>
      <c r="L765" s="174"/>
      <c r="N765" s="103"/>
      <c r="O765" s="103"/>
      <c r="P765" s="174"/>
    </row>
    <row r="766" spans="1:16" s="155" customFormat="1" ht="14.1" customHeight="1" x14ac:dyDescent="0.2">
      <c r="A766" s="98"/>
      <c r="B766" s="153"/>
      <c r="C766" s="170"/>
      <c r="D766" s="170"/>
      <c r="E766" s="170"/>
      <c r="F766" s="170"/>
      <c r="G766" s="103"/>
      <c r="H766" s="103"/>
      <c r="I766" s="207"/>
      <c r="J766" s="176"/>
      <c r="K766" s="176"/>
      <c r="L766" s="181"/>
      <c r="N766" s="103"/>
      <c r="O766" s="103"/>
      <c r="P766" s="174"/>
    </row>
    <row r="767" spans="1:16" s="155" customFormat="1" ht="14.1" customHeight="1" x14ac:dyDescent="0.2">
      <c r="A767" s="98"/>
      <c r="B767" s="153"/>
      <c r="C767" s="170"/>
      <c r="D767" s="170"/>
      <c r="E767" s="170"/>
      <c r="F767" s="170"/>
      <c r="G767" s="103"/>
      <c r="H767" s="103"/>
      <c r="I767" s="170" t="s">
        <v>258</v>
      </c>
      <c r="J767" s="170">
        <f>SUM(J728:J766)</f>
        <v>2885</v>
      </c>
      <c r="K767" s="170">
        <f>SUM(K728:K766)</f>
        <v>1934</v>
      </c>
      <c r="L767" s="170">
        <f>SUM(L728:L766)</f>
        <v>951</v>
      </c>
      <c r="M767" s="170" t="s">
        <v>258</v>
      </c>
      <c r="N767" s="170">
        <f>SUM(N728:N766)</f>
        <v>939</v>
      </c>
      <c r="O767" s="170">
        <f>SUM(O728:O766)</f>
        <v>1439</v>
      </c>
      <c r="P767" s="189">
        <f>SUM(P728:P766)</f>
        <v>-500</v>
      </c>
    </row>
    <row r="768" spans="1:16" s="155" customFormat="1" ht="14.1" customHeight="1" x14ac:dyDescent="0.2">
      <c r="A768" s="98"/>
      <c r="B768" s="153"/>
      <c r="C768" s="170"/>
      <c r="D768" s="170"/>
      <c r="E768" s="170"/>
      <c r="F768" s="170"/>
      <c r="G768" s="103"/>
      <c r="H768" s="103"/>
      <c r="I768" s="103"/>
      <c r="J768" s="170">
        <f>N767</f>
        <v>939</v>
      </c>
      <c r="K768" s="170">
        <f>O767</f>
        <v>1439</v>
      </c>
      <c r="L768" s="189">
        <f>P767</f>
        <v>-500</v>
      </c>
      <c r="M768" s="188"/>
      <c r="N768" s="170"/>
      <c r="O768" s="170"/>
      <c r="P768" s="212"/>
    </row>
    <row r="769" spans="1:16" s="155" customFormat="1" ht="14.1" customHeight="1" x14ac:dyDescent="0.2">
      <c r="A769" s="98"/>
      <c r="B769" s="153"/>
      <c r="C769" s="170"/>
      <c r="D769" s="170"/>
      <c r="E769" s="170"/>
      <c r="F769" s="170"/>
      <c r="G769" s="103"/>
      <c r="H769" s="103"/>
      <c r="J769" s="190">
        <f>SUM(J767:J768)</f>
        <v>3824</v>
      </c>
      <c r="K769" s="190">
        <f>SUM(K767:K768)</f>
        <v>3373</v>
      </c>
      <c r="L769" s="191">
        <f>SUM(L767:L768)</f>
        <v>451</v>
      </c>
      <c r="M769" s="188"/>
      <c r="N769" s="170"/>
      <c r="O769" s="170"/>
      <c r="P769" s="212"/>
    </row>
    <row r="770" spans="1:16" s="155" customFormat="1" ht="14.1" customHeight="1" x14ac:dyDescent="0.2">
      <c r="A770" s="98"/>
      <c r="B770" s="153"/>
      <c r="C770" s="170"/>
      <c r="D770" s="170"/>
      <c r="E770" s="170"/>
      <c r="F770" s="170"/>
      <c r="G770" s="103"/>
      <c r="H770" s="103"/>
      <c r="I770" s="194" t="s">
        <v>316</v>
      </c>
      <c r="J770" s="103">
        <f>C727-J769</f>
        <v>0</v>
      </c>
      <c r="K770" s="103">
        <f>E727-K769</f>
        <v>0</v>
      </c>
      <c r="L770" s="191">
        <f>G727-L769</f>
        <v>0</v>
      </c>
      <c r="N770" s="103"/>
      <c r="O770" s="103"/>
      <c r="P770" s="174"/>
    </row>
    <row r="771" spans="1:16" s="155" customFormat="1" ht="14.1" customHeight="1" x14ac:dyDescent="0.2">
      <c r="A771" s="98"/>
      <c r="B771" s="153"/>
      <c r="C771" s="170"/>
      <c r="D771" s="170"/>
      <c r="E771" s="170"/>
      <c r="F771" s="170"/>
      <c r="G771" s="103"/>
      <c r="H771" s="103"/>
      <c r="I771" s="188"/>
      <c r="J771" s="170"/>
      <c r="K771" s="170"/>
      <c r="L771" s="212"/>
      <c r="N771" s="103"/>
      <c r="O771" s="103"/>
      <c r="P771" s="174"/>
    </row>
    <row r="772" spans="1:16" s="155" customFormat="1" ht="14.1" customHeight="1" x14ac:dyDescent="0.2">
      <c r="A772" s="169">
        <v>18</v>
      </c>
      <c r="B772" s="170" t="s">
        <v>207</v>
      </c>
      <c r="C772" s="223">
        <v>45232</v>
      </c>
      <c r="D772" s="171">
        <f>C772*100/7529178</f>
        <v>0.60075615160114426</v>
      </c>
      <c r="E772" s="223">
        <v>38292</v>
      </c>
      <c r="F772" s="171">
        <f>E772*100/7270009</f>
        <v>0.52671186514349566</v>
      </c>
      <c r="G772" s="172">
        <f>C772-E772</f>
        <v>6940</v>
      </c>
      <c r="H772" s="173">
        <f>G772*100/E772</f>
        <v>18.123890107594274</v>
      </c>
      <c r="J772" s="103"/>
      <c r="K772" s="103"/>
      <c r="L772" s="174"/>
      <c r="N772" s="103"/>
      <c r="O772" s="103"/>
      <c r="P772" s="174"/>
    </row>
    <row r="773" spans="1:16" s="155" customFormat="1" ht="14.1" customHeight="1" x14ac:dyDescent="0.2">
      <c r="A773" s="169"/>
      <c r="B773" s="175"/>
      <c r="C773" s="219"/>
      <c r="D773" s="177"/>
      <c r="E773" s="219"/>
      <c r="F773" s="177"/>
      <c r="G773" s="178"/>
      <c r="H773" s="177"/>
      <c r="I773" s="179" t="s">
        <v>65</v>
      </c>
      <c r="J773" s="224">
        <v>4384</v>
      </c>
      <c r="K773" s="224">
        <v>1483</v>
      </c>
      <c r="L773" s="181">
        <f t="shared" ref="L773:L799" si="38">J773-K773</f>
        <v>2901</v>
      </c>
      <c r="M773" s="179" t="s">
        <v>95</v>
      </c>
      <c r="N773" s="224">
        <v>1504</v>
      </c>
      <c r="O773" s="224">
        <v>2099</v>
      </c>
      <c r="P773" s="181">
        <f t="shared" ref="P773:P798" si="39">N773-O773</f>
        <v>-595</v>
      </c>
    </row>
    <row r="774" spans="1:16" s="155" customFormat="1" ht="14.1" customHeight="1" x14ac:dyDescent="0.2">
      <c r="A774" s="98"/>
      <c r="B774" s="153"/>
      <c r="C774" s="153"/>
      <c r="D774" s="103"/>
      <c r="E774" s="103"/>
      <c r="F774" s="170"/>
      <c r="G774" s="103"/>
      <c r="H774" s="103"/>
      <c r="I774" s="179" t="s">
        <v>80</v>
      </c>
      <c r="J774" s="224">
        <v>10036</v>
      </c>
      <c r="K774" s="224">
        <v>8015</v>
      </c>
      <c r="L774" s="181">
        <f t="shared" si="38"/>
        <v>2021</v>
      </c>
      <c r="M774" s="179" t="s">
        <v>99</v>
      </c>
      <c r="N774" s="229">
        <v>468</v>
      </c>
      <c r="O774" s="229">
        <v>808</v>
      </c>
      <c r="P774" s="181">
        <f t="shared" si="39"/>
        <v>-340</v>
      </c>
    </row>
    <row r="775" spans="1:16" s="155" customFormat="1" ht="14.1" customHeight="1" thickBot="1" x14ac:dyDescent="0.25">
      <c r="D775" s="103"/>
      <c r="F775" s="170"/>
      <c r="G775" s="103"/>
      <c r="H775" s="103"/>
      <c r="I775" s="179" t="s">
        <v>76</v>
      </c>
      <c r="J775" s="224">
        <v>4067</v>
      </c>
      <c r="K775" s="224">
        <v>2126</v>
      </c>
      <c r="L775" s="181">
        <f t="shared" si="38"/>
        <v>1941</v>
      </c>
      <c r="M775" s="179" t="s">
        <v>71</v>
      </c>
      <c r="N775" s="229">
        <v>693</v>
      </c>
      <c r="O775" s="229">
        <v>959</v>
      </c>
      <c r="P775" s="181">
        <f t="shared" si="39"/>
        <v>-266</v>
      </c>
    </row>
    <row r="776" spans="1:16" s="155" customFormat="1" ht="14.1" customHeight="1" thickBot="1" x14ac:dyDescent="0.25">
      <c r="B776" s="600" t="s">
        <v>305</v>
      </c>
      <c r="C776" s="601"/>
      <c r="D776" s="601"/>
      <c r="E776" s="602"/>
      <c r="F776" s="170"/>
      <c r="G776" s="103"/>
      <c r="H776" s="103"/>
      <c r="I776" s="179" t="s">
        <v>103</v>
      </c>
      <c r="J776" s="224">
        <v>8590</v>
      </c>
      <c r="K776" s="224">
        <v>7182</v>
      </c>
      <c r="L776" s="181">
        <f t="shared" si="38"/>
        <v>1408</v>
      </c>
      <c r="M776" s="179" t="s">
        <v>100</v>
      </c>
      <c r="N776" s="229">
        <v>867</v>
      </c>
      <c r="O776" s="224">
        <v>1116</v>
      </c>
      <c r="P776" s="181">
        <f t="shared" si="39"/>
        <v>-249</v>
      </c>
    </row>
    <row r="777" spans="1:16" s="155" customFormat="1" ht="14.1" customHeight="1" x14ac:dyDescent="0.2">
      <c r="B777" s="225"/>
      <c r="C777" s="247"/>
      <c r="D777" s="247"/>
      <c r="E777" s="248"/>
      <c r="F777" s="170"/>
      <c r="G777" s="103"/>
      <c r="H777" s="103"/>
      <c r="I777" s="179" t="s">
        <v>90</v>
      </c>
      <c r="J777" s="224">
        <v>3499</v>
      </c>
      <c r="K777" s="224">
        <v>2960</v>
      </c>
      <c r="L777" s="181">
        <f t="shared" si="38"/>
        <v>539</v>
      </c>
      <c r="M777" s="179" t="s">
        <v>91</v>
      </c>
      <c r="N777" s="229">
        <v>209</v>
      </c>
      <c r="O777" s="229">
        <v>451</v>
      </c>
      <c r="P777" s="181">
        <f t="shared" si="39"/>
        <v>-242</v>
      </c>
    </row>
    <row r="778" spans="1:16" s="155" customFormat="1" ht="14.1" customHeight="1" x14ac:dyDescent="0.2">
      <c r="B778" s="249" t="s">
        <v>317</v>
      </c>
      <c r="C778" s="250">
        <v>38540</v>
      </c>
      <c r="D778" s="251"/>
      <c r="E778" s="252">
        <v>34002</v>
      </c>
      <c r="F778" s="170"/>
      <c r="G778" s="103"/>
      <c r="H778" s="103"/>
      <c r="I778" s="179" t="s">
        <v>269</v>
      </c>
      <c r="J778" s="229">
        <v>857</v>
      </c>
      <c r="K778" s="229">
        <v>465</v>
      </c>
      <c r="L778" s="181">
        <f t="shared" si="38"/>
        <v>392</v>
      </c>
      <c r="M778" s="179" t="s">
        <v>72</v>
      </c>
      <c r="N778" s="229">
        <v>453</v>
      </c>
      <c r="O778" s="229">
        <v>666</v>
      </c>
      <c r="P778" s="181">
        <f t="shared" si="39"/>
        <v>-213</v>
      </c>
    </row>
    <row r="779" spans="1:16" s="155" customFormat="1" ht="14.1" customHeight="1" x14ac:dyDescent="0.2">
      <c r="B779" s="249" t="s">
        <v>318</v>
      </c>
      <c r="C779" s="250">
        <v>82</v>
      </c>
      <c r="D779" s="253"/>
      <c r="E779" s="254">
        <v>35</v>
      </c>
      <c r="F779" s="170"/>
      <c r="G779" s="103"/>
      <c r="H779" s="103"/>
      <c r="I779" s="179" t="s">
        <v>81</v>
      </c>
      <c r="J779" s="224">
        <v>1531</v>
      </c>
      <c r="K779" s="224">
        <v>1166</v>
      </c>
      <c r="L779" s="181">
        <f t="shared" si="38"/>
        <v>365</v>
      </c>
      <c r="M779" s="179" t="s">
        <v>69</v>
      </c>
      <c r="N779" s="229">
        <v>268</v>
      </c>
      <c r="O779" s="229">
        <v>399</v>
      </c>
      <c r="P779" s="181">
        <f t="shared" si="39"/>
        <v>-131</v>
      </c>
    </row>
    <row r="780" spans="1:16" s="155" customFormat="1" ht="14.1" customHeight="1" x14ac:dyDescent="0.2">
      <c r="B780" s="249" t="s">
        <v>319</v>
      </c>
      <c r="C780" s="250">
        <v>6609</v>
      </c>
      <c r="D780" s="253"/>
      <c r="E780" s="254">
        <v>4255</v>
      </c>
      <c r="F780" s="170"/>
      <c r="G780" s="103"/>
      <c r="H780" s="103"/>
      <c r="I780" s="179" t="s">
        <v>92</v>
      </c>
      <c r="J780" s="229">
        <v>227</v>
      </c>
      <c r="K780" s="229">
        <v>71</v>
      </c>
      <c r="L780" s="181">
        <f t="shared" si="38"/>
        <v>156</v>
      </c>
      <c r="M780" s="179" t="s">
        <v>75</v>
      </c>
      <c r="N780" s="229">
        <v>35</v>
      </c>
      <c r="O780" s="229">
        <v>135</v>
      </c>
      <c r="P780" s="181">
        <f t="shared" si="39"/>
        <v>-100</v>
      </c>
    </row>
    <row r="781" spans="1:16" s="155" customFormat="1" ht="14.1" customHeight="1" x14ac:dyDescent="0.2">
      <c r="B781" s="249"/>
      <c r="C781" s="255">
        <f>SUM(C778:C780)</f>
        <v>45231</v>
      </c>
      <c r="D781" s="251"/>
      <c r="E781" s="256">
        <f>SUM(E778:E780)</f>
        <v>38292</v>
      </c>
      <c r="F781" s="170"/>
      <c r="G781" s="103"/>
      <c r="H781" s="103"/>
      <c r="I781" s="179" t="s">
        <v>93</v>
      </c>
      <c r="J781" s="229">
        <v>224</v>
      </c>
      <c r="K781" s="229">
        <v>77</v>
      </c>
      <c r="L781" s="181">
        <f t="shared" si="38"/>
        <v>147</v>
      </c>
      <c r="M781" s="179" t="s">
        <v>88</v>
      </c>
      <c r="N781" s="229">
        <v>0</v>
      </c>
      <c r="O781" s="229">
        <v>94</v>
      </c>
      <c r="P781" s="181">
        <f t="shared" si="39"/>
        <v>-94</v>
      </c>
    </row>
    <row r="782" spans="1:16" s="155" customFormat="1" ht="14.1" customHeight="1" thickBot="1" x14ac:dyDescent="0.25">
      <c r="B782" s="237"/>
      <c r="C782" s="257"/>
      <c r="D782" s="257"/>
      <c r="E782" s="258"/>
      <c r="F782" s="170"/>
      <c r="G782" s="103"/>
      <c r="H782" s="103"/>
      <c r="I782" s="179" t="s">
        <v>78</v>
      </c>
      <c r="J782" s="229">
        <v>103</v>
      </c>
      <c r="K782" s="229">
        <v>26</v>
      </c>
      <c r="L782" s="181">
        <f t="shared" si="38"/>
        <v>77</v>
      </c>
      <c r="M782" s="179" t="s">
        <v>79</v>
      </c>
      <c r="N782" s="229">
        <v>216</v>
      </c>
      <c r="O782" s="229">
        <v>292</v>
      </c>
      <c r="P782" s="181">
        <f t="shared" si="39"/>
        <v>-76</v>
      </c>
    </row>
    <row r="783" spans="1:16" s="155" customFormat="1" ht="14.1" customHeight="1" x14ac:dyDescent="0.2">
      <c r="B783" s="241"/>
      <c r="C783" s="241"/>
      <c r="D783" s="170"/>
      <c r="E783" s="170"/>
      <c r="F783" s="170"/>
      <c r="G783" s="103"/>
      <c r="H783" s="103"/>
      <c r="I783" s="179" t="s">
        <v>96</v>
      </c>
      <c r="J783" s="229">
        <v>71</v>
      </c>
      <c r="K783" s="229">
        <v>3</v>
      </c>
      <c r="L783" s="181">
        <f t="shared" si="38"/>
        <v>68</v>
      </c>
      <c r="M783" s="179" t="s">
        <v>101</v>
      </c>
      <c r="N783" s="229">
        <v>602</v>
      </c>
      <c r="O783" s="229">
        <v>658</v>
      </c>
      <c r="P783" s="181">
        <f t="shared" si="39"/>
        <v>-56</v>
      </c>
    </row>
    <row r="784" spans="1:16" s="155" customFormat="1" ht="14.1" customHeight="1" x14ac:dyDescent="0.2">
      <c r="B784" s="153"/>
      <c r="C784" s="170"/>
      <c r="D784" s="170"/>
      <c r="E784" s="170"/>
      <c r="F784" s="170"/>
      <c r="G784" s="103"/>
      <c r="H784" s="103"/>
      <c r="I784" s="179" t="s">
        <v>270</v>
      </c>
      <c r="J784" s="229">
        <v>67</v>
      </c>
      <c r="K784" s="229">
        <v>11</v>
      </c>
      <c r="L784" s="181">
        <f t="shared" si="38"/>
        <v>56</v>
      </c>
      <c r="M784" s="179" t="s">
        <v>264</v>
      </c>
      <c r="N784" s="229">
        <v>0</v>
      </c>
      <c r="O784" s="229">
        <v>53</v>
      </c>
      <c r="P784" s="181">
        <f t="shared" si="39"/>
        <v>-53</v>
      </c>
    </row>
    <row r="785" spans="2:16" s="155" customFormat="1" ht="14.1" customHeight="1" x14ac:dyDescent="0.2">
      <c r="B785" s="259"/>
      <c r="C785" s="72"/>
      <c r="D785" s="72"/>
      <c r="E785" s="170"/>
      <c r="F785" s="170"/>
      <c r="G785" s="103"/>
      <c r="H785" s="103"/>
      <c r="I785" s="179" t="s">
        <v>266</v>
      </c>
      <c r="J785" s="229">
        <v>147</v>
      </c>
      <c r="K785" s="229">
        <v>95</v>
      </c>
      <c r="L785" s="181">
        <f t="shared" si="38"/>
        <v>52</v>
      </c>
      <c r="M785" s="179" t="s">
        <v>68</v>
      </c>
      <c r="N785" s="229">
        <v>0</v>
      </c>
      <c r="O785" s="229">
        <v>49</v>
      </c>
      <c r="P785" s="181">
        <f t="shared" si="39"/>
        <v>-49</v>
      </c>
    </row>
    <row r="786" spans="2:16" s="155" customFormat="1" ht="14.1" customHeight="1" x14ac:dyDescent="0.2">
      <c r="B786" s="259"/>
      <c r="C786" s="72"/>
      <c r="D786" s="72"/>
      <c r="E786" s="170"/>
      <c r="F786" s="170"/>
      <c r="G786" s="103"/>
      <c r="H786" s="103"/>
      <c r="I786" s="179" t="s">
        <v>105</v>
      </c>
      <c r="J786" s="229">
        <v>70</v>
      </c>
      <c r="K786" s="229">
        <v>41</v>
      </c>
      <c r="L786" s="181">
        <f t="shared" si="38"/>
        <v>29</v>
      </c>
      <c r="M786" s="179" t="s">
        <v>74</v>
      </c>
      <c r="N786" s="229">
        <v>44</v>
      </c>
      <c r="O786" s="229">
        <v>88</v>
      </c>
      <c r="P786" s="181">
        <f t="shared" si="39"/>
        <v>-44</v>
      </c>
    </row>
    <row r="787" spans="2:16" s="155" customFormat="1" ht="14.1" customHeight="1" x14ac:dyDescent="0.2">
      <c r="B787" s="259"/>
      <c r="C787" s="72"/>
      <c r="D787" s="72"/>
      <c r="E787" s="170"/>
      <c r="F787" s="170"/>
      <c r="G787" s="103"/>
      <c r="H787" s="103"/>
      <c r="I787" s="179" t="s">
        <v>97</v>
      </c>
      <c r="J787" s="229">
        <v>244</v>
      </c>
      <c r="K787" s="229">
        <v>215</v>
      </c>
      <c r="L787" s="181">
        <f t="shared" si="38"/>
        <v>29</v>
      </c>
      <c r="M787" s="179" t="s">
        <v>282</v>
      </c>
      <c r="N787" s="229">
        <v>30</v>
      </c>
      <c r="O787" s="229">
        <v>71</v>
      </c>
      <c r="P787" s="181">
        <f t="shared" si="39"/>
        <v>-41</v>
      </c>
    </row>
    <row r="788" spans="2:16" s="155" customFormat="1" ht="14.1" customHeight="1" x14ac:dyDescent="0.2">
      <c r="B788" s="153"/>
      <c r="C788" s="72"/>
      <c r="D788" s="72"/>
      <c r="E788" s="170"/>
      <c r="F788" s="170"/>
      <c r="G788" s="103"/>
      <c r="H788" s="103"/>
      <c r="I788" s="179" t="s">
        <v>263</v>
      </c>
      <c r="J788" s="229">
        <v>567</v>
      </c>
      <c r="K788" s="229">
        <v>541</v>
      </c>
      <c r="L788" s="181">
        <f t="shared" si="38"/>
        <v>26</v>
      </c>
      <c r="M788" s="179" t="s">
        <v>98</v>
      </c>
      <c r="N788" s="229">
        <v>0</v>
      </c>
      <c r="O788" s="229">
        <v>40</v>
      </c>
      <c r="P788" s="181">
        <f t="shared" si="39"/>
        <v>-40</v>
      </c>
    </row>
    <row r="789" spans="2:16" s="155" customFormat="1" ht="14.1" customHeight="1" x14ac:dyDescent="0.2">
      <c r="B789" s="153"/>
      <c r="C789" s="72"/>
      <c r="D789" s="72"/>
      <c r="E789" s="170"/>
      <c r="F789" s="170"/>
      <c r="G789" s="103"/>
      <c r="H789" s="103"/>
      <c r="I789" s="179" t="s">
        <v>265</v>
      </c>
      <c r="J789" s="229">
        <v>33</v>
      </c>
      <c r="K789" s="229">
        <v>12</v>
      </c>
      <c r="L789" s="181">
        <f t="shared" si="38"/>
        <v>21</v>
      </c>
      <c r="M789" s="179" t="s">
        <v>283</v>
      </c>
      <c r="N789" s="229">
        <v>107</v>
      </c>
      <c r="O789" s="229">
        <v>141</v>
      </c>
      <c r="P789" s="181">
        <f t="shared" si="39"/>
        <v>-34</v>
      </c>
    </row>
    <row r="790" spans="2:16" s="155" customFormat="1" ht="14.1" customHeight="1" x14ac:dyDescent="0.2">
      <c r="B790" s="153"/>
      <c r="C790" s="72"/>
      <c r="D790" s="72"/>
      <c r="E790" s="170"/>
      <c r="F790" s="170"/>
      <c r="G790" s="103"/>
      <c r="H790" s="103"/>
      <c r="I790" s="179" t="s">
        <v>86</v>
      </c>
      <c r="J790" s="229">
        <v>34</v>
      </c>
      <c r="K790" s="229">
        <v>13</v>
      </c>
      <c r="L790" s="181">
        <f t="shared" si="38"/>
        <v>21</v>
      </c>
      <c r="M790" s="179" t="s">
        <v>284</v>
      </c>
      <c r="N790" s="229">
        <v>54</v>
      </c>
      <c r="O790" s="229">
        <v>83</v>
      </c>
      <c r="P790" s="181">
        <f t="shared" si="39"/>
        <v>-29</v>
      </c>
    </row>
    <row r="791" spans="2:16" s="155" customFormat="1" ht="14.1" customHeight="1" x14ac:dyDescent="0.2">
      <c r="C791" s="180"/>
      <c r="D791" s="180"/>
      <c r="E791" s="170"/>
      <c r="F791" s="170"/>
      <c r="G791" s="103"/>
      <c r="H791" s="103"/>
      <c r="I791" s="179" t="s">
        <v>281</v>
      </c>
      <c r="J791" s="229">
        <v>18</v>
      </c>
      <c r="K791" s="229">
        <v>0</v>
      </c>
      <c r="L791" s="181">
        <f t="shared" si="38"/>
        <v>18</v>
      </c>
      <c r="M791" s="179" t="s">
        <v>73</v>
      </c>
      <c r="N791" s="229">
        <v>40</v>
      </c>
      <c r="O791" s="229">
        <v>53</v>
      </c>
      <c r="P791" s="181">
        <f t="shared" si="39"/>
        <v>-13</v>
      </c>
    </row>
    <row r="792" spans="2:16" s="155" customFormat="1" ht="14.1" customHeight="1" x14ac:dyDescent="0.2">
      <c r="C792" s="170"/>
      <c r="D792" s="170"/>
      <c r="E792" s="170"/>
      <c r="F792" s="170"/>
      <c r="G792" s="103"/>
      <c r="H792" s="103"/>
      <c r="I792" s="179" t="s">
        <v>272</v>
      </c>
      <c r="J792" s="229">
        <v>241</v>
      </c>
      <c r="K792" s="229">
        <v>229</v>
      </c>
      <c r="L792" s="181">
        <f t="shared" si="38"/>
        <v>12</v>
      </c>
      <c r="M792" s="179" t="s">
        <v>285</v>
      </c>
      <c r="N792" s="229">
        <v>123</v>
      </c>
      <c r="O792" s="229">
        <v>128</v>
      </c>
      <c r="P792" s="181">
        <f t="shared" si="39"/>
        <v>-5</v>
      </c>
    </row>
    <row r="793" spans="2:16" s="155" customFormat="1" ht="14.1" customHeight="1" x14ac:dyDescent="0.2">
      <c r="C793" s="170"/>
      <c r="D793" s="170"/>
      <c r="E793" s="170"/>
      <c r="F793" s="170"/>
      <c r="G793" s="103"/>
      <c r="H793" s="103"/>
      <c r="I793" s="179" t="s">
        <v>267</v>
      </c>
      <c r="J793" s="229">
        <v>34</v>
      </c>
      <c r="K793" s="229">
        <v>23</v>
      </c>
      <c r="L793" s="181">
        <f t="shared" si="38"/>
        <v>11</v>
      </c>
      <c r="M793" s="179" t="s">
        <v>273</v>
      </c>
      <c r="N793" s="229">
        <v>1</v>
      </c>
      <c r="O793" s="229">
        <v>5</v>
      </c>
      <c r="P793" s="181">
        <f t="shared" si="39"/>
        <v>-4</v>
      </c>
    </row>
    <row r="794" spans="2:16" s="155" customFormat="1" ht="14.1" customHeight="1" x14ac:dyDescent="0.2">
      <c r="C794" s="170"/>
      <c r="D794" s="170"/>
      <c r="E794" s="170"/>
      <c r="F794" s="170"/>
      <c r="G794" s="103"/>
      <c r="H794" s="103"/>
      <c r="I794" s="179" t="s">
        <v>83</v>
      </c>
      <c r="J794" s="229">
        <v>145</v>
      </c>
      <c r="K794" s="229">
        <v>136</v>
      </c>
      <c r="L794" s="181">
        <f t="shared" si="38"/>
        <v>9</v>
      </c>
      <c r="M794" s="179" t="s">
        <v>278</v>
      </c>
      <c r="N794" s="229">
        <v>0</v>
      </c>
      <c r="O794" s="229">
        <v>3</v>
      </c>
      <c r="P794" s="181">
        <f t="shared" si="39"/>
        <v>-3</v>
      </c>
    </row>
    <row r="795" spans="2:16" s="155" customFormat="1" ht="14.1" customHeight="1" x14ac:dyDescent="0.2">
      <c r="C795" s="170"/>
      <c r="D795" s="170"/>
      <c r="E795" s="170"/>
      <c r="F795" s="170"/>
      <c r="G795" s="103"/>
      <c r="H795" s="103"/>
      <c r="I795" s="179" t="s">
        <v>70</v>
      </c>
      <c r="J795" s="224">
        <v>3204</v>
      </c>
      <c r="K795" s="224">
        <v>3196</v>
      </c>
      <c r="L795" s="181">
        <f t="shared" si="38"/>
        <v>8</v>
      </c>
      <c r="M795" s="179" t="s">
        <v>268</v>
      </c>
      <c r="N795" s="229">
        <v>0</v>
      </c>
      <c r="O795" s="229">
        <v>2</v>
      </c>
      <c r="P795" s="181">
        <f t="shared" si="39"/>
        <v>-2</v>
      </c>
    </row>
    <row r="796" spans="2:16" s="155" customFormat="1" ht="14.1" customHeight="1" x14ac:dyDescent="0.2">
      <c r="C796" s="170"/>
      <c r="D796" s="170"/>
      <c r="E796" s="170"/>
      <c r="F796" s="170"/>
      <c r="G796" s="103"/>
      <c r="H796" s="103"/>
      <c r="I796" s="179" t="s">
        <v>84</v>
      </c>
      <c r="J796" s="229">
        <v>286</v>
      </c>
      <c r="K796" s="229">
        <v>280</v>
      </c>
      <c r="L796" s="181">
        <f t="shared" si="38"/>
        <v>6</v>
      </c>
      <c r="M796" s="179" t="s">
        <v>66</v>
      </c>
      <c r="N796" s="229">
        <v>5</v>
      </c>
      <c r="O796" s="229">
        <v>6</v>
      </c>
      <c r="P796" s="181">
        <f t="shared" si="39"/>
        <v>-1</v>
      </c>
    </row>
    <row r="797" spans="2:16" s="155" customFormat="1" ht="14.1" customHeight="1" x14ac:dyDescent="0.2">
      <c r="C797" s="170"/>
      <c r="D797" s="170"/>
      <c r="E797" s="170"/>
      <c r="F797" s="170"/>
      <c r="G797" s="103"/>
      <c r="H797" s="103"/>
      <c r="I797" s="179" t="s">
        <v>67</v>
      </c>
      <c r="J797" s="229">
        <v>4</v>
      </c>
      <c r="K797" s="229">
        <v>0</v>
      </c>
      <c r="L797" s="181">
        <f t="shared" si="38"/>
        <v>4</v>
      </c>
      <c r="M797" s="179" t="s">
        <v>82</v>
      </c>
      <c r="N797" s="229">
        <v>89</v>
      </c>
      <c r="O797" s="229">
        <v>90</v>
      </c>
      <c r="P797" s="181">
        <f t="shared" si="39"/>
        <v>-1</v>
      </c>
    </row>
    <row r="798" spans="2:16" s="155" customFormat="1" ht="14.1" customHeight="1" x14ac:dyDescent="0.2">
      <c r="C798" s="170"/>
      <c r="D798" s="170"/>
      <c r="E798" s="170"/>
      <c r="F798" s="170"/>
      <c r="G798" s="103"/>
      <c r="H798" s="103"/>
      <c r="I798" s="179" t="s">
        <v>261</v>
      </c>
      <c r="J798" s="229">
        <v>3</v>
      </c>
      <c r="K798" s="229">
        <v>0</v>
      </c>
      <c r="L798" s="181">
        <f t="shared" si="38"/>
        <v>3</v>
      </c>
      <c r="M798" s="179" t="s">
        <v>257</v>
      </c>
      <c r="N798" s="229">
        <v>735</v>
      </c>
      <c r="O798" s="224">
        <v>1437</v>
      </c>
      <c r="P798" s="181">
        <f t="shared" si="39"/>
        <v>-702</v>
      </c>
    </row>
    <row r="799" spans="2:16" s="155" customFormat="1" ht="14.1" customHeight="1" x14ac:dyDescent="0.2">
      <c r="C799" s="170"/>
      <c r="D799" s="170"/>
      <c r="E799" s="170"/>
      <c r="F799" s="170"/>
      <c r="G799" s="103"/>
      <c r="H799" s="103"/>
      <c r="I799" s="179" t="s">
        <v>262</v>
      </c>
      <c r="J799" s="229">
        <v>3</v>
      </c>
      <c r="K799" s="229">
        <v>0</v>
      </c>
      <c r="L799" s="181">
        <f t="shared" si="38"/>
        <v>3</v>
      </c>
    </row>
    <row r="800" spans="2:16" s="155" customFormat="1" ht="14.1" customHeight="1" x14ac:dyDescent="0.2">
      <c r="C800" s="170"/>
      <c r="D800" s="170"/>
      <c r="E800" s="170"/>
      <c r="F800" s="170"/>
      <c r="G800" s="103"/>
      <c r="H800" s="103"/>
      <c r="I800" s="179"/>
      <c r="J800" s="229"/>
      <c r="K800" s="229"/>
      <c r="L800" s="181"/>
    </row>
    <row r="801" spans="1:16" s="155" customFormat="1" ht="14.1" customHeight="1" x14ac:dyDescent="0.2">
      <c r="C801" s="170"/>
      <c r="D801" s="170"/>
      <c r="E801" s="170"/>
      <c r="F801" s="170"/>
      <c r="G801" s="103"/>
      <c r="H801" s="103"/>
      <c r="I801" s="179"/>
      <c r="J801" s="180"/>
      <c r="K801" s="180"/>
      <c r="L801" s="181"/>
      <c r="M801" s="184"/>
      <c r="N801" s="185"/>
      <c r="O801" s="185"/>
      <c r="P801" s="181"/>
    </row>
    <row r="802" spans="1:16" s="155" customFormat="1" ht="14.1" customHeight="1" x14ac:dyDescent="0.2">
      <c r="C802" s="170"/>
      <c r="D802" s="170"/>
      <c r="E802" s="170"/>
      <c r="F802" s="170"/>
      <c r="G802" s="103"/>
      <c r="H802" s="103"/>
      <c r="I802" s="179"/>
      <c r="J802" s="180"/>
      <c r="K802" s="180"/>
      <c r="L802" s="181"/>
      <c r="M802" s="184"/>
      <c r="N802" s="185"/>
      <c r="O802" s="185"/>
      <c r="P802" s="181"/>
    </row>
    <row r="803" spans="1:16" s="155" customFormat="1" ht="14.1" customHeight="1" x14ac:dyDescent="0.2">
      <c r="C803" s="170"/>
      <c r="D803" s="170"/>
      <c r="E803" s="170"/>
      <c r="F803" s="170"/>
      <c r="G803" s="103"/>
      <c r="H803" s="103"/>
      <c r="M803" s="184"/>
      <c r="N803" s="185"/>
      <c r="O803" s="185"/>
      <c r="P803" s="181"/>
    </row>
    <row r="804" spans="1:16" s="155" customFormat="1" ht="14.1" customHeight="1" x14ac:dyDescent="0.2">
      <c r="C804" s="170"/>
      <c r="D804" s="170"/>
      <c r="E804" s="170"/>
      <c r="F804" s="170"/>
      <c r="G804" s="103"/>
      <c r="H804" s="103"/>
      <c r="I804" s="229"/>
      <c r="J804" s="180"/>
      <c r="K804" s="180"/>
      <c r="L804" s="181"/>
      <c r="M804" s="184"/>
      <c r="N804" s="185"/>
      <c r="O804" s="185"/>
      <c r="P804" s="181"/>
    </row>
    <row r="805" spans="1:16" s="155" customFormat="1" ht="14.1" customHeight="1" x14ac:dyDescent="0.2">
      <c r="C805" s="170"/>
      <c r="D805" s="170"/>
      <c r="E805" s="170"/>
      <c r="F805" s="170"/>
      <c r="G805" s="103"/>
      <c r="H805" s="103"/>
      <c r="I805" s="229"/>
      <c r="J805" s="180"/>
      <c r="K805" s="180"/>
      <c r="L805" s="181"/>
      <c r="M805" s="184"/>
      <c r="N805" s="185"/>
      <c r="O805" s="185"/>
      <c r="P805" s="181"/>
    </row>
    <row r="806" spans="1:16" s="155" customFormat="1" ht="14.1" customHeight="1" x14ac:dyDescent="0.2">
      <c r="C806" s="170"/>
      <c r="D806" s="170"/>
      <c r="E806" s="170"/>
      <c r="F806" s="170"/>
      <c r="G806" s="103"/>
      <c r="H806" s="103"/>
      <c r="M806" s="184"/>
      <c r="N806" s="185"/>
      <c r="O806" s="185"/>
      <c r="P806" s="181"/>
    </row>
    <row r="807" spans="1:16" s="155" customFormat="1" ht="14.1" customHeight="1" x14ac:dyDescent="0.2">
      <c r="C807" s="170"/>
      <c r="D807" s="170"/>
      <c r="E807" s="170"/>
      <c r="F807" s="170"/>
      <c r="G807" s="103"/>
      <c r="H807" s="103"/>
      <c r="M807" s="184"/>
      <c r="N807" s="185"/>
      <c r="O807" s="185"/>
      <c r="P807" s="181"/>
    </row>
    <row r="808" spans="1:16" s="155" customFormat="1" ht="14.1" customHeight="1" x14ac:dyDescent="0.2">
      <c r="C808" s="170"/>
      <c r="D808" s="170"/>
      <c r="E808" s="170"/>
      <c r="F808" s="170"/>
      <c r="G808" s="103"/>
      <c r="H808" s="103"/>
      <c r="I808" s="103"/>
      <c r="J808" s="103"/>
      <c r="K808" s="103"/>
      <c r="L808" s="174"/>
      <c r="N808" s="103"/>
      <c r="O808" s="103"/>
      <c r="P808" s="174"/>
    </row>
    <row r="809" spans="1:16" s="155" customFormat="1" ht="14.1" customHeight="1" x14ac:dyDescent="0.2">
      <c r="C809" s="170"/>
      <c r="D809" s="170"/>
      <c r="E809" s="170"/>
      <c r="F809" s="170"/>
      <c r="G809" s="103"/>
      <c r="H809" s="103"/>
      <c r="I809" s="103"/>
      <c r="J809" s="103"/>
      <c r="K809" s="103"/>
      <c r="L809" s="174"/>
      <c r="N809" s="103"/>
      <c r="O809" s="103"/>
      <c r="P809" s="174"/>
    </row>
    <row r="810" spans="1:16" s="155" customFormat="1" ht="14.1" customHeight="1" x14ac:dyDescent="0.2">
      <c r="C810" s="170"/>
      <c r="D810" s="170"/>
      <c r="E810" s="170"/>
      <c r="F810" s="170"/>
      <c r="G810" s="103"/>
      <c r="H810" s="103"/>
      <c r="I810" s="103"/>
      <c r="J810" s="103"/>
      <c r="K810" s="103"/>
      <c r="L810" s="174"/>
      <c r="N810" s="103"/>
      <c r="O810" s="103"/>
      <c r="P810" s="174"/>
    </row>
    <row r="811" spans="1:16" s="155" customFormat="1" ht="14.1" customHeight="1" x14ac:dyDescent="0.2">
      <c r="C811" s="170"/>
      <c r="D811" s="170"/>
      <c r="E811" s="170"/>
      <c r="F811" s="103"/>
      <c r="G811" s="103"/>
      <c r="H811" s="103"/>
      <c r="I811" s="103"/>
      <c r="J811" s="103"/>
      <c r="K811" s="103"/>
      <c r="L811" s="174"/>
      <c r="N811" s="103"/>
      <c r="O811" s="103"/>
      <c r="P811" s="174"/>
    </row>
    <row r="812" spans="1:16" s="155" customFormat="1" ht="14.1" customHeight="1" x14ac:dyDescent="0.2">
      <c r="C812" s="170"/>
      <c r="D812" s="170"/>
      <c r="E812" s="170"/>
      <c r="F812" s="103"/>
      <c r="G812" s="103"/>
      <c r="H812" s="103"/>
      <c r="I812" s="170" t="s">
        <v>258</v>
      </c>
      <c r="J812" s="170">
        <f>SUM(J773:J811)</f>
        <v>38689</v>
      </c>
      <c r="K812" s="170">
        <f>SUM(K773:K811)</f>
        <v>28366</v>
      </c>
      <c r="L812" s="189">
        <f>SUM(L773:L811)</f>
        <v>10323</v>
      </c>
      <c r="M812" s="170" t="s">
        <v>258</v>
      </c>
      <c r="N812" s="170">
        <f>SUM(N773:N811)</f>
        <v>6543</v>
      </c>
      <c r="O812" s="170">
        <f>SUM(O773:O811)</f>
        <v>9926</v>
      </c>
      <c r="P812" s="189">
        <f>SUM(P773:P811)</f>
        <v>-3383</v>
      </c>
    </row>
    <row r="813" spans="1:16" s="155" customFormat="1" ht="14.1" customHeight="1" x14ac:dyDescent="0.2">
      <c r="C813" s="170"/>
      <c r="D813" s="170"/>
      <c r="E813" s="170"/>
      <c r="F813" s="103"/>
      <c r="G813" s="103"/>
      <c r="H813" s="103"/>
      <c r="I813" s="188"/>
      <c r="J813" s="170">
        <f>N812</f>
        <v>6543</v>
      </c>
      <c r="K813" s="170">
        <f>O812</f>
        <v>9926</v>
      </c>
      <c r="L813" s="189">
        <f>P812</f>
        <v>-3383</v>
      </c>
      <c r="N813" s="103"/>
      <c r="O813" s="103"/>
      <c r="P813" s="174"/>
    </row>
    <row r="814" spans="1:16" s="155" customFormat="1" ht="14.1" customHeight="1" x14ac:dyDescent="0.2">
      <c r="C814" s="170"/>
      <c r="D814" s="170"/>
      <c r="E814" s="170"/>
      <c r="F814" s="103"/>
      <c r="G814" s="103"/>
      <c r="H814" s="103"/>
      <c r="J814" s="190">
        <f>SUM(J812:J813)</f>
        <v>45232</v>
      </c>
      <c r="K814" s="190">
        <f>SUM(K812:K813)</f>
        <v>38292</v>
      </c>
      <c r="L814" s="191">
        <f>SUM(L812:L813)</f>
        <v>6940</v>
      </c>
      <c r="N814" s="103"/>
      <c r="O814" s="103"/>
      <c r="P814" s="174"/>
    </row>
    <row r="815" spans="1:16" s="155" customFormat="1" ht="14.1" customHeight="1" x14ac:dyDescent="0.2">
      <c r="C815" s="170"/>
      <c r="D815" s="170"/>
      <c r="E815" s="170"/>
      <c r="F815" s="103"/>
      <c r="G815" s="103"/>
      <c r="H815" s="103"/>
      <c r="I815" s="194" t="s">
        <v>320</v>
      </c>
      <c r="J815" s="103">
        <f>C772-J814</f>
        <v>0</v>
      </c>
      <c r="K815" s="103">
        <f>E772-K814</f>
        <v>0</v>
      </c>
      <c r="L815" s="191">
        <f>G772-L814</f>
        <v>0</v>
      </c>
      <c r="N815" s="103"/>
      <c r="O815" s="103"/>
      <c r="P815" s="174"/>
    </row>
    <row r="816" spans="1:16" s="155" customFormat="1" ht="14.1" customHeight="1" x14ac:dyDescent="0.2">
      <c r="A816" s="98"/>
      <c r="B816" s="153"/>
      <c r="C816" s="170"/>
      <c r="D816" s="170"/>
      <c r="E816" s="170"/>
      <c r="F816" s="103"/>
      <c r="G816" s="103"/>
      <c r="H816" s="103"/>
      <c r="I816" s="103"/>
      <c r="J816" s="103"/>
      <c r="K816" s="103"/>
      <c r="L816" s="174"/>
      <c r="N816" s="103"/>
      <c r="O816" s="103"/>
      <c r="P816" s="174"/>
    </row>
    <row r="817" spans="1:16" s="155" customFormat="1" ht="14.1" customHeight="1" x14ac:dyDescent="0.2">
      <c r="A817" s="169">
        <v>19</v>
      </c>
      <c r="B817" s="170" t="s">
        <v>27</v>
      </c>
      <c r="C817" s="223">
        <v>101591</v>
      </c>
      <c r="D817" s="171">
        <f>C817*100/7529178</f>
        <v>1.3492973602164804</v>
      </c>
      <c r="E817" s="223">
        <v>104008</v>
      </c>
      <c r="F817" s="171">
        <f>E817*100/7270009</f>
        <v>1.4306447213476627</v>
      </c>
      <c r="G817" s="172">
        <f>C817-E817</f>
        <v>-2417</v>
      </c>
      <c r="H817" s="173">
        <f>G817*100/E817</f>
        <v>-2.3238597030997616</v>
      </c>
      <c r="J817" s="103"/>
      <c r="K817" s="103"/>
      <c r="L817" s="174"/>
      <c r="N817" s="103"/>
      <c r="O817" s="103"/>
      <c r="P817" s="174"/>
    </row>
    <row r="818" spans="1:16" s="155" customFormat="1" ht="14.1" customHeight="1" x14ac:dyDescent="0.2">
      <c r="A818" s="98"/>
      <c r="B818" s="170"/>
      <c r="C818" s="170"/>
      <c r="D818" s="170"/>
      <c r="E818" s="170"/>
      <c r="F818" s="170"/>
      <c r="G818" s="103"/>
      <c r="H818" s="103"/>
      <c r="I818" s="179" t="s">
        <v>90</v>
      </c>
      <c r="J818" s="224">
        <v>7755</v>
      </c>
      <c r="K818" s="224">
        <v>6391</v>
      </c>
      <c r="L818" s="181">
        <f t="shared" ref="L818:L849" si="40">J818-K818</f>
        <v>1364</v>
      </c>
      <c r="M818" s="179" t="s">
        <v>80</v>
      </c>
      <c r="N818" s="224">
        <v>12346</v>
      </c>
      <c r="O818" s="224">
        <v>13970</v>
      </c>
      <c r="P818" s="181">
        <f t="shared" ref="P818:P844" si="41">N818-O818</f>
        <v>-1624</v>
      </c>
    </row>
    <row r="819" spans="1:16" s="155" customFormat="1" ht="14.1" customHeight="1" x14ac:dyDescent="0.2">
      <c r="A819" s="98"/>
      <c r="B819" s="153"/>
      <c r="C819" s="153"/>
      <c r="D819" s="103"/>
      <c r="E819" s="103"/>
      <c r="F819" s="170"/>
      <c r="G819" s="103"/>
      <c r="H819" s="103"/>
      <c r="I819" s="179" t="s">
        <v>266</v>
      </c>
      <c r="J819" s="224">
        <v>2479</v>
      </c>
      <c r="K819" s="224">
        <v>1508</v>
      </c>
      <c r="L819" s="181">
        <f t="shared" si="40"/>
        <v>971</v>
      </c>
      <c r="M819" s="179" t="s">
        <v>82</v>
      </c>
      <c r="N819" s="224">
        <v>3278</v>
      </c>
      <c r="O819" s="224">
        <v>4726</v>
      </c>
      <c r="P819" s="181">
        <f t="shared" si="41"/>
        <v>-1448</v>
      </c>
    </row>
    <row r="820" spans="1:16" s="155" customFormat="1" ht="14.1" customHeight="1" thickBot="1" x14ac:dyDescent="0.25">
      <c r="A820" s="98"/>
      <c r="B820" s="153"/>
      <c r="C820" s="153"/>
      <c r="D820" s="103"/>
      <c r="E820" s="103"/>
      <c r="F820" s="170"/>
      <c r="G820" s="103"/>
      <c r="H820" s="103"/>
      <c r="I820" s="179" t="s">
        <v>95</v>
      </c>
      <c r="J820" s="224">
        <v>5417</v>
      </c>
      <c r="K820" s="224">
        <v>4723</v>
      </c>
      <c r="L820" s="181">
        <f t="shared" si="40"/>
        <v>694</v>
      </c>
      <c r="M820" s="179" t="s">
        <v>81</v>
      </c>
      <c r="N820" s="224">
        <v>1220</v>
      </c>
      <c r="O820" s="224">
        <v>2362</v>
      </c>
      <c r="P820" s="181">
        <f t="shared" si="41"/>
        <v>-1142</v>
      </c>
    </row>
    <row r="821" spans="1:16" s="155" customFormat="1" ht="14.1" customHeight="1" thickBot="1" x14ac:dyDescent="0.25">
      <c r="A821" s="98"/>
      <c r="B821" s="600" t="s">
        <v>305</v>
      </c>
      <c r="C821" s="601"/>
      <c r="D821" s="601"/>
      <c r="E821" s="602"/>
      <c r="F821" s="170"/>
      <c r="G821" s="103"/>
      <c r="H821" s="103"/>
      <c r="I821" s="179" t="s">
        <v>70</v>
      </c>
      <c r="J821" s="224">
        <v>10203</v>
      </c>
      <c r="K821" s="224">
        <v>9610</v>
      </c>
      <c r="L821" s="181">
        <f t="shared" si="40"/>
        <v>593</v>
      </c>
      <c r="M821" s="179" t="s">
        <v>264</v>
      </c>
      <c r="N821" s="229">
        <v>9</v>
      </c>
      <c r="O821" s="229">
        <v>829</v>
      </c>
      <c r="P821" s="181">
        <f t="shared" si="41"/>
        <v>-820</v>
      </c>
    </row>
    <row r="822" spans="1:16" s="155" customFormat="1" ht="14.1" customHeight="1" x14ac:dyDescent="0.2">
      <c r="A822" s="98"/>
      <c r="B822" s="225"/>
      <c r="C822" s="247"/>
      <c r="D822" s="247"/>
      <c r="E822" s="248"/>
      <c r="F822" s="170"/>
      <c r="G822" s="103"/>
      <c r="H822" s="103"/>
      <c r="I822" s="179" t="s">
        <v>75</v>
      </c>
      <c r="J822" s="224">
        <v>2287</v>
      </c>
      <c r="K822" s="224">
        <v>1900</v>
      </c>
      <c r="L822" s="181">
        <f t="shared" si="40"/>
        <v>387</v>
      </c>
      <c r="M822" s="179" t="s">
        <v>71</v>
      </c>
      <c r="N822" s="224">
        <v>2480</v>
      </c>
      <c r="O822" s="224">
        <v>3160</v>
      </c>
      <c r="P822" s="181">
        <f t="shared" si="41"/>
        <v>-680</v>
      </c>
    </row>
    <row r="823" spans="1:16" s="155" customFormat="1" ht="14.1" customHeight="1" x14ac:dyDescent="0.2">
      <c r="A823" s="98"/>
      <c r="B823" s="249" t="s">
        <v>321</v>
      </c>
      <c r="C823" s="250">
        <v>57383</v>
      </c>
      <c r="D823" s="260"/>
      <c r="E823" s="252">
        <v>50079</v>
      </c>
      <c r="F823" s="170"/>
      <c r="G823" s="103"/>
      <c r="H823" s="103"/>
      <c r="I823" s="179" t="s">
        <v>274</v>
      </c>
      <c r="J823" s="229">
        <v>517</v>
      </c>
      <c r="K823" s="229">
        <v>194</v>
      </c>
      <c r="L823" s="181">
        <f t="shared" si="40"/>
        <v>323</v>
      </c>
      <c r="M823" s="179" t="s">
        <v>101</v>
      </c>
      <c r="N823" s="224">
        <v>1076</v>
      </c>
      <c r="O823" s="224">
        <v>1644</v>
      </c>
      <c r="P823" s="181">
        <f t="shared" si="41"/>
        <v>-568</v>
      </c>
    </row>
    <row r="824" spans="1:16" s="155" customFormat="1" ht="14.1" customHeight="1" x14ac:dyDescent="0.2">
      <c r="A824" s="98"/>
      <c r="B824" s="249" t="s">
        <v>322</v>
      </c>
      <c r="C824" s="250">
        <v>27692</v>
      </c>
      <c r="D824" s="260"/>
      <c r="E824" s="252">
        <v>38159</v>
      </c>
      <c r="F824" s="170"/>
      <c r="G824" s="103"/>
      <c r="H824" s="103"/>
      <c r="I824" s="179" t="s">
        <v>261</v>
      </c>
      <c r="J824" s="229">
        <v>392</v>
      </c>
      <c r="K824" s="229">
        <v>85</v>
      </c>
      <c r="L824" s="181">
        <f t="shared" si="40"/>
        <v>307</v>
      </c>
      <c r="M824" s="179" t="s">
        <v>103</v>
      </c>
      <c r="N824" s="224">
        <v>3106</v>
      </c>
      <c r="O824" s="224">
        <v>3588</v>
      </c>
      <c r="P824" s="181">
        <f t="shared" si="41"/>
        <v>-482</v>
      </c>
    </row>
    <row r="825" spans="1:16" s="155" customFormat="1" ht="14.1" customHeight="1" x14ac:dyDescent="0.2">
      <c r="A825" s="98"/>
      <c r="B825" s="249" t="s">
        <v>323</v>
      </c>
      <c r="C825" s="250">
        <v>16515</v>
      </c>
      <c r="D825" s="260"/>
      <c r="E825" s="252">
        <v>15769</v>
      </c>
      <c r="F825" s="170"/>
      <c r="G825" s="103"/>
      <c r="H825" s="103"/>
      <c r="I825" s="179" t="s">
        <v>68</v>
      </c>
      <c r="J825" s="224">
        <v>1927</v>
      </c>
      <c r="K825" s="224">
        <v>1626</v>
      </c>
      <c r="L825" s="181">
        <f t="shared" si="40"/>
        <v>301</v>
      </c>
      <c r="M825" s="179" t="s">
        <v>100</v>
      </c>
      <c r="N825" s="224">
        <v>1237</v>
      </c>
      <c r="O825" s="224">
        <v>1565</v>
      </c>
      <c r="P825" s="181">
        <f t="shared" si="41"/>
        <v>-328</v>
      </c>
    </row>
    <row r="826" spans="1:16" s="155" customFormat="1" ht="14.1" customHeight="1" thickBot="1" x14ac:dyDescent="0.25">
      <c r="A826" s="98"/>
      <c r="B826" s="237"/>
      <c r="C826" s="261">
        <f>SUM(C823:C825)</f>
        <v>101590</v>
      </c>
      <c r="D826" s="257"/>
      <c r="E826" s="262">
        <f>SUM(E823:E825)</f>
        <v>104007</v>
      </c>
      <c r="F826" s="170"/>
      <c r="G826" s="103"/>
      <c r="H826" s="103"/>
      <c r="I826" s="179" t="s">
        <v>96</v>
      </c>
      <c r="J826" s="224">
        <v>1344</v>
      </c>
      <c r="K826" s="224">
        <v>1077</v>
      </c>
      <c r="L826" s="181">
        <f t="shared" si="40"/>
        <v>267</v>
      </c>
      <c r="M826" s="179" t="s">
        <v>92</v>
      </c>
      <c r="N826" s="224">
        <v>2120</v>
      </c>
      <c r="O826" s="224">
        <v>2393</v>
      </c>
      <c r="P826" s="181">
        <f t="shared" si="41"/>
        <v>-273</v>
      </c>
    </row>
    <row r="827" spans="1:16" s="155" customFormat="1" ht="14.1" customHeight="1" x14ac:dyDescent="0.2">
      <c r="A827" s="98"/>
      <c r="B827" s="241"/>
      <c r="C827" s="241"/>
      <c r="D827" s="170"/>
      <c r="E827" s="263"/>
      <c r="F827" s="170"/>
      <c r="G827" s="103"/>
      <c r="H827" s="103"/>
      <c r="I827" s="179" t="s">
        <v>69</v>
      </c>
      <c r="J827" s="224">
        <v>2018</v>
      </c>
      <c r="K827" s="224">
        <v>1770</v>
      </c>
      <c r="L827" s="181">
        <f t="shared" si="40"/>
        <v>248</v>
      </c>
      <c r="M827" s="179" t="s">
        <v>65</v>
      </c>
      <c r="N827" s="224">
        <v>16879</v>
      </c>
      <c r="O827" s="224">
        <v>17095</v>
      </c>
      <c r="P827" s="181">
        <f t="shared" si="41"/>
        <v>-216</v>
      </c>
    </row>
    <row r="828" spans="1:16" s="155" customFormat="1" ht="14.1" customHeight="1" x14ac:dyDescent="0.2">
      <c r="A828" s="98"/>
      <c r="B828" s="241"/>
      <c r="C828" s="99"/>
      <c r="D828" s="99"/>
      <c r="E828" s="170"/>
      <c r="F828" s="170"/>
      <c r="G828" s="103"/>
      <c r="H828" s="103"/>
      <c r="I828" s="179" t="s">
        <v>282</v>
      </c>
      <c r="J828" s="224">
        <v>1588</v>
      </c>
      <c r="K828" s="224">
        <v>1377</v>
      </c>
      <c r="L828" s="181">
        <f t="shared" si="40"/>
        <v>211</v>
      </c>
      <c r="M828" s="179" t="s">
        <v>284</v>
      </c>
      <c r="N828" s="229">
        <v>112</v>
      </c>
      <c r="O828" s="229">
        <v>327</v>
      </c>
      <c r="P828" s="181">
        <f t="shared" si="41"/>
        <v>-215</v>
      </c>
    </row>
    <row r="829" spans="1:16" s="155" customFormat="1" ht="14.1" customHeight="1" x14ac:dyDescent="0.2">
      <c r="B829" s="99"/>
      <c r="C829" s="72"/>
      <c r="D829" s="72"/>
      <c r="E829" s="170"/>
      <c r="F829" s="170"/>
      <c r="G829" s="103"/>
      <c r="H829" s="103"/>
      <c r="I829" s="179" t="s">
        <v>272</v>
      </c>
      <c r="J829" s="229">
        <v>620</v>
      </c>
      <c r="K829" s="229">
        <v>411</v>
      </c>
      <c r="L829" s="181">
        <f t="shared" si="40"/>
        <v>209</v>
      </c>
      <c r="M829" s="179" t="s">
        <v>285</v>
      </c>
      <c r="N829" s="229">
        <v>187</v>
      </c>
      <c r="O829" s="229">
        <v>398</v>
      </c>
      <c r="P829" s="181">
        <f t="shared" si="41"/>
        <v>-211</v>
      </c>
    </row>
    <row r="830" spans="1:16" s="155" customFormat="1" ht="14.1" customHeight="1" x14ac:dyDescent="0.2">
      <c r="B830" s="99"/>
      <c r="C830" s="72"/>
      <c r="D830" s="72"/>
      <c r="E830" s="170"/>
      <c r="F830" s="170"/>
      <c r="G830" s="103"/>
      <c r="H830" s="103"/>
      <c r="I830" s="179" t="s">
        <v>83</v>
      </c>
      <c r="J830" s="224">
        <v>1665</v>
      </c>
      <c r="K830" s="224">
        <v>1456</v>
      </c>
      <c r="L830" s="181">
        <f t="shared" si="40"/>
        <v>209</v>
      </c>
      <c r="M830" s="179" t="s">
        <v>263</v>
      </c>
      <c r="N830" s="224">
        <v>2698</v>
      </c>
      <c r="O830" s="224">
        <v>2856</v>
      </c>
      <c r="P830" s="181">
        <f t="shared" si="41"/>
        <v>-158</v>
      </c>
    </row>
    <row r="831" spans="1:16" s="155" customFormat="1" ht="14.1" customHeight="1" x14ac:dyDescent="0.2">
      <c r="B831" s="99"/>
      <c r="C831" s="72"/>
      <c r="D831" s="72"/>
      <c r="E831" s="170"/>
      <c r="F831" s="170"/>
      <c r="G831" s="103"/>
      <c r="H831" s="103"/>
      <c r="I831" s="179" t="s">
        <v>277</v>
      </c>
      <c r="J831" s="229">
        <v>162</v>
      </c>
      <c r="K831" s="229">
        <v>32</v>
      </c>
      <c r="L831" s="181">
        <f t="shared" si="40"/>
        <v>130</v>
      </c>
      <c r="M831" s="179" t="s">
        <v>76</v>
      </c>
      <c r="N831" s="229">
        <v>202</v>
      </c>
      <c r="O831" s="229">
        <v>359</v>
      </c>
      <c r="P831" s="181">
        <f t="shared" si="41"/>
        <v>-157</v>
      </c>
    </row>
    <row r="832" spans="1:16" s="155" customFormat="1" ht="14.1" customHeight="1" x14ac:dyDescent="0.2">
      <c r="B832" s="153"/>
      <c r="C832" s="170"/>
      <c r="D832" s="170"/>
      <c r="E832" s="170"/>
      <c r="F832" s="170"/>
      <c r="G832" s="103"/>
      <c r="H832" s="103"/>
      <c r="I832" s="179" t="s">
        <v>67</v>
      </c>
      <c r="J832" s="229">
        <v>275</v>
      </c>
      <c r="K832" s="229">
        <v>154</v>
      </c>
      <c r="L832" s="181">
        <f t="shared" si="40"/>
        <v>121</v>
      </c>
      <c r="M832" s="179" t="s">
        <v>79</v>
      </c>
      <c r="N832" s="229">
        <v>281</v>
      </c>
      <c r="O832" s="229">
        <v>437</v>
      </c>
      <c r="P832" s="181">
        <f t="shared" si="41"/>
        <v>-156</v>
      </c>
    </row>
    <row r="833" spans="2:16" s="155" customFormat="1" ht="14.1" customHeight="1" x14ac:dyDescent="0.2">
      <c r="B833" s="153"/>
      <c r="C833" s="72"/>
      <c r="D833" s="72"/>
      <c r="E833" s="170"/>
      <c r="F833" s="170"/>
      <c r="G833" s="103"/>
      <c r="H833" s="103"/>
      <c r="I833" s="179" t="s">
        <v>273</v>
      </c>
      <c r="J833" s="229">
        <v>240</v>
      </c>
      <c r="K833" s="229">
        <v>127</v>
      </c>
      <c r="L833" s="181">
        <f t="shared" si="40"/>
        <v>113</v>
      </c>
      <c r="M833" s="179" t="s">
        <v>267</v>
      </c>
      <c r="N833" s="229">
        <v>391</v>
      </c>
      <c r="O833" s="229">
        <v>518</v>
      </c>
      <c r="P833" s="181">
        <f t="shared" si="41"/>
        <v>-127</v>
      </c>
    </row>
    <row r="834" spans="2:16" s="155" customFormat="1" ht="14.1" customHeight="1" x14ac:dyDescent="0.2">
      <c r="B834" s="153"/>
      <c r="C834" s="72"/>
      <c r="D834" s="72"/>
      <c r="E834" s="170"/>
      <c r="F834" s="170"/>
      <c r="G834" s="103"/>
      <c r="H834" s="103"/>
      <c r="I834" s="179" t="s">
        <v>78</v>
      </c>
      <c r="J834" s="229">
        <v>889</v>
      </c>
      <c r="K834" s="229">
        <v>776</v>
      </c>
      <c r="L834" s="181">
        <f t="shared" si="40"/>
        <v>113</v>
      </c>
      <c r="M834" s="179" t="s">
        <v>260</v>
      </c>
      <c r="N834" s="229">
        <v>69</v>
      </c>
      <c r="O834" s="229">
        <v>169</v>
      </c>
      <c r="P834" s="181">
        <f t="shared" si="41"/>
        <v>-100</v>
      </c>
    </row>
    <row r="835" spans="2:16" s="155" customFormat="1" ht="14.1" customHeight="1" x14ac:dyDescent="0.2">
      <c r="B835" s="153"/>
      <c r="C835" s="72"/>
      <c r="D835" s="72"/>
      <c r="E835" s="170"/>
      <c r="F835" s="170"/>
      <c r="G835" s="103"/>
      <c r="H835" s="103"/>
      <c r="I835" s="179" t="s">
        <v>91</v>
      </c>
      <c r="J835" s="224">
        <v>1894</v>
      </c>
      <c r="K835" s="224">
        <v>1790</v>
      </c>
      <c r="L835" s="181">
        <f t="shared" si="40"/>
        <v>104</v>
      </c>
      <c r="M835" s="179" t="s">
        <v>72</v>
      </c>
      <c r="N835" s="224">
        <v>1644</v>
      </c>
      <c r="O835" s="224">
        <v>1734</v>
      </c>
      <c r="P835" s="181">
        <f t="shared" si="41"/>
        <v>-90</v>
      </c>
    </row>
    <row r="836" spans="2:16" s="155" customFormat="1" ht="14.1" customHeight="1" x14ac:dyDescent="0.2">
      <c r="B836" s="153"/>
      <c r="C836" s="170"/>
      <c r="D836" s="170"/>
      <c r="E836" s="170"/>
      <c r="F836" s="170"/>
      <c r="G836" s="103"/>
      <c r="H836" s="103"/>
      <c r="I836" s="179" t="s">
        <v>88</v>
      </c>
      <c r="J836" s="229">
        <v>223</v>
      </c>
      <c r="K836" s="229">
        <v>120</v>
      </c>
      <c r="L836" s="181">
        <f t="shared" si="40"/>
        <v>103</v>
      </c>
      <c r="M836" s="179" t="s">
        <v>73</v>
      </c>
      <c r="N836" s="229">
        <v>207</v>
      </c>
      <c r="O836" s="229">
        <v>290</v>
      </c>
      <c r="P836" s="181">
        <f t="shared" si="41"/>
        <v>-83</v>
      </c>
    </row>
    <row r="837" spans="2:16" s="155" customFormat="1" ht="14.1" customHeight="1" x14ac:dyDescent="0.2">
      <c r="B837" s="153"/>
      <c r="C837" s="170"/>
      <c r="D837" s="170"/>
      <c r="E837" s="170"/>
      <c r="F837" s="170"/>
      <c r="G837" s="103"/>
      <c r="H837" s="103"/>
      <c r="I837" s="179" t="s">
        <v>87</v>
      </c>
      <c r="J837" s="229">
        <v>195</v>
      </c>
      <c r="K837" s="229">
        <v>96</v>
      </c>
      <c r="L837" s="181">
        <f t="shared" si="40"/>
        <v>99</v>
      </c>
      <c r="M837" s="179" t="s">
        <v>262</v>
      </c>
      <c r="N837" s="229">
        <v>60</v>
      </c>
      <c r="O837" s="229">
        <v>134</v>
      </c>
      <c r="P837" s="181">
        <f t="shared" si="41"/>
        <v>-74</v>
      </c>
    </row>
    <row r="838" spans="2:16" s="155" customFormat="1" ht="14.1" customHeight="1" x14ac:dyDescent="0.2">
      <c r="B838" s="153"/>
      <c r="C838" s="170"/>
      <c r="D838" s="170"/>
      <c r="E838" s="170"/>
      <c r="F838" s="170"/>
      <c r="G838" s="103"/>
      <c r="H838" s="103"/>
      <c r="I838" s="179" t="s">
        <v>84</v>
      </c>
      <c r="J838" s="229">
        <v>249</v>
      </c>
      <c r="K838" s="229">
        <v>184</v>
      </c>
      <c r="L838" s="181">
        <f t="shared" si="40"/>
        <v>65</v>
      </c>
      <c r="M838" s="179" t="s">
        <v>86</v>
      </c>
      <c r="N838" s="229">
        <v>124</v>
      </c>
      <c r="O838" s="229">
        <v>189</v>
      </c>
      <c r="P838" s="181">
        <f t="shared" si="41"/>
        <v>-65</v>
      </c>
    </row>
    <row r="839" spans="2:16" s="155" customFormat="1" ht="14.1" customHeight="1" x14ac:dyDescent="0.2">
      <c r="B839" s="153"/>
      <c r="C839" s="170"/>
      <c r="D839" s="170"/>
      <c r="E839" s="170"/>
      <c r="F839" s="170"/>
      <c r="G839" s="103"/>
      <c r="H839" s="103"/>
      <c r="I839" s="179" t="s">
        <v>99</v>
      </c>
      <c r="J839" s="229">
        <v>73</v>
      </c>
      <c r="K839" s="229">
        <v>11</v>
      </c>
      <c r="L839" s="181">
        <f t="shared" si="40"/>
        <v>62</v>
      </c>
      <c r="M839" s="179" t="s">
        <v>271</v>
      </c>
      <c r="N839" s="229">
        <v>82</v>
      </c>
      <c r="O839" s="229">
        <v>139</v>
      </c>
      <c r="P839" s="181">
        <f t="shared" si="41"/>
        <v>-57</v>
      </c>
    </row>
    <row r="840" spans="2:16" s="155" customFormat="1" ht="14.1" customHeight="1" x14ac:dyDescent="0.2">
      <c r="B840" s="153"/>
      <c r="C840" s="170"/>
      <c r="D840" s="170"/>
      <c r="E840" s="170"/>
      <c r="F840" s="170"/>
      <c r="G840" s="103"/>
      <c r="H840" s="103"/>
      <c r="I840" s="179" t="s">
        <v>270</v>
      </c>
      <c r="J840" s="229">
        <v>321</v>
      </c>
      <c r="K840" s="229">
        <v>275</v>
      </c>
      <c r="L840" s="181">
        <f t="shared" si="40"/>
        <v>46</v>
      </c>
      <c r="M840" s="179" t="s">
        <v>98</v>
      </c>
      <c r="N840" s="229">
        <v>135</v>
      </c>
      <c r="O840" s="229">
        <v>174</v>
      </c>
      <c r="P840" s="181">
        <f t="shared" si="41"/>
        <v>-39</v>
      </c>
    </row>
    <row r="841" spans="2:16" s="155" customFormat="1" ht="14.1" customHeight="1" x14ac:dyDescent="0.2">
      <c r="B841" s="153"/>
      <c r="C841" s="170"/>
      <c r="D841" s="170"/>
      <c r="E841" s="170"/>
      <c r="F841" s="170"/>
      <c r="G841" s="103"/>
      <c r="H841" s="103"/>
      <c r="I841" s="179" t="s">
        <v>74</v>
      </c>
      <c r="J841" s="229">
        <v>113</v>
      </c>
      <c r="K841" s="229">
        <v>71</v>
      </c>
      <c r="L841" s="181">
        <f t="shared" si="40"/>
        <v>42</v>
      </c>
      <c r="M841" s="179" t="s">
        <v>281</v>
      </c>
      <c r="N841" s="229">
        <v>65</v>
      </c>
      <c r="O841" s="229">
        <v>73</v>
      </c>
      <c r="P841" s="181">
        <f t="shared" si="41"/>
        <v>-8</v>
      </c>
    </row>
    <row r="842" spans="2:16" s="155" customFormat="1" ht="14.1" customHeight="1" x14ac:dyDescent="0.2">
      <c r="B842" s="153"/>
      <c r="C842" s="170"/>
      <c r="D842" s="170"/>
      <c r="E842" s="170"/>
      <c r="F842" s="170"/>
      <c r="G842" s="103"/>
      <c r="H842" s="103"/>
      <c r="I842" s="179" t="s">
        <v>268</v>
      </c>
      <c r="J842" s="229">
        <v>42</v>
      </c>
      <c r="K842" s="229">
        <v>13</v>
      </c>
      <c r="L842" s="181">
        <f t="shared" si="40"/>
        <v>29</v>
      </c>
      <c r="M842" s="179" t="s">
        <v>265</v>
      </c>
      <c r="N842" s="229">
        <v>9</v>
      </c>
      <c r="O842" s="229">
        <v>15</v>
      </c>
      <c r="P842" s="181">
        <f t="shared" si="41"/>
        <v>-6</v>
      </c>
    </row>
    <row r="843" spans="2:16" s="155" customFormat="1" ht="14.1" customHeight="1" x14ac:dyDescent="0.2">
      <c r="B843" s="153"/>
      <c r="C843" s="170"/>
      <c r="D843" s="170"/>
      <c r="E843" s="170"/>
      <c r="F843" s="170"/>
      <c r="G843" s="103"/>
      <c r="H843" s="103"/>
      <c r="I843" s="179" t="s">
        <v>105</v>
      </c>
      <c r="J843" s="229">
        <v>369</v>
      </c>
      <c r="K843" s="229">
        <v>350</v>
      </c>
      <c r="L843" s="181">
        <f t="shared" si="40"/>
        <v>19</v>
      </c>
      <c r="M843" s="179" t="s">
        <v>283</v>
      </c>
      <c r="N843" s="229">
        <v>0</v>
      </c>
      <c r="O843" s="229">
        <v>4</v>
      </c>
      <c r="P843" s="181">
        <f t="shared" si="41"/>
        <v>-4</v>
      </c>
    </row>
    <row r="844" spans="2:16" s="155" customFormat="1" ht="14.1" customHeight="1" x14ac:dyDescent="0.2">
      <c r="B844" s="153"/>
      <c r="C844" s="170"/>
      <c r="D844" s="170"/>
      <c r="E844" s="170"/>
      <c r="F844" s="170"/>
      <c r="G844" s="103"/>
      <c r="H844" s="103"/>
      <c r="I844" s="179" t="s">
        <v>66</v>
      </c>
      <c r="J844" s="229">
        <v>438</v>
      </c>
      <c r="K844" s="229">
        <v>421</v>
      </c>
      <c r="L844" s="181">
        <f t="shared" si="40"/>
        <v>17</v>
      </c>
      <c r="M844" s="179" t="s">
        <v>257</v>
      </c>
      <c r="N844" s="224">
        <v>7204</v>
      </c>
      <c r="O844" s="224">
        <v>7674</v>
      </c>
      <c r="P844" s="181">
        <f t="shared" si="41"/>
        <v>-470</v>
      </c>
    </row>
    <row r="845" spans="2:16" s="155" customFormat="1" ht="14.1" customHeight="1" x14ac:dyDescent="0.2">
      <c r="C845" s="170"/>
      <c r="D845" s="170"/>
      <c r="E845" s="170"/>
      <c r="F845" s="170"/>
      <c r="G845" s="103"/>
      <c r="H845" s="103"/>
      <c r="I845" s="179" t="s">
        <v>97</v>
      </c>
      <c r="J845" s="229">
        <v>59</v>
      </c>
      <c r="K845" s="229">
        <v>50</v>
      </c>
      <c r="L845" s="181">
        <f t="shared" si="40"/>
        <v>9</v>
      </c>
    </row>
    <row r="846" spans="2:16" s="155" customFormat="1" ht="14.1" customHeight="1" x14ac:dyDescent="0.2">
      <c r="C846" s="170"/>
      <c r="D846" s="170"/>
      <c r="E846" s="170"/>
      <c r="F846" s="170"/>
      <c r="G846" s="103"/>
      <c r="H846" s="103"/>
      <c r="I846" s="179" t="s">
        <v>297</v>
      </c>
      <c r="J846" s="229">
        <v>9</v>
      </c>
      <c r="K846" s="229">
        <v>0</v>
      </c>
      <c r="L846" s="181">
        <f t="shared" si="40"/>
        <v>9</v>
      </c>
      <c r="M846" s="179"/>
      <c r="N846" s="180"/>
      <c r="O846" s="180"/>
      <c r="P846" s="181"/>
    </row>
    <row r="847" spans="2:16" s="155" customFormat="1" ht="14.1" customHeight="1" x14ac:dyDescent="0.2">
      <c r="C847" s="170"/>
      <c r="D847" s="170"/>
      <c r="E847" s="170"/>
      <c r="F847" s="170"/>
      <c r="G847" s="103"/>
      <c r="H847" s="103"/>
      <c r="I847" s="179" t="s">
        <v>104</v>
      </c>
      <c r="J847" s="229">
        <v>451</v>
      </c>
      <c r="K847" s="229">
        <v>442</v>
      </c>
      <c r="L847" s="181">
        <f t="shared" si="40"/>
        <v>9</v>
      </c>
      <c r="M847" s="179"/>
      <c r="N847" s="180"/>
      <c r="O847" s="180"/>
      <c r="P847" s="181"/>
    </row>
    <row r="848" spans="2:16" s="155" customFormat="1" ht="14.1" customHeight="1" x14ac:dyDescent="0.2">
      <c r="C848" s="170"/>
      <c r="D848" s="170"/>
      <c r="E848" s="170"/>
      <c r="F848" s="170"/>
      <c r="G848" s="103"/>
      <c r="H848" s="103"/>
      <c r="I848" s="179" t="s">
        <v>93</v>
      </c>
      <c r="J848" s="229">
        <v>135</v>
      </c>
      <c r="K848" s="229">
        <v>130</v>
      </c>
      <c r="L848" s="181">
        <f t="shared" si="40"/>
        <v>5</v>
      </c>
      <c r="M848" s="179"/>
      <c r="N848" s="180"/>
      <c r="O848" s="180"/>
      <c r="P848" s="181"/>
    </row>
    <row r="849" spans="1:16" s="155" customFormat="1" ht="14.1" customHeight="1" x14ac:dyDescent="0.2">
      <c r="C849" s="170"/>
      <c r="D849" s="170"/>
      <c r="E849" s="170"/>
      <c r="F849" s="170"/>
      <c r="G849" s="103"/>
      <c r="H849" s="103"/>
      <c r="I849" s="179" t="s">
        <v>278</v>
      </c>
      <c r="J849" s="229">
        <v>21</v>
      </c>
      <c r="K849" s="229">
        <v>16</v>
      </c>
      <c r="L849" s="181">
        <f t="shared" si="40"/>
        <v>5</v>
      </c>
      <c r="M849" s="179"/>
      <c r="N849" s="180"/>
      <c r="O849" s="180"/>
      <c r="P849" s="181"/>
    </row>
    <row r="850" spans="1:16" s="155" customFormat="1" ht="14.1" customHeight="1" x14ac:dyDescent="0.2">
      <c r="C850" s="170"/>
      <c r="D850" s="170"/>
      <c r="E850" s="170"/>
      <c r="F850" s="170"/>
      <c r="G850" s="103"/>
      <c r="H850" s="103"/>
      <c r="M850" s="179"/>
      <c r="N850" s="180"/>
      <c r="O850" s="180"/>
      <c r="P850" s="181"/>
    </row>
    <row r="851" spans="1:16" s="155" customFormat="1" ht="14.1" customHeight="1" x14ac:dyDescent="0.2">
      <c r="C851" s="170"/>
      <c r="D851" s="170"/>
      <c r="E851" s="170"/>
      <c r="F851" s="170"/>
      <c r="G851" s="103"/>
      <c r="H851" s="103"/>
      <c r="I851" s="183"/>
      <c r="J851" s="180"/>
      <c r="K851" s="180"/>
      <c r="L851" s="181"/>
      <c r="M851" s="179"/>
      <c r="N851" s="180"/>
      <c r="O851" s="180"/>
      <c r="P851" s="181"/>
    </row>
    <row r="852" spans="1:16" s="155" customFormat="1" ht="14.1" customHeight="1" x14ac:dyDescent="0.2">
      <c r="C852" s="170"/>
      <c r="D852" s="170"/>
      <c r="E852" s="170"/>
      <c r="F852" s="170"/>
      <c r="G852" s="103"/>
      <c r="H852" s="103"/>
      <c r="I852" s="183"/>
      <c r="J852" s="180"/>
      <c r="K852" s="180"/>
      <c r="L852" s="181"/>
      <c r="M852" s="179"/>
      <c r="N852" s="180"/>
      <c r="O852" s="180"/>
      <c r="P852" s="181"/>
    </row>
    <row r="853" spans="1:16" s="155" customFormat="1" ht="14.1" customHeight="1" x14ac:dyDescent="0.2">
      <c r="C853" s="170"/>
      <c r="D853" s="170"/>
      <c r="E853" s="170"/>
      <c r="F853" s="170"/>
      <c r="G853" s="103"/>
      <c r="H853" s="103"/>
      <c r="I853" s="183"/>
      <c r="J853" s="180"/>
      <c r="K853" s="180"/>
      <c r="L853" s="181"/>
    </row>
    <row r="854" spans="1:16" s="155" customFormat="1" ht="14.1" customHeight="1" x14ac:dyDescent="0.2">
      <c r="C854" s="170"/>
      <c r="D854" s="170"/>
      <c r="E854" s="170"/>
      <c r="F854" s="103"/>
      <c r="G854" s="103"/>
      <c r="H854" s="103"/>
      <c r="I854" s="183"/>
      <c r="J854" s="180"/>
      <c r="K854" s="180"/>
      <c r="L854" s="181"/>
      <c r="M854" s="184"/>
      <c r="N854" s="185"/>
      <c r="O854" s="185"/>
      <c r="P854" s="181"/>
    </row>
    <row r="855" spans="1:16" s="155" customFormat="1" ht="14.1" customHeight="1" x14ac:dyDescent="0.2">
      <c r="C855" s="170"/>
      <c r="D855" s="170"/>
      <c r="E855" s="170"/>
      <c r="F855" s="103"/>
      <c r="G855" s="103"/>
      <c r="H855" s="103"/>
      <c r="I855" s="183"/>
      <c r="J855" s="180"/>
      <c r="K855" s="180"/>
      <c r="L855" s="181"/>
      <c r="M855" s="184"/>
      <c r="N855" s="185"/>
      <c r="O855" s="185"/>
      <c r="P855" s="181"/>
    </row>
    <row r="856" spans="1:16" s="155" customFormat="1" ht="14.1" customHeight="1" x14ac:dyDescent="0.2">
      <c r="C856" s="170"/>
      <c r="D856" s="170"/>
      <c r="E856" s="170"/>
      <c r="F856" s="103"/>
      <c r="G856" s="103"/>
      <c r="H856" s="103"/>
      <c r="I856" s="183"/>
      <c r="J856" s="180"/>
      <c r="K856" s="180"/>
      <c r="L856" s="181"/>
      <c r="P856" s="186"/>
    </row>
    <row r="857" spans="1:16" s="155" customFormat="1" ht="14.1" customHeight="1" x14ac:dyDescent="0.2">
      <c r="A857" s="98"/>
      <c r="B857" s="153"/>
      <c r="C857" s="170"/>
      <c r="D857" s="170"/>
      <c r="E857" s="170"/>
      <c r="F857" s="103"/>
      <c r="G857" s="103"/>
      <c r="H857" s="103"/>
      <c r="I857" s="170" t="s">
        <v>258</v>
      </c>
      <c r="J857" s="170">
        <f>SUM(J818:J856)</f>
        <v>44370</v>
      </c>
      <c r="K857" s="170">
        <f>SUM(K818:K856)</f>
        <v>37186</v>
      </c>
      <c r="L857" s="170">
        <f>SUM(L818:L856)</f>
        <v>7184</v>
      </c>
      <c r="M857" s="170" t="s">
        <v>258</v>
      </c>
      <c r="N857" s="170">
        <f>SUM(N818:N856)</f>
        <v>57221</v>
      </c>
      <c r="O857" s="170">
        <f>SUM(O818:O856)</f>
        <v>66822</v>
      </c>
      <c r="P857" s="189">
        <f>SUM(P818:P856)</f>
        <v>-9601</v>
      </c>
    </row>
    <row r="858" spans="1:16" s="155" customFormat="1" ht="14.1" customHeight="1" x14ac:dyDescent="0.2">
      <c r="A858" s="98"/>
      <c r="B858" s="153"/>
      <c r="C858" s="170"/>
      <c r="D858" s="170"/>
      <c r="E858" s="170"/>
      <c r="F858" s="103"/>
      <c r="G858" s="103"/>
      <c r="H858" s="103"/>
      <c r="I858" s="170"/>
      <c r="J858" s="170">
        <f>N857</f>
        <v>57221</v>
      </c>
      <c r="K858" s="170">
        <f>O857</f>
        <v>66822</v>
      </c>
      <c r="L858" s="189">
        <f>P857</f>
        <v>-9601</v>
      </c>
      <c r="N858" s="103"/>
      <c r="O858" s="103"/>
      <c r="P858" s="174"/>
    </row>
    <row r="859" spans="1:16" s="155" customFormat="1" ht="14.1" customHeight="1" x14ac:dyDescent="0.2">
      <c r="A859" s="98"/>
      <c r="B859" s="153"/>
      <c r="C859" s="170"/>
      <c r="D859" s="170"/>
      <c r="E859" s="170"/>
      <c r="F859" s="103"/>
      <c r="G859" s="103"/>
      <c r="H859" s="103"/>
      <c r="I859" s="170"/>
      <c r="J859" s="190">
        <f>SUM(J857:J858)</f>
        <v>101591</v>
      </c>
      <c r="K859" s="190">
        <f>SUM(K857:K858)</f>
        <v>104008</v>
      </c>
      <c r="L859" s="191">
        <f>SUM(L857:L858)</f>
        <v>-2417</v>
      </c>
      <c r="N859" s="103"/>
      <c r="O859" s="103"/>
      <c r="P859" s="174"/>
    </row>
    <row r="860" spans="1:16" s="155" customFormat="1" ht="14.1" customHeight="1" x14ac:dyDescent="0.2">
      <c r="A860" s="98"/>
      <c r="B860" s="153"/>
      <c r="C860" s="170"/>
      <c r="D860" s="170"/>
      <c r="E860" s="170"/>
      <c r="F860" s="103"/>
      <c r="G860" s="103"/>
      <c r="H860" s="103"/>
      <c r="I860" s="194" t="s">
        <v>324</v>
      </c>
      <c r="J860" s="103">
        <f>C817-J859</f>
        <v>0</v>
      </c>
      <c r="K860" s="103">
        <f>E817-K859</f>
        <v>0</v>
      </c>
      <c r="L860" s="191">
        <f>G817-L859</f>
        <v>0</v>
      </c>
      <c r="N860" s="103"/>
      <c r="O860" s="103"/>
      <c r="P860" s="174"/>
    </row>
    <row r="861" spans="1:16" s="155" customFormat="1" ht="14.1" customHeight="1" x14ac:dyDescent="0.2">
      <c r="A861" s="98"/>
      <c r="B861" s="153"/>
      <c r="C861" s="170"/>
      <c r="D861" s="170"/>
      <c r="E861" s="170"/>
      <c r="F861" s="103"/>
      <c r="G861" s="103"/>
      <c r="H861" s="103"/>
      <c r="I861" s="103"/>
      <c r="J861" s="103"/>
      <c r="K861" s="103"/>
      <c r="L861" s="174"/>
      <c r="N861" s="103"/>
      <c r="O861" s="103"/>
      <c r="P861" s="174"/>
    </row>
    <row r="862" spans="1:16" s="155" customFormat="1" ht="14.1" customHeight="1" x14ac:dyDescent="0.2">
      <c r="A862" s="169">
        <v>20</v>
      </c>
      <c r="B862" s="170" t="s">
        <v>325</v>
      </c>
      <c r="C862" s="223">
        <v>22213</v>
      </c>
      <c r="D862" s="171">
        <f>C862*100/7529178</f>
        <v>0.2950255658718654</v>
      </c>
      <c r="E862" s="223">
        <v>21939</v>
      </c>
      <c r="F862" s="171">
        <f>E862*100/7270009</f>
        <v>0.30177404182030587</v>
      </c>
      <c r="G862" s="172">
        <f>C862-E862</f>
        <v>274</v>
      </c>
      <c r="H862" s="173">
        <f>G862*100/E862</f>
        <v>1.248917452937691</v>
      </c>
      <c r="J862" s="103"/>
      <c r="K862" s="103"/>
      <c r="L862" s="174"/>
      <c r="N862" s="103"/>
      <c r="O862" s="103"/>
      <c r="P862" s="174"/>
    </row>
    <row r="863" spans="1:16" s="155" customFormat="1" ht="14.1" customHeight="1" x14ac:dyDescent="0.2">
      <c r="A863" s="98"/>
      <c r="B863" s="170"/>
      <c r="C863" s="170"/>
      <c r="D863" s="170"/>
      <c r="E863" s="170"/>
      <c r="F863" s="170"/>
      <c r="G863" s="170"/>
      <c r="H863" s="170"/>
      <c r="I863" s="179" t="s">
        <v>70</v>
      </c>
      <c r="J863" s="224">
        <v>1056</v>
      </c>
      <c r="K863" s="229">
        <v>693</v>
      </c>
      <c r="L863" s="181">
        <f t="shared" ref="L863:L889" si="42">J863-K863</f>
        <v>363</v>
      </c>
      <c r="M863" s="179" t="s">
        <v>65</v>
      </c>
      <c r="N863" s="224">
        <v>10503</v>
      </c>
      <c r="O863" s="224">
        <v>11229</v>
      </c>
      <c r="P863" s="181">
        <f t="shared" ref="P863:P884" si="43">N863-O863</f>
        <v>-726</v>
      </c>
    </row>
    <row r="864" spans="1:16" s="155" customFormat="1" ht="14.1" customHeight="1" x14ac:dyDescent="0.2">
      <c r="A864" s="98"/>
      <c r="B864" s="153"/>
      <c r="C864" s="170"/>
      <c r="D864" s="170"/>
      <c r="E864" s="170"/>
      <c r="F864" s="170"/>
      <c r="G864" s="170"/>
      <c r="H864" s="170"/>
      <c r="I864" s="179" t="s">
        <v>103</v>
      </c>
      <c r="J864" s="224">
        <v>1474</v>
      </c>
      <c r="K864" s="224">
        <v>1173</v>
      </c>
      <c r="L864" s="181">
        <f t="shared" si="42"/>
        <v>301</v>
      </c>
      <c r="M864" s="179" t="s">
        <v>81</v>
      </c>
      <c r="N864" s="229">
        <v>286</v>
      </c>
      <c r="O864" s="229">
        <v>762</v>
      </c>
      <c r="P864" s="181">
        <f t="shared" si="43"/>
        <v>-476</v>
      </c>
    </row>
    <row r="865" spans="1:16" s="155" customFormat="1" ht="14.1" customHeight="1" thickBot="1" x14ac:dyDescent="0.25">
      <c r="A865" s="98"/>
      <c r="B865" s="153"/>
      <c r="C865" s="153"/>
      <c r="D865" s="103"/>
      <c r="E865" s="103"/>
      <c r="F865" s="170"/>
      <c r="G865" s="170"/>
      <c r="H865" s="170"/>
      <c r="I865" s="179" t="s">
        <v>90</v>
      </c>
      <c r="J865" s="229">
        <v>359</v>
      </c>
      <c r="K865" s="229">
        <v>70</v>
      </c>
      <c r="L865" s="181">
        <f t="shared" si="42"/>
        <v>289</v>
      </c>
      <c r="M865" s="179" t="s">
        <v>101</v>
      </c>
      <c r="N865" s="229">
        <v>312</v>
      </c>
      <c r="O865" s="229">
        <v>714</v>
      </c>
      <c r="P865" s="181">
        <f t="shared" si="43"/>
        <v>-402</v>
      </c>
    </row>
    <row r="866" spans="1:16" s="155" customFormat="1" ht="14.1" customHeight="1" thickBot="1" x14ac:dyDescent="0.25">
      <c r="A866" s="98"/>
      <c r="B866" s="600" t="s">
        <v>305</v>
      </c>
      <c r="C866" s="601"/>
      <c r="D866" s="601"/>
      <c r="E866" s="602"/>
      <c r="F866" s="170"/>
      <c r="G866" s="170"/>
      <c r="H866" s="170"/>
      <c r="I866" s="179" t="s">
        <v>282</v>
      </c>
      <c r="J866" s="229">
        <v>460</v>
      </c>
      <c r="K866" s="229">
        <v>186</v>
      </c>
      <c r="L866" s="181">
        <f t="shared" si="42"/>
        <v>274</v>
      </c>
      <c r="M866" s="179" t="s">
        <v>91</v>
      </c>
      <c r="N866" s="229">
        <v>305</v>
      </c>
      <c r="O866" s="229">
        <v>373</v>
      </c>
      <c r="P866" s="181">
        <f t="shared" si="43"/>
        <v>-68</v>
      </c>
    </row>
    <row r="867" spans="1:16" s="155" customFormat="1" ht="14.1" customHeight="1" x14ac:dyDescent="0.2">
      <c r="A867" s="98"/>
      <c r="B867" s="264" t="s">
        <v>326</v>
      </c>
      <c r="C867" s="265">
        <v>21553</v>
      </c>
      <c r="D867" s="266"/>
      <c r="E867" s="266">
        <v>21563</v>
      </c>
      <c r="F867" s="170"/>
      <c r="G867" s="170"/>
      <c r="H867" s="170"/>
      <c r="I867" s="179" t="s">
        <v>82</v>
      </c>
      <c r="J867" s="229">
        <v>205</v>
      </c>
      <c r="K867" s="229">
        <v>9</v>
      </c>
      <c r="L867" s="181">
        <f t="shared" si="42"/>
        <v>196</v>
      </c>
      <c r="M867" s="179" t="s">
        <v>66</v>
      </c>
      <c r="N867" s="229">
        <v>1</v>
      </c>
      <c r="O867" s="229">
        <v>67</v>
      </c>
      <c r="P867" s="181">
        <f t="shared" si="43"/>
        <v>-66</v>
      </c>
    </row>
    <row r="868" spans="1:16" s="155" customFormat="1" ht="14.1" customHeight="1" x14ac:dyDescent="0.2">
      <c r="A868" s="98"/>
      <c r="B868" s="267" t="s">
        <v>327</v>
      </c>
      <c r="C868" s="250">
        <v>24</v>
      </c>
      <c r="D868" s="253"/>
      <c r="E868" s="253">
        <v>0</v>
      </c>
      <c r="F868" s="170"/>
      <c r="G868" s="170"/>
      <c r="H868" s="170"/>
      <c r="I868" s="179" t="s">
        <v>266</v>
      </c>
      <c r="J868" s="229">
        <v>109</v>
      </c>
      <c r="K868" s="229">
        <v>8</v>
      </c>
      <c r="L868" s="181">
        <f t="shared" si="42"/>
        <v>101</v>
      </c>
      <c r="M868" s="179" t="s">
        <v>83</v>
      </c>
      <c r="N868" s="229">
        <v>28</v>
      </c>
      <c r="O868" s="229">
        <v>85</v>
      </c>
      <c r="P868" s="181">
        <f t="shared" si="43"/>
        <v>-57</v>
      </c>
    </row>
    <row r="869" spans="1:16" s="155" customFormat="1" ht="14.1" customHeight="1" x14ac:dyDescent="0.2">
      <c r="A869" s="98"/>
      <c r="B869" s="267" t="s">
        <v>328</v>
      </c>
      <c r="C869" s="250">
        <v>0</v>
      </c>
      <c r="D869" s="268"/>
      <c r="E869" s="268">
        <v>0</v>
      </c>
      <c r="F869" s="170"/>
      <c r="G869" s="170"/>
      <c r="H869" s="170"/>
      <c r="I869" s="179" t="s">
        <v>80</v>
      </c>
      <c r="J869" s="224">
        <v>1047</v>
      </c>
      <c r="K869" s="229">
        <v>963</v>
      </c>
      <c r="L869" s="181">
        <f t="shared" si="42"/>
        <v>84</v>
      </c>
      <c r="M869" s="179" t="s">
        <v>73</v>
      </c>
      <c r="N869" s="229">
        <v>2</v>
      </c>
      <c r="O869" s="229">
        <v>46</v>
      </c>
      <c r="P869" s="181">
        <f t="shared" si="43"/>
        <v>-44</v>
      </c>
    </row>
    <row r="870" spans="1:16" s="155" customFormat="1" ht="14.1" customHeight="1" x14ac:dyDescent="0.2">
      <c r="A870" s="98"/>
      <c r="B870" s="580" t="s">
        <v>329</v>
      </c>
      <c r="C870" s="582">
        <v>636</v>
      </c>
      <c r="D870" s="584"/>
      <c r="E870" s="586">
        <v>376</v>
      </c>
      <c r="F870" s="170"/>
      <c r="G870" s="170"/>
      <c r="H870" s="170"/>
      <c r="I870" s="179" t="s">
        <v>96</v>
      </c>
      <c r="J870" s="229">
        <v>809</v>
      </c>
      <c r="K870" s="229">
        <v>733</v>
      </c>
      <c r="L870" s="181">
        <f t="shared" si="42"/>
        <v>76</v>
      </c>
      <c r="M870" s="179" t="s">
        <v>79</v>
      </c>
      <c r="N870" s="229">
        <v>298</v>
      </c>
      <c r="O870" s="229">
        <v>333</v>
      </c>
      <c r="P870" s="181">
        <f t="shared" si="43"/>
        <v>-35</v>
      </c>
    </row>
    <row r="871" spans="1:16" s="155" customFormat="1" ht="12.75" x14ac:dyDescent="0.2">
      <c r="A871" s="98"/>
      <c r="B871" s="581"/>
      <c r="C871" s="583"/>
      <c r="D871" s="585"/>
      <c r="E871" s="587"/>
      <c r="F871" s="170"/>
      <c r="G871" s="170"/>
      <c r="H871" s="170"/>
      <c r="I871" s="179" t="s">
        <v>263</v>
      </c>
      <c r="J871" s="229">
        <v>299</v>
      </c>
      <c r="K871" s="229">
        <v>230</v>
      </c>
      <c r="L871" s="181">
        <f t="shared" si="42"/>
        <v>69</v>
      </c>
      <c r="M871" s="179" t="s">
        <v>264</v>
      </c>
      <c r="N871" s="229">
        <v>0</v>
      </c>
      <c r="O871" s="229">
        <v>25</v>
      </c>
      <c r="P871" s="181">
        <f t="shared" si="43"/>
        <v>-25</v>
      </c>
    </row>
    <row r="872" spans="1:16" s="155" customFormat="1" ht="14.1" customHeight="1" thickBot="1" x14ac:dyDescent="0.25">
      <c r="A872" s="98"/>
      <c r="B872" s="269"/>
      <c r="C872" s="270">
        <f>SUM(C867:C871)</f>
        <v>22213</v>
      </c>
      <c r="D872" s="270"/>
      <c r="E872" s="271">
        <f>SUM(E867:E870)</f>
        <v>21939</v>
      </c>
      <c r="F872" s="170"/>
      <c r="G872" s="170"/>
      <c r="H872" s="170"/>
      <c r="I872" s="179" t="s">
        <v>76</v>
      </c>
      <c r="J872" s="229">
        <v>78</v>
      </c>
      <c r="K872" s="229">
        <v>25</v>
      </c>
      <c r="L872" s="181">
        <f t="shared" si="42"/>
        <v>53</v>
      </c>
      <c r="M872" s="179" t="s">
        <v>99</v>
      </c>
      <c r="N872" s="229">
        <v>6</v>
      </c>
      <c r="O872" s="229">
        <v>25</v>
      </c>
      <c r="P872" s="181">
        <f t="shared" si="43"/>
        <v>-19</v>
      </c>
    </row>
    <row r="873" spans="1:16" s="155" customFormat="1" ht="14.1" customHeight="1" x14ac:dyDescent="0.2">
      <c r="A873" s="98"/>
      <c r="B873" s="241"/>
      <c r="C873" s="241"/>
      <c r="D873" s="170"/>
      <c r="E873" s="170"/>
      <c r="F873" s="170"/>
      <c r="G873" s="170"/>
      <c r="H873" s="170"/>
      <c r="I873" s="179" t="s">
        <v>75</v>
      </c>
      <c r="J873" s="229">
        <v>132</v>
      </c>
      <c r="K873" s="229">
        <v>80</v>
      </c>
      <c r="L873" s="181">
        <f t="shared" si="42"/>
        <v>52</v>
      </c>
      <c r="M873" s="179" t="s">
        <v>100</v>
      </c>
      <c r="N873" s="229">
        <v>4</v>
      </c>
      <c r="O873" s="229">
        <v>16</v>
      </c>
      <c r="P873" s="181">
        <f t="shared" si="43"/>
        <v>-12</v>
      </c>
    </row>
    <row r="874" spans="1:16" s="155" customFormat="1" ht="14.1" customHeight="1" x14ac:dyDescent="0.2">
      <c r="A874" s="98"/>
      <c r="B874" s="241"/>
      <c r="C874" s="99"/>
      <c r="D874" s="99"/>
      <c r="E874" s="241"/>
      <c r="F874" s="170"/>
      <c r="G874" s="170"/>
      <c r="H874" s="170"/>
      <c r="I874" s="179" t="s">
        <v>95</v>
      </c>
      <c r="J874" s="229">
        <v>591</v>
      </c>
      <c r="K874" s="229">
        <v>547</v>
      </c>
      <c r="L874" s="181">
        <f t="shared" si="42"/>
        <v>44</v>
      </c>
      <c r="M874" s="179" t="s">
        <v>93</v>
      </c>
      <c r="N874" s="229">
        <v>40</v>
      </c>
      <c r="O874" s="229">
        <v>51</v>
      </c>
      <c r="P874" s="181">
        <f t="shared" si="43"/>
        <v>-11</v>
      </c>
    </row>
    <row r="875" spans="1:16" s="155" customFormat="1" ht="14.1" customHeight="1" x14ac:dyDescent="0.2">
      <c r="A875" s="169"/>
      <c r="B875" s="245"/>
      <c r="C875" s="72"/>
      <c r="D875" s="72"/>
      <c r="E875" s="241"/>
      <c r="F875" s="170"/>
      <c r="G875" s="170"/>
      <c r="H875" s="170"/>
      <c r="I875" s="179" t="s">
        <v>105</v>
      </c>
      <c r="J875" s="229">
        <v>54</v>
      </c>
      <c r="K875" s="229">
        <v>11</v>
      </c>
      <c r="L875" s="181">
        <f t="shared" si="42"/>
        <v>43</v>
      </c>
      <c r="M875" s="179" t="s">
        <v>72</v>
      </c>
      <c r="N875" s="229">
        <v>436</v>
      </c>
      <c r="O875" s="229">
        <v>444</v>
      </c>
      <c r="P875" s="181">
        <f t="shared" si="43"/>
        <v>-8</v>
      </c>
    </row>
    <row r="876" spans="1:16" s="155" customFormat="1" ht="14.1" customHeight="1" x14ac:dyDescent="0.2">
      <c r="A876" s="98"/>
      <c r="B876" s="245"/>
      <c r="C876" s="72"/>
      <c r="D876" s="72"/>
      <c r="E876" s="143"/>
      <c r="F876" s="170"/>
      <c r="G876" s="170"/>
      <c r="H876" s="170"/>
      <c r="I876" s="179" t="s">
        <v>71</v>
      </c>
      <c r="J876" s="229">
        <v>77</v>
      </c>
      <c r="K876" s="229">
        <v>36</v>
      </c>
      <c r="L876" s="181">
        <f t="shared" si="42"/>
        <v>41</v>
      </c>
      <c r="M876" s="179" t="s">
        <v>88</v>
      </c>
      <c r="N876" s="229">
        <v>10</v>
      </c>
      <c r="O876" s="229">
        <v>14</v>
      </c>
      <c r="P876" s="181">
        <f t="shared" si="43"/>
        <v>-4</v>
      </c>
    </row>
    <row r="877" spans="1:16" s="155" customFormat="1" ht="14.1" customHeight="1" x14ac:dyDescent="0.2">
      <c r="A877" s="98"/>
      <c r="B877" s="245"/>
      <c r="C877" s="72"/>
      <c r="D877" s="72"/>
      <c r="E877" s="143"/>
      <c r="F877" s="170"/>
      <c r="G877" s="170"/>
      <c r="H877" s="170"/>
      <c r="I877" s="179" t="s">
        <v>78</v>
      </c>
      <c r="J877" s="229">
        <v>253</v>
      </c>
      <c r="K877" s="229">
        <v>213</v>
      </c>
      <c r="L877" s="181">
        <f t="shared" si="42"/>
        <v>40</v>
      </c>
      <c r="M877" s="179" t="s">
        <v>277</v>
      </c>
      <c r="N877" s="229">
        <v>1</v>
      </c>
      <c r="O877" s="229">
        <v>4</v>
      </c>
      <c r="P877" s="181">
        <f t="shared" si="43"/>
        <v>-3</v>
      </c>
    </row>
    <row r="878" spans="1:16" s="155" customFormat="1" ht="14.1" customHeight="1" x14ac:dyDescent="0.2">
      <c r="A878" s="98"/>
      <c r="B878" s="272"/>
      <c r="C878" s="72"/>
      <c r="D878" s="72"/>
      <c r="E878" s="149"/>
      <c r="F878" s="170"/>
      <c r="G878" s="170"/>
      <c r="H878" s="170"/>
      <c r="I878" s="179" t="s">
        <v>104</v>
      </c>
      <c r="J878" s="229">
        <v>37</v>
      </c>
      <c r="K878" s="229">
        <v>3</v>
      </c>
      <c r="L878" s="181">
        <f t="shared" si="42"/>
        <v>34</v>
      </c>
      <c r="M878" s="179" t="s">
        <v>278</v>
      </c>
      <c r="N878" s="229">
        <v>0</v>
      </c>
      <c r="O878" s="229">
        <v>3</v>
      </c>
      <c r="P878" s="181">
        <f t="shared" si="43"/>
        <v>-3</v>
      </c>
    </row>
    <row r="879" spans="1:16" s="155" customFormat="1" ht="14.1" customHeight="1" x14ac:dyDescent="0.2">
      <c r="A879" s="98"/>
      <c r="B879" s="153"/>
      <c r="C879" s="72"/>
      <c r="D879" s="72"/>
      <c r="E879" s="170"/>
      <c r="F879" s="170"/>
      <c r="G879" s="170"/>
      <c r="H879" s="170"/>
      <c r="I879" s="179" t="s">
        <v>284</v>
      </c>
      <c r="J879" s="229">
        <v>40</v>
      </c>
      <c r="K879" s="229">
        <v>11</v>
      </c>
      <c r="L879" s="181">
        <f t="shared" si="42"/>
        <v>29</v>
      </c>
      <c r="M879" s="179" t="s">
        <v>74</v>
      </c>
      <c r="N879" s="229">
        <v>55</v>
      </c>
      <c r="O879" s="229">
        <v>58</v>
      </c>
      <c r="P879" s="181">
        <f t="shared" si="43"/>
        <v>-3</v>
      </c>
    </row>
    <row r="880" spans="1:16" s="155" customFormat="1" ht="14.1" customHeight="1" x14ac:dyDescent="0.2">
      <c r="A880" s="98"/>
      <c r="B880" s="153"/>
      <c r="C880" s="170"/>
      <c r="D880" s="170"/>
      <c r="E880" s="170"/>
      <c r="F880" s="170"/>
      <c r="G880" s="170"/>
      <c r="H880" s="170"/>
      <c r="I880" s="179" t="s">
        <v>92</v>
      </c>
      <c r="J880" s="229">
        <v>975</v>
      </c>
      <c r="K880" s="229">
        <v>955</v>
      </c>
      <c r="L880" s="181">
        <f t="shared" si="42"/>
        <v>20</v>
      </c>
      <c r="M880" s="179" t="s">
        <v>67</v>
      </c>
      <c r="N880" s="229">
        <v>3</v>
      </c>
      <c r="O880" s="229">
        <v>5</v>
      </c>
      <c r="P880" s="181">
        <f t="shared" si="43"/>
        <v>-2</v>
      </c>
    </row>
    <row r="881" spans="1:16" s="155" customFormat="1" ht="14.1" customHeight="1" x14ac:dyDescent="0.2">
      <c r="A881" s="98"/>
      <c r="B881" s="153"/>
      <c r="C881" s="170"/>
      <c r="D881" s="170"/>
      <c r="E881" s="170"/>
      <c r="F881" s="170"/>
      <c r="G881" s="170"/>
      <c r="H881" s="170"/>
      <c r="I881" s="179" t="s">
        <v>265</v>
      </c>
      <c r="J881" s="229">
        <v>20</v>
      </c>
      <c r="K881" s="229">
        <v>5</v>
      </c>
      <c r="L881" s="181">
        <f t="shared" si="42"/>
        <v>15</v>
      </c>
      <c r="M881" s="179" t="s">
        <v>273</v>
      </c>
      <c r="N881" s="229">
        <v>8</v>
      </c>
      <c r="O881" s="229">
        <v>10</v>
      </c>
      <c r="P881" s="181">
        <f t="shared" si="43"/>
        <v>-2</v>
      </c>
    </row>
    <row r="882" spans="1:16" s="155" customFormat="1" ht="14.1" customHeight="1" x14ac:dyDescent="0.2">
      <c r="A882" s="169"/>
      <c r="B882" s="175"/>
      <c r="C882" s="170"/>
      <c r="D882" s="170"/>
      <c r="E882" s="170"/>
      <c r="F882" s="170"/>
      <c r="G882" s="170"/>
      <c r="H882" s="170"/>
      <c r="I882" s="179" t="s">
        <v>68</v>
      </c>
      <c r="J882" s="229">
        <v>7</v>
      </c>
      <c r="K882" s="229">
        <v>0</v>
      </c>
      <c r="L882" s="181">
        <f t="shared" si="42"/>
        <v>7</v>
      </c>
      <c r="M882" s="179" t="s">
        <v>86</v>
      </c>
      <c r="N882" s="229">
        <v>0</v>
      </c>
      <c r="O882" s="229">
        <v>2</v>
      </c>
      <c r="P882" s="181">
        <f t="shared" si="43"/>
        <v>-2</v>
      </c>
    </row>
    <row r="883" spans="1:16" s="155" customFormat="1" ht="14.1" customHeight="1" x14ac:dyDescent="0.2">
      <c r="A883" s="169"/>
      <c r="B883" s="175"/>
      <c r="C883" s="170"/>
      <c r="D883" s="170"/>
      <c r="E883" s="170"/>
      <c r="F883" s="170"/>
      <c r="G883" s="170"/>
      <c r="H883" s="170"/>
      <c r="I883" s="179" t="s">
        <v>260</v>
      </c>
      <c r="J883" s="229">
        <v>6</v>
      </c>
      <c r="K883" s="229">
        <v>0</v>
      </c>
      <c r="L883" s="181">
        <f t="shared" si="42"/>
        <v>6</v>
      </c>
      <c r="M883" s="179" t="s">
        <v>267</v>
      </c>
      <c r="N883" s="229">
        <v>6</v>
      </c>
      <c r="O883" s="229">
        <v>7</v>
      </c>
      <c r="P883" s="181">
        <f t="shared" si="43"/>
        <v>-1</v>
      </c>
    </row>
    <row r="884" spans="1:16" s="155" customFormat="1" ht="14.1" customHeight="1" x14ac:dyDescent="0.2">
      <c r="A884" s="169"/>
      <c r="B884" s="175"/>
      <c r="C884" s="170"/>
      <c r="D884" s="170"/>
      <c r="E884" s="170"/>
      <c r="F884" s="170"/>
      <c r="G884" s="170"/>
      <c r="H884" s="170"/>
      <c r="I884" s="179" t="s">
        <v>272</v>
      </c>
      <c r="J884" s="229">
        <v>11</v>
      </c>
      <c r="K884" s="229">
        <v>6</v>
      </c>
      <c r="L884" s="181">
        <f t="shared" si="42"/>
        <v>5</v>
      </c>
      <c r="M884" s="179" t="s">
        <v>297</v>
      </c>
      <c r="N884" s="229">
        <v>0</v>
      </c>
      <c r="O884" s="229">
        <v>1</v>
      </c>
      <c r="P884" s="181">
        <f t="shared" si="43"/>
        <v>-1</v>
      </c>
    </row>
    <row r="885" spans="1:16" s="155" customFormat="1" ht="14.1" customHeight="1" x14ac:dyDescent="0.2">
      <c r="A885" s="169"/>
      <c r="B885" s="175"/>
      <c r="C885" s="170"/>
      <c r="D885" s="170"/>
      <c r="E885" s="170"/>
      <c r="F885" s="170"/>
      <c r="G885" s="170"/>
      <c r="H885" s="170"/>
      <c r="I885" s="179" t="s">
        <v>285</v>
      </c>
      <c r="J885" s="229">
        <v>55</v>
      </c>
      <c r="K885" s="229">
        <v>50</v>
      </c>
      <c r="L885" s="181">
        <f t="shared" si="42"/>
        <v>5</v>
      </c>
      <c r="M885" s="229"/>
      <c r="N885" s="180"/>
      <c r="O885" s="180"/>
      <c r="P885" s="181"/>
    </row>
    <row r="886" spans="1:16" s="155" customFormat="1" ht="14.1" customHeight="1" x14ac:dyDescent="0.2">
      <c r="A886" s="169"/>
      <c r="B886" s="175"/>
      <c r="C886" s="170"/>
      <c r="D886" s="170"/>
      <c r="E886" s="170"/>
      <c r="F886" s="170"/>
      <c r="G886" s="170"/>
      <c r="H886" s="170"/>
      <c r="I886" s="179" t="s">
        <v>87</v>
      </c>
      <c r="J886" s="229">
        <v>5</v>
      </c>
      <c r="K886" s="229">
        <v>0</v>
      </c>
      <c r="L886" s="181">
        <f t="shared" si="42"/>
        <v>5</v>
      </c>
      <c r="M886" s="229"/>
      <c r="N886" s="180"/>
      <c r="O886" s="180"/>
      <c r="P886" s="181"/>
    </row>
    <row r="887" spans="1:16" s="155" customFormat="1" ht="14.1" customHeight="1" x14ac:dyDescent="0.2">
      <c r="A887" s="169"/>
      <c r="B887" s="175"/>
      <c r="C887" s="170"/>
      <c r="D887" s="170"/>
      <c r="E887" s="170"/>
      <c r="F887" s="170"/>
      <c r="G887" s="170"/>
      <c r="H887" s="170"/>
      <c r="I887" s="179" t="s">
        <v>97</v>
      </c>
      <c r="J887" s="229">
        <v>2</v>
      </c>
      <c r="K887" s="229">
        <v>0</v>
      </c>
      <c r="L887" s="181">
        <f t="shared" si="42"/>
        <v>2</v>
      </c>
      <c r="M887" s="229"/>
      <c r="N887" s="180"/>
      <c r="O887" s="180"/>
      <c r="P887" s="181"/>
    </row>
    <row r="888" spans="1:16" s="155" customFormat="1" ht="14.1" customHeight="1" x14ac:dyDescent="0.2">
      <c r="A888" s="169"/>
      <c r="B888" s="175"/>
      <c r="C888" s="170"/>
      <c r="D888" s="170"/>
      <c r="E888" s="170"/>
      <c r="F888" s="170"/>
      <c r="G888" s="170"/>
      <c r="H888" s="170"/>
      <c r="I888" s="179" t="s">
        <v>270</v>
      </c>
      <c r="J888" s="229">
        <v>147</v>
      </c>
      <c r="K888" s="229">
        <v>147</v>
      </c>
      <c r="L888" s="181">
        <f t="shared" si="42"/>
        <v>0</v>
      </c>
      <c r="M888" s="229"/>
      <c r="N888" s="180"/>
      <c r="O888" s="180"/>
      <c r="P888" s="181"/>
    </row>
    <row r="889" spans="1:16" s="155" customFormat="1" ht="14.1" customHeight="1" x14ac:dyDescent="0.2">
      <c r="A889" s="169"/>
      <c r="B889" s="175"/>
      <c r="C889" s="170"/>
      <c r="D889" s="170"/>
      <c r="E889" s="170"/>
      <c r="F889" s="170"/>
      <c r="G889" s="170"/>
      <c r="H889" s="170"/>
      <c r="I889" s="179" t="s">
        <v>257</v>
      </c>
      <c r="J889" s="224">
        <v>1601</v>
      </c>
      <c r="K889" s="224">
        <v>1511</v>
      </c>
      <c r="L889" s="181">
        <f t="shared" si="42"/>
        <v>90</v>
      </c>
      <c r="M889" s="229"/>
      <c r="N889" s="180"/>
      <c r="O889" s="180"/>
      <c r="P889" s="181"/>
    </row>
    <row r="890" spans="1:16" s="155" customFormat="1" ht="14.1" customHeight="1" x14ac:dyDescent="0.2">
      <c r="A890" s="169"/>
      <c r="B890" s="175"/>
      <c r="C890" s="170"/>
      <c r="D890" s="170"/>
      <c r="E890" s="170"/>
      <c r="F890" s="170"/>
      <c r="G890" s="170"/>
      <c r="H890" s="170"/>
      <c r="M890" s="229"/>
      <c r="N890" s="180"/>
      <c r="O890" s="180"/>
      <c r="P890" s="181"/>
    </row>
    <row r="891" spans="1:16" s="155" customFormat="1" ht="14.1" customHeight="1" x14ac:dyDescent="0.2">
      <c r="A891" s="169"/>
      <c r="B891" s="175"/>
      <c r="C891" s="170"/>
      <c r="D891" s="170"/>
      <c r="E891" s="170"/>
      <c r="F891" s="170"/>
      <c r="G891" s="170"/>
      <c r="H891" s="170"/>
      <c r="I891" s="184"/>
      <c r="J891" s="185"/>
      <c r="K891" s="185"/>
      <c r="L891" s="181"/>
      <c r="M891" s="229"/>
      <c r="N891" s="180"/>
      <c r="O891" s="180"/>
      <c r="P891" s="181"/>
    </row>
    <row r="892" spans="1:16" s="155" customFormat="1" ht="14.1" customHeight="1" x14ac:dyDescent="0.2">
      <c r="A892" s="169"/>
      <c r="B892" s="175"/>
      <c r="C892" s="170"/>
      <c r="D892" s="170"/>
      <c r="E892" s="170"/>
      <c r="F892" s="170"/>
      <c r="G892" s="170"/>
      <c r="H892" s="170"/>
      <c r="I892" s="184"/>
      <c r="J892" s="185"/>
      <c r="K892" s="185"/>
      <c r="L892" s="181"/>
      <c r="M892" s="229"/>
      <c r="N892" s="180"/>
      <c r="O892" s="180"/>
      <c r="P892" s="181"/>
    </row>
    <row r="893" spans="1:16" s="155" customFormat="1" ht="14.1" customHeight="1" x14ac:dyDescent="0.2">
      <c r="A893" s="169"/>
      <c r="B893" s="175"/>
      <c r="C893" s="170"/>
      <c r="D893" s="170"/>
      <c r="E893" s="170"/>
      <c r="F893" s="170"/>
      <c r="G893" s="170"/>
      <c r="H893" s="170"/>
      <c r="I893" s="184"/>
      <c r="J893" s="185"/>
      <c r="K893" s="185"/>
      <c r="L893" s="181"/>
      <c r="M893" s="229"/>
      <c r="N893" s="180"/>
      <c r="O893" s="180"/>
      <c r="P893" s="181"/>
    </row>
    <row r="894" spans="1:16" s="155" customFormat="1" ht="14.1" customHeight="1" x14ac:dyDescent="0.2">
      <c r="A894" s="169"/>
      <c r="B894" s="175"/>
      <c r="C894" s="170"/>
      <c r="D894" s="170"/>
      <c r="E894" s="170"/>
      <c r="F894" s="170"/>
      <c r="G894" s="170"/>
      <c r="H894" s="170"/>
      <c r="I894" s="184"/>
      <c r="J894" s="185"/>
      <c r="K894" s="185"/>
      <c r="L894" s="181"/>
      <c r="M894" s="229"/>
      <c r="N894" s="180"/>
      <c r="O894" s="180"/>
      <c r="P894" s="181"/>
    </row>
    <row r="895" spans="1:16" s="155" customFormat="1" ht="14.1" customHeight="1" x14ac:dyDescent="0.2">
      <c r="A895" s="169"/>
      <c r="B895" s="175"/>
      <c r="C895" s="170"/>
      <c r="D895" s="170"/>
      <c r="E895" s="170"/>
      <c r="F895" s="170"/>
      <c r="G895" s="170"/>
      <c r="H895" s="170"/>
      <c r="L895" s="186"/>
    </row>
    <row r="896" spans="1:16" s="155" customFormat="1" ht="14.1" customHeight="1" x14ac:dyDescent="0.2">
      <c r="A896" s="169"/>
      <c r="B896" s="175"/>
      <c r="C896" s="170"/>
      <c r="D896" s="170"/>
      <c r="E896" s="170"/>
      <c r="F896" s="170"/>
      <c r="G896" s="170"/>
      <c r="H896" s="170"/>
      <c r="L896" s="186"/>
    </row>
    <row r="897" spans="1:16" s="155" customFormat="1" ht="14.1" customHeight="1" x14ac:dyDescent="0.2">
      <c r="A897" s="169"/>
      <c r="B897" s="175"/>
      <c r="C897" s="170"/>
      <c r="D897" s="170"/>
      <c r="E897" s="170"/>
      <c r="F897" s="170"/>
      <c r="G897" s="170"/>
      <c r="H897" s="170"/>
      <c r="L897" s="186"/>
    </row>
    <row r="898" spans="1:16" s="155" customFormat="1" ht="14.1" customHeight="1" x14ac:dyDescent="0.2">
      <c r="A898" s="98"/>
      <c r="B898" s="153"/>
      <c r="C898" s="170"/>
      <c r="D898" s="170"/>
      <c r="E898" s="170"/>
      <c r="F898" s="170"/>
      <c r="G898" s="170"/>
      <c r="H898" s="170"/>
      <c r="L898" s="186"/>
    </row>
    <row r="899" spans="1:16" s="155" customFormat="1" ht="14.1" customHeight="1" x14ac:dyDescent="0.2">
      <c r="A899" s="98"/>
      <c r="B899" s="153"/>
      <c r="C899" s="170"/>
      <c r="D899" s="170"/>
      <c r="E899" s="170"/>
      <c r="F899" s="170"/>
      <c r="G899" s="170"/>
      <c r="H899" s="170"/>
      <c r="L899" s="186"/>
    </row>
    <row r="900" spans="1:16" s="155" customFormat="1" ht="14.1" customHeight="1" x14ac:dyDescent="0.2">
      <c r="C900" s="170"/>
      <c r="D900" s="170"/>
      <c r="E900" s="170"/>
      <c r="F900" s="103"/>
      <c r="G900" s="103"/>
      <c r="H900" s="103"/>
      <c r="I900" s="103"/>
      <c r="J900" s="103"/>
      <c r="K900" s="103"/>
      <c r="L900" s="174"/>
      <c r="M900" s="187"/>
      <c r="N900" s="176"/>
      <c r="O900" s="176"/>
      <c r="P900" s="181"/>
    </row>
    <row r="901" spans="1:16" s="155" customFormat="1" ht="14.1" customHeight="1" x14ac:dyDescent="0.2">
      <c r="C901" s="170"/>
      <c r="D901" s="170"/>
      <c r="E901" s="170"/>
      <c r="F901" s="103"/>
      <c r="G901" s="103"/>
      <c r="H901" s="103"/>
      <c r="I901" s="103"/>
      <c r="J901" s="103"/>
      <c r="K901" s="103"/>
      <c r="L901" s="174"/>
      <c r="M901" s="187"/>
      <c r="N901" s="176"/>
      <c r="O901" s="176"/>
      <c r="P901" s="181"/>
    </row>
    <row r="902" spans="1:16" s="155" customFormat="1" ht="14.1" customHeight="1" x14ac:dyDescent="0.2">
      <c r="C902" s="170"/>
      <c r="D902" s="170"/>
      <c r="E902" s="170"/>
      <c r="F902" s="103"/>
      <c r="G902" s="103"/>
      <c r="H902" s="103"/>
      <c r="I902" s="170" t="s">
        <v>258</v>
      </c>
      <c r="J902" s="170">
        <f>SUM(J863:J901)</f>
        <v>9909</v>
      </c>
      <c r="K902" s="170">
        <f>SUM(K863:K901)</f>
        <v>7665</v>
      </c>
      <c r="L902" s="189">
        <f>SUM(L863:L901)</f>
        <v>2244</v>
      </c>
      <c r="M902" s="170" t="s">
        <v>258</v>
      </c>
      <c r="N902" s="170">
        <f>SUM(N863:N901)</f>
        <v>12304</v>
      </c>
      <c r="O902" s="170">
        <f>SUM(O863:O901)</f>
        <v>14274</v>
      </c>
      <c r="P902" s="189">
        <f>SUM(P863:P901)</f>
        <v>-1970</v>
      </c>
    </row>
    <row r="903" spans="1:16" s="155" customFormat="1" ht="14.1" customHeight="1" x14ac:dyDescent="0.2">
      <c r="C903" s="170"/>
      <c r="D903" s="170"/>
      <c r="E903" s="170"/>
      <c r="F903" s="103"/>
      <c r="G903" s="103"/>
      <c r="H903" s="103"/>
      <c r="I903" s="170"/>
      <c r="J903" s="170">
        <f>N902</f>
        <v>12304</v>
      </c>
      <c r="K903" s="170">
        <f>O902</f>
        <v>14274</v>
      </c>
      <c r="L903" s="189">
        <f>P902</f>
        <v>-1970</v>
      </c>
      <c r="M903" s="170"/>
      <c r="N903" s="170"/>
      <c r="O903" s="170"/>
      <c r="P903" s="212"/>
    </row>
    <row r="904" spans="1:16" s="155" customFormat="1" ht="14.1" customHeight="1" x14ac:dyDescent="0.2">
      <c r="C904" s="170"/>
      <c r="D904" s="170"/>
      <c r="E904" s="170"/>
      <c r="F904" s="103"/>
      <c r="G904" s="103"/>
      <c r="H904" s="103"/>
      <c r="J904" s="190">
        <f>SUM(J902:J903)</f>
        <v>22213</v>
      </c>
      <c r="K904" s="190">
        <f>SUM(K902:K903)</f>
        <v>21939</v>
      </c>
      <c r="L904" s="191">
        <f>SUM(L902:L903)</f>
        <v>274</v>
      </c>
      <c r="N904" s="103"/>
      <c r="O904" s="103"/>
      <c r="P904" s="174"/>
    </row>
    <row r="905" spans="1:16" s="155" customFormat="1" ht="14.1" customHeight="1" x14ac:dyDescent="0.2">
      <c r="C905" s="170"/>
      <c r="D905" s="170"/>
      <c r="E905" s="170"/>
      <c r="F905" s="103"/>
      <c r="G905" s="103"/>
      <c r="H905" s="103"/>
      <c r="I905" s="194" t="s">
        <v>330</v>
      </c>
      <c r="J905" s="190">
        <f>C862-J904</f>
        <v>0</v>
      </c>
      <c r="K905" s="190">
        <f>E862-K904</f>
        <v>0</v>
      </c>
      <c r="L905" s="191">
        <f>G862-L904</f>
        <v>0</v>
      </c>
      <c r="N905" s="103"/>
      <c r="O905" s="103"/>
      <c r="P905" s="174"/>
    </row>
    <row r="906" spans="1:16" s="155" customFormat="1" ht="14.1" customHeight="1" x14ac:dyDescent="0.2">
      <c r="A906" s="98"/>
      <c r="B906" s="153"/>
      <c r="C906" s="170"/>
      <c r="D906" s="170"/>
      <c r="E906" s="170"/>
      <c r="F906" s="103"/>
      <c r="G906" s="103"/>
      <c r="H906" s="103"/>
      <c r="I906" s="103"/>
      <c r="J906" s="103"/>
      <c r="K906" s="103"/>
      <c r="L906" s="174"/>
      <c r="N906" s="103"/>
      <c r="O906" s="103"/>
      <c r="P906" s="174"/>
    </row>
    <row r="907" spans="1:16" s="155" customFormat="1" ht="14.1" customHeight="1" x14ac:dyDescent="0.2">
      <c r="A907" s="169">
        <v>21</v>
      </c>
      <c r="B907" s="170" t="s">
        <v>331</v>
      </c>
      <c r="C907" s="72">
        <v>139507</v>
      </c>
      <c r="D907" s="171">
        <f>C907*100/7529178</f>
        <v>1.8528848700349494</v>
      </c>
      <c r="E907" s="72">
        <v>124237</v>
      </c>
      <c r="F907" s="171">
        <f>E907*100/7270009</f>
        <v>1.7088974717913004</v>
      </c>
      <c r="G907" s="172">
        <f>C907-E907</f>
        <v>15270</v>
      </c>
      <c r="H907" s="173">
        <f>G907*100/E907</f>
        <v>12.291024413017055</v>
      </c>
      <c r="J907" s="103"/>
      <c r="K907" s="103"/>
      <c r="L907" s="174"/>
      <c r="N907" s="103"/>
      <c r="O907" s="103"/>
      <c r="P907" s="174"/>
    </row>
    <row r="908" spans="1:16" s="155" customFormat="1" ht="14.1" customHeight="1" x14ac:dyDescent="0.2">
      <c r="A908" s="98"/>
      <c r="B908" s="170" t="s">
        <v>332</v>
      </c>
      <c r="C908" s="170"/>
      <c r="D908" s="170"/>
      <c r="E908" s="170"/>
      <c r="F908" s="170"/>
      <c r="G908" s="103"/>
      <c r="H908" s="103"/>
      <c r="I908" s="179" t="s">
        <v>65</v>
      </c>
      <c r="J908" s="180">
        <v>42963</v>
      </c>
      <c r="K908" s="180">
        <v>31895</v>
      </c>
      <c r="L908" s="181">
        <f t="shared" ref="L908:L946" si="44">J908-K908</f>
        <v>11068</v>
      </c>
      <c r="M908" s="179" t="s">
        <v>264</v>
      </c>
      <c r="N908" s="180">
        <v>140</v>
      </c>
      <c r="O908" s="180">
        <v>3124</v>
      </c>
      <c r="P908" s="181">
        <f t="shared" ref="P908:P920" si="45">N908-O908</f>
        <v>-2984</v>
      </c>
    </row>
    <row r="909" spans="1:16" s="155" customFormat="1" ht="14.1" customHeight="1" x14ac:dyDescent="0.2">
      <c r="A909" s="98"/>
      <c r="B909" s="153"/>
      <c r="C909" s="170"/>
      <c r="D909" s="170"/>
      <c r="E909" s="170"/>
      <c r="F909" s="170"/>
      <c r="G909" s="103"/>
      <c r="H909" s="103"/>
      <c r="I909" s="179" t="s">
        <v>80</v>
      </c>
      <c r="J909" s="180">
        <v>19164</v>
      </c>
      <c r="K909" s="180">
        <v>16532</v>
      </c>
      <c r="L909" s="181">
        <f t="shared" si="44"/>
        <v>2632</v>
      </c>
      <c r="M909" s="179" t="s">
        <v>75</v>
      </c>
      <c r="N909" s="180">
        <v>4932</v>
      </c>
      <c r="O909" s="180">
        <v>5852</v>
      </c>
      <c r="P909" s="181">
        <f t="shared" si="45"/>
        <v>-920</v>
      </c>
    </row>
    <row r="910" spans="1:16" s="155" customFormat="1" ht="14.1" customHeight="1" x14ac:dyDescent="0.2">
      <c r="A910" s="98"/>
      <c r="B910" s="153"/>
      <c r="C910" s="170"/>
      <c r="D910" s="170"/>
      <c r="E910" s="170"/>
      <c r="F910" s="170"/>
      <c r="G910" s="103"/>
      <c r="H910" s="103"/>
      <c r="I910" s="179" t="s">
        <v>70</v>
      </c>
      <c r="J910" s="180">
        <v>11551</v>
      </c>
      <c r="K910" s="180">
        <v>10762</v>
      </c>
      <c r="L910" s="181">
        <f t="shared" si="44"/>
        <v>789</v>
      </c>
      <c r="M910" s="179" t="s">
        <v>265</v>
      </c>
      <c r="N910" s="180">
        <v>9</v>
      </c>
      <c r="O910" s="180">
        <v>202</v>
      </c>
      <c r="P910" s="181">
        <f t="shared" si="45"/>
        <v>-193</v>
      </c>
    </row>
    <row r="911" spans="1:16" s="155" customFormat="1" ht="14.1" customHeight="1" thickBot="1" x14ac:dyDescent="0.25">
      <c r="A911" s="98"/>
      <c r="B911" s="153"/>
      <c r="C911" s="170"/>
      <c r="D911" s="170"/>
      <c r="E911" s="170"/>
      <c r="F911" s="170"/>
      <c r="G911" s="103"/>
      <c r="H911" s="103"/>
      <c r="I911" s="179" t="s">
        <v>266</v>
      </c>
      <c r="J911" s="180">
        <v>4700</v>
      </c>
      <c r="K911" s="180">
        <v>3986</v>
      </c>
      <c r="L911" s="181">
        <f t="shared" si="44"/>
        <v>714</v>
      </c>
      <c r="M911" s="179" t="s">
        <v>82</v>
      </c>
      <c r="N911" s="180">
        <v>507</v>
      </c>
      <c r="O911" s="180">
        <v>692</v>
      </c>
      <c r="P911" s="181">
        <f t="shared" si="45"/>
        <v>-185</v>
      </c>
    </row>
    <row r="912" spans="1:16" s="155" customFormat="1" ht="14.1" customHeight="1" thickBot="1" x14ac:dyDescent="0.25">
      <c r="A912" s="98"/>
      <c r="B912" s="588" t="s">
        <v>305</v>
      </c>
      <c r="C912" s="589"/>
      <c r="D912" s="589"/>
      <c r="E912" s="590"/>
      <c r="F912" s="170"/>
      <c r="G912" s="103"/>
      <c r="H912" s="103"/>
      <c r="I912" s="179" t="s">
        <v>69</v>
      </c>
      <c r="J912" s="180">
        <v>1831</v>
      </c>
      <c r="K912" s="180">
        <v>1263</v>
      </c>
      <c r="L912" s="181">
        <f t="shared" si="44"/>
        <v>568</v>
      </c>
      <c r="M912" s="179" t="s">
        <v>67</v>
      </c>
      <c r="N912" s="180">
        <v>180</v>
      </c>
      <c r="O912" s="180">
        <v>350</v>
      </c>
      <c r="P912" s="181">
        <f t="shared" si="45"/>
        <v>-170</v>
      </c>
    </row>
    <row r="913" spans="1:16" s="155" customFormat="1" ht="14.1" customHeight="1" x14ac:dyDescent="0.2">
      <c r="A913" s="98"/>
      <c r="B913" s="273"/>
      <c r="C913" s="265"/>
      <c r="D913" s="274"/>
      <c r="E913" s="275"/>
      <c r="F913" s="170"/>
      <c r="G913" s="103"/>
      <c r="H913" s="103"/>
      <c r="I913" s="179" t="s">
        <v>83</v>
      </c>
      <c r="J913" s="180">
        <v>1796</v>
      </c>
      <c r="K913" s="180">
        <v>1287</v>
      </c>
      <c r="L913" s="181">
        <f t="shared" si="44"/>
        <v>509</v>
      </c>
      <c r="M913" s="179" t="s">
        <v>262</v>
      </c>
      <c r="N913" s="180">
        <v>518</v>
      </c>
      <c r="O913" s="180">
        <v>656</v>
      </c>
      <c r="P913" s="181">
        <f t="shared" si="45"/>
        <v>-138</v>
      </c>
    </row>
    <row r="914" spans="1:16" s="155" customFormat="1" ht="14.1" customHeight="1" x14ac:dyDescent="0.2">
      <c r="A914" s="98"/>
      <c r="B914" s="276" t="s">
        <v>333</v>
      </c>
      <c r="C914" s="277">
        <v>138076.61342633222</v>
      </c>
      <c r="D914" s="278"/>
      <c r="E914" s="279">
        <v>123145.23355988145</v>
      </c>
      <c r="F914" s="170"/>
      <c r="G914" s="103"/>
      <c r="H914" s="103"/>
      <c r="I914" s="179" t="s">
        <v>96</v>
      </c>
      <c r="J914" s="180">
        <v>1969</v>
      </c>
      <c r="K914" s="180">
        <v>1539</v>
      </c>
      <c r="L914" s="181">
        <f t="shared" si="44"/>
        <v>430</v>
      </c>
      <c r="M914" s="179" t="s">
        <v>71</v>
      </c>
      <c r="N914" s="180">
        <v>1103</v>
      </c>
      <c r="O914" s="180">
        <v>1204</v>
      </c>
      <c r="P914" s="181">
        <f t="shared" si="45"/>
        <v>-101</v>
      </c>
    </row>
    <row r="915" spans="1:16" s="155" customFormat="1" ht="14.1" customHeight="1" x14ac:dyDescent="0.2">
      <c r="A915" s="98"/>
      <c r="B915" s="276" t="s">
        <v>334</v>
      </c>
      <c r="C915" s="277">
        <v>1359.4918129949151</v>
      </c>
      <c r="D915" s="253"/>
      <c r="E915" s="280">
        <v>1223.5746341944603</v>
      </c>
      <c r="F915" s="170"/>
      <c r="G915" s="103"/>
      <c r="H915" s="103"/>
      <c r="I915" s="179" t="s">
        <v>72</v>
      </c>
      <c r="J915" s="180">
        <v>2684</v>
      </c>
      <c r="K915" s="180">
        <v>2289</v>
      </c>
      <c r="L915" s="181">
        <f t="shared" si="44"/>
        <v>395</v>
      </c>
      <c r="M915" s="179" t="s">
        <v>282</v>
      </c>
      <c r="N915" s="180">
        <v>350</v>
      </c>
      <c r="O915" s="180">
        <v>438</v>
      </c>
      <c r="P915" s="181">
        <f t="shared" si="45"/>
        <v>-88</v>
      </c>
    </row>
    <row r="916" spans="1:16" s="155" customFormat="1" ht="14.1" customHeight="1" x14ac:dyDescent="0.2">
      <c r="A916" s="98"/>
      <c r="B916" s="276" t="s">
        <v>335</v>
      </c>
      <c r="C916" s="277">
        <v>34.136898629690961</v>
      </c>
      <c r="D916" s="253"/>
      <c r="E916" s="280">
        <v>37.134428141341523</v>
      </c>
      <c r="F916" s="170"/>
      <c r="G916" s="103"/>
      <c r="H916" s="103"/>
      <c r="I916" s="179" t="s">
        <v>92</v>
      </c>
      <c r="J916" s="180">
        <v>3070</v>
      </c>
      <c r="K916" s="180">
        <v>2723</v>
      </c>
      <c r="L916" s="181">
        <f t="shared" si="44"/>
        <v>347</v>
      </c>
      <c r="M916" s="179" t="s">
        <v>81</v>
      </c>
      <c r="N916" s="180">
        <v>3348</v>
      </c>
      <c r="O916" s="180">
        <v>3421</v>
      </c>
      <c r="P916" s="181">
        <f t="shared" si="45"/>
        <v>-73</v>
      </c>
    </row>
    <row r="917" spans="1:16" s="155" customFormat="1" ht="14.1" customHeight="1" x14ac:dyDescent="0.2">
      <c r="A917" s="98"/>
      <c r="B917" s="276"/>
      <c r="C917" s="277"/>
      <c r="D917" s="278"/>
      <c r="E917" s="279"/>
      <c r="F917" s="170"/>
      <c r="G917" s="103"/>
      <c r="H917" s="103"/>
      <c r="I917" s="179" t="s">
        <v>90</v>
      </c>
      <c r="J917" s="180">
        <v>1920</v>
      </c>
      <c r="K917" s="180">
        <v>1586</v>
      </c>
      <c r="L917" s="181">
        <f t="shared" si="44"/>
        <v>334</v>
      </c>
      <c r="M917" s="179" t="s">
        <v>99</v>
      </c>
      <c r="N917" s="180">
        <v>0</v>
      </c>
      <c r="O917" s="180">
        <v>24</v>
      </c>
      <c r="P917" s="181">
        <f t="shared" si="45"/>
        <v>-24</v>
      </c>
    </row>
    <row r="918" spans="1:16" s="155" customFormat="1" ht="14.1" customHeight="1" thickBot="1" x14ac:dyDescent="0.25">
      <c r="A918" s="98"/>
      <c r="B918" s="281"/>
      <c r="C918" s="282">
        <f>SUM(C914:C917)</f>
        <v>139470.24213795681</v>
      </c>
      <c r="D918" s="283"/>
      <c r="E918" s="284">
        <f>SUM(E914:E917)</f>
        <v>124405.94262221726</v>
      </c>
      <c r="F918" s="170"/>
      <c r="G918" s="103"/>
      <c r="H918" s="103"/>
      <c r="I918" s="179" t="s">
        <v>269</v>
      </c>
      <c r="J918" s="180">
        <v>438</v>
      </c>
      <c r="K918" s="180">
        <v>134</v>
      </c>
      <c r="L918" s="181">
        <f t="shared" si="44"/>
        <v>304</v>
      </c>
      <c r="M918" s="179" t="s">
        <v>93</v>
      </c>
      <c r="N918" s="180">
        <v>9</v>
      </c>
      <c r="O918" s="180">
        <v>19</v>
      </c>
      <c r="P918" s="181">
        <f t="shared" si="45"/>
        <v>-10</v>
      </c>
    </row>
    <row r="919" spans="1:16" s="155" customFormat="1" ht="14.1" customHeight="1" x14ac:dyDescent="0.2">
      <c r="A919" s="98"/>
      <c r="B919" s="285"/>
      <c r="C919" s="286"/>
      <c r="D919" s="143"/>
      <c r="E919" s="286"/>
      <c r="F919" s="170"/>
      <c r="G919" s="103"/>
      <c r="H919" s="103"/>
      <c r="I919" s="179" t="s">
        <v>105</v>
      </c>
      <c r="J919" s="180">
        <v>474</v>
      </c>
      <c r="K919" s="180">
        <v>215</v>
      </c>
      <c r="L919" s="181">
        <f t="shared" si="44"/>
        <v>259</v>
      </c>
      <c r="M919" s="179" t="s">
        <v>79</v>
      </c>
      <c r="N919" s="180">
        <v>90</v>
      </c>
      <c r="O919" s="180">
        <v>94</v>
      </c>
      <c r="P919" s="181">
        <f t="shared" si="45"/>
        <v>-4</v>
      </c>
    </row>
    <row r="920" spans="1:16" s="155" customFormat="1" ht="14.1" customHeight="1" x14ac:dyDescent="0.2">
      <c r="A920" s="98"/>
      <c r="B920" s="287"/>
      <c r="C920" s="287"/>
      <c r="D920" s="241"/>
      <c r="E920" s="287"/>
      <c r="F920" s="170"/>
      <c r="G920" s="103"/>
      <c r="H920" s="103"/>
      <c r="I920" s="179" t="s">
        <v>100</v>
      </c>
      <c r="J920" s="180">
        <v>1180</v>
      </c>
      <c r="K920" s="180">
        <v>935</v>
      </c>
      <c r="L920" s="181">
        <f t="shared" si="44"/>
        <v>245</v>
      </c>
      <c r="M920" s="179" t="s">
        <v>84</v>
      </c>
      <c r="N920" s="180">
        <v>0</v>
      </c>
      <c r="O920" s="180">
        <v>1</v>
      </c>
      <c r="P920" s="181">
        <f t="shared" si="45"/>
        <v>-1</v>
      </c>
    </row>
    <row r="921" spans="1:16" s="155" customFormat="1" ht="14.1" customHeight="1" x14ac:dyDescent="0.2">
      <c r="A921" s="98"/>
      <c r="B921" s="287"/>
      <c r="C921" s="287"/>
      <c r="D921" s="241"/>
      <c r="E921" s="287"/>
      <c r="F921" s="170"/>
      <c r="G921" s="103"/>
      <c r="H921" s="103"/>
      <c r="I921" s="179" t="s">
        <v>68</v>
      </c>
      <c r="J921" s="180">
        <v>1801</v>
      </c>
      <c r="K921" s="180">
        <v>1573</v>
      </c>
      <c r="L921" s="181">
        <f t="shared" si="44"/>
        <v>228</v>
      </c>
      <c r="M921" s="179" t="s">
        <v>257</v>
      </c>
      <c r="N921" s="180">
        <v>14612</v>
      </c>
      <c r="O921" s="180">
        <v>15769</v>
      </c>
      <c r="P921" s="181">
        <f>N921-O921</f>
        <v>-1157</v>
      </c>
    </row>
    <row r="922" spans="1:16" s="155" customFormat="1" ht="14.1" customHeight="1" x14ac:dyDescent="0.2">
      <c r="A922" s="147"/>
      <c r="B922" s="287"/>
      <c r="C922" s="287"/>
      <c r="D922" s="241"/>
      <c r="E922" s="203"/>
      <c r="F922" s="149"/>
      <c r="G922" s="103"/>
      <c r="H922" s="103"/>
      <c r="I922" s="179" t="s">
        <v>281</v>
      </c>
      <c r="J922" s="180">
        <v>496</v>
      </c>
      <c r="K922" s="180">
        <v>269</v>
      </c>
      <c r="L922" s="181">
        <f t="shared" si="44"/>
        <v>227</v>
      </c>
      <c r="M922" s="179"/>
      <c r="N922" s="180"/>
      <c r="O922" s="180"/>
      <c r="P922" s="181"/>
    </row>
    <row r="923" spans="1:16" s="155" customFormat="1" ht="14.1" customHeight="1" x14ac:dyDescent="0.2">
      <c r="A923" s="147"/>
      <c r="B923" s="287"/>
      <c r="C923" s="287"/>
      <c r="D923" s="241"/>
      <c r="E923" s="203"/>
      <c r="F923" s="149"/>
      <c r="G923" s="103"/>
      <c r="H923" s="103"/>
      <c r="I923" s="179" t="s">
        <v>104</v>
      </c>
      <c r="J923" s="180">
        <v>844</v>
      </c>
      <c r="K923" s="180">
        <v>627</v>
      </c>
      <c r="L923" s="181">
        <f t="shared" si="44"/>
        <v>217</v>
      </c>
      <c r="M923" s="179"/>
      <c r="N923" s="180"/>
      <c r="O923" s="180"/>
      <c r="P923" s="181"/>
    </row>
    <row r="924" spans="1:16" s="155" customFormat="1" ht="14.1" customHeight="1" x14ac:dyDescent="0.2">
      <c r="A924" s="147"/>
      <c r="B924" s="287"/>
      <c r="C924" s="287"/>
      <c r="D924" s="241"/>
      <c r="E924" s="203"/>
      <c r="F924" s="149"/>
      <c r="G924" s="103"/>
      <c r="H924" s="103"/>
      <c r="I924" s="179" t="s">
        <v>95</v>
      </c>
      <c r="J924" s="180">
        <v>615</v>
      </c>
      <c r="K924" s="180">
        <v>398</v>
      </c>
      <c r="L924" s="181">
        <f t="shared" si="44"/>
        <v>217</v>
      </c>
      <c r="M924" s="179"/>
      <c r="N924" s="180"/>
      <c r="O924" s="180"/>
      <c r="P924" s="181"/>
    </row>
    <row r="925" spans="1:16" s="155" customFormat="1" ht="14.1" customHeight="1" x14ac:dyDescent="0.2">
      <c r="A925" s="98"/>
      <c r="B925" s="153"/>
      <c r="C925" s="103"/>
      <c r="D925" s="103"/>
      <c r="E925" s="170"/>
      <c r="F925" s="170"/>
      <c r="G925" s="103"/>
      <c r="H925" s="103"/>
      <c r="I925" s="179" t="s">
        <v>274</v>
      </c>
      <c r="J925" s="180">
        <v>422</v>
      </c>
      <c r="K925" s="180">
        <v>212</v>
      </c>
      <c r="L925" s="181">
        <f t="shared" si="44"/>
        <v>210</v>
      </c>
      <c r="M925" s="179"/>
      <c r="N925" s="180"/>
      <c r="O925" s="180"/>
      <c r="P925" s="181"/>
    </row>
    <row r="926" spans="1:16" s="155" customFormat="1" ht="14.1" customHeight="1" x14ac:dyDescent="0.2">
      <c r="A926" s="98"/>
      <c r="B926" s="153"/>
      <c r="C926" s="103"/>
      <c r="D926" s="103"/>
      <c r="E926" s="170"/>
      <c r="F926" s="170"/>
      <c r="G926" s="103"/>
      <c r="H926" s="103"/>
      <c r="I926" s="179" t="s">
        <v>88</v>
      </c>
      <c r="J926" s="180">
        <v>426</v>
      </c>
      <c r="K926" s="180">
        <v>232</v>
      </c>
      <c r="L926" s="181">
        <f t="shared" si="44"/>
        <v>194</v>
      </c>
      <c r="M926" s="179"/>
      <c r="N926" s="180"/>
      <c r="O926" s="180"/>
      <c r="P926" s="181"/>
    </row>
    <row r="927" spans="1:16" s="155" customFormat="1" ht="14.1" customHeight="1" x14ac:dyDescent="0.2">
      <c r="A927" s="98"/>
      <c r="B927" s="153"/>
      <c r="C927" s="170"/>
      <c r="D927" s="170"/>
      <c r="E927" s="170"/>
      <c r="F927" s="170"/>
      <c r="G927" s="103"/>
      <c r="H927" s="103"/>
      <c r="I927" s="179" t="s">
        <v>285</v>
      </c>
      <c r="J927" s="180">
        <v>704</v>
      </c>
      <c r="K927" s="180">
        <v>511</v>
      </c>
      <c r="L927" s="181">
        <f t="shared" si="44"/>
        <v>193</v>
      </c>
      <c r="M927" s="179"/>
      <c r="N927" s="180"/>
      <c r="O927" s="180"/>
      <c r="P927" s="181"/>
    </row>
    <row r="928" spans="1:16" s="155" customFormat="1" ht="14.1" customHeight="1" x14ac:dyDescent="0.2">
      <c r="A928" s="98"/>
      <c r="B928" s="153"/>
      <c r="C928" s="170"/>
      <c r="D928" s="170"/>
      <c r="E928" s="170"/>
      <c r="F928" s="170"/>
      <c r="G928" s="103"/>
      <c r="H928" s="103"/>
      <c r="I928" s="179" t="s">
        <v>87</v>
      </c>
      <c r="J928" s="180">
        <v>878</v>
      </c>
      <c r="K928" s="180">
        <v>691</v>
      </c>
      <c r="L928" s="181">
        <f t="shared" si="44"/>
        <v>187</v>
      </c>
      <c r="M928" s="179"/>
      <c r="N928" s="180"/>
      <c r="O928" s="180"/>
      <c r="P928" s="181"/>
    </row>
    <row r="929" spans="1:16" s="155" customFormat="1" ht="14.1" customHeight="1" x14ac:dyDescent="0.2">
      <c r="A929" s="98"/>
      <c r="B929" s="153"/>
      <c r="C929" s="170"/>
      <c r="D929" s="170"/>
      <c r="E929" s="170"/>
      <c r="F929" s="170"/>
      <c r="G929" s="103"/>
      <c r="H929" s="103"/>
      <c r="I929" s="179" t="s">
        <v>260</v>
      </c>
      <c r="J929" s="180">
        <v>878</v>
      </c>
      <c r="K929" s="180">
        <v>693</v>
      </c>
      <c r="L929" s="181">
        <f t="shared" si="44"/>
        <v>185</v>
      </c>
      <c r="M929" s="179"/>
      <c r="N929" s="180"/>
      <c r="O929" s="180"/>
      <c r="P929" s="181"/>
    </row>
    <row r="930" spans="1:16" s="155" customFormat="1" ht="14.1" customHeight="1" x14ac:dyDescent="0.2">
      <c r="A930" s="98"/>
      <c r="B930" s="153"/>
      <c r="C930" s="170"/>
      <c r="D930" s="170"/>
      <c r="E930" s="170"/>
      <c r="F930" s="170"/>
      <c r="G930" s="103"/>
      <c r="H930" s="103"/>
      <c r="I930" s="179" t="s">
        <v>86</v>
      </c>
      <c r="J930" s="180">
        <v>213</v>
      </c>
      <c r="K930" s="180">
        <v>79</v>
      </c>
      <c r="L930" s="181">
        <f t="shared" si="44"/>
        <v>134</v>
      </c>
      <c r="M930" s="179"/>
      <c r="N930" s="180"/>
      <c r="O930" s="180"/>
      <c r="P930" s="181"/>
    </row>
    <row r="931" spans="1:16" s="155" customFormat="1" ht="14.1" customHeight="1" x14ac:dyDescent="0.2">
      <c r="A931" s="98"/>
      <c r="B931" s="153"/>
      <c r="C931" s="170"/>
      <c r="D931" s="170"/>
      <c r="E931" s="170"/>
      <c r="F931" s="170"/>
      <c r="G931" s="103"/>
      <c r="H931" s="103"/>
      <c r="I931" s="179" t="s">
        <v>315</v>
      </c>
      <c r="J931" s="180">
        <v>466</v>
      </c>
      <c r="K931" s="180">
        <v>343</v>
      </c>
      <c r="L931" s="181">
        <f t="shared" si="44"/>
        <v>123</v>
      </c>
      <c r="M931" s="179"/>
      <c r="N931" s="180"/>
      <c r="O931" s="180"/>
      <c r="P931" s="181"/>
    </row>
    <row r="932" spans="1:16" s="155" customFormat="1" ht="14.1" customHeight="1" x14ac:dyDescent="0.2">
      <c r="A932" s="98"/>
      <c r="B932" s="153"/>
      <c r="C932" s="170"/>
      <c r="D932" s="170"/>
      <c r="E932" s="170"/>
      <c r="F932" s="170"/>
      <c r="G932" s="103"/>
      <c r="H932" s="103"/>
      <c r="I932" s="179" t="s">
        <v>103</v>
      </c>
      <c r="J932" s="180">
        <v>2659</v>
      </c>
      <c r="K932" s="180">
        <v>2558</v>
      </c>
      <c r="L932" s="181">
        <f t="shared" si="44"/>
        <v>101</v>
      </c>
      <c r="M932" s="179"/>
      <c r="N932" s="180"/>
      <c r="O932" s="180"/>
      <c r="P932" s="181"/>
    </row>
    <row r="933" spans="1:16" s="155" customFormat="1" ht="14.1" customHeight="1" x14ac:dyDescent="0.2">
      <c r="A933" s="98"/>
      <c r="B933" s="153"/>
      <c r="C933" s="170"/>
      <c r="D933" s="170"/>
      <c r="E933" s="170"/>
      <c r="F933" s="170"/>
      <c r="G933" s="103"/>
      <c r="H933" s="103"/>
      <c r="I933" s="179" t="s">
        <v>101</v>
      </c>
      <c r="J933" s="180">
        <v>2072</v>
      </c>
      <c r="K933" s="180">
        <v>1972</v>
      </c>
      <c r="L933" s="181">
        <f t="shared" si="44"/>
        <v>100</v>
      </c>
      <c r="M933" s="179"/>
      <c r="N933" s="180"/>
      <c r="O933" s="180"/>
      <c r="P933" s="181"/>
    </row>
    <row r="934" spans="1:16" s="155" customFormat="1" ht="14.1" customHeight="1" x14ac:dyDescent="0.2">
      <c r="A934" s="98"/>
      <c r="B934" s="153"/>
      <c r="C934" s="170"/>
      <c r="D934" s="170"/>
      <c r="E934" s="170"/>
      <c r="F934" s="170"/>
      <c r="G934" s="103"/>
      <c r="H934" s="103"/>
      <c r="I934" s="179" t="s">
        <v>71</v>
      </c>
      <c r="J934" s="180">
        <v>1586</v>
      </c>
      <c r="K934" s="180">
        <v>1505</v>
      </c>
      <c r="L934" s="181">
        <f t="shared" si="44"/>
        <v>81</v>
      </c>
      <c r="M934" s="179"/>
      <c r="N934" s="180"/>
      <c r="O934" s="180"/>
      <c r="P934" s="181"/>
    </row>
    <row r="935" spans="1:16" s="155" customFormat="1" ht="14.1" customHeight="1" x14ac:dyDescent="0.2">
      <c r="A935" s="98"/>
      <c r="B935" s="153"/>
      <c r="C935" s="170"/>
      <c r="D935" s="170"/>
      <c r="E935" s="170"/>
      <c r="F935" s="170"/>
      <c r="G935" s="103"/>
      <c r="H935" s="103"/>
      <c r="I935" s="179" t="s">
        <v>76</v>
      </c>
      <c r="J935" s="180">
        <v>431</v>
      </c>
      <c r="K935" s="180">
        <v>354</v>
      </c>
      <c r="L935" s="181">
        <f t="shared" si="44"/>
        <v>77</v>
      </c>
      <c r="M935" s="179"/>
      <c r="N935" s="180"/>
      <c r="O935" s="180"/>
      <c r="P935" s="181"/>
    </row>
    <row r="936" spans="1:16" s="155" customFormat="1" ht="14.1" customHeight="1" x14ac:dyDescent="0.2">
      <c r="A936" s="98"/>
      <c r="B936" s="153"/>
      <c r="C936" s="170"/>
      <c r="D936" s="170"/>
      <c r="E936" s="170"/>
      <c r="F936" s="170"/>
      <c r="G936" s="103"/>
      <c r="H936" s="103"/>
      <c r="I936" s="179" t="s">
        <v>98</v>
      </c>
      <c r="J936" s="180">
        <v>698</v>
      </c>
      <c r="K936" s="180">
        <v>632</v>
      </c>
      <c r="L936" s="181">
        <f t="shared" si="44"/>
        <v>66</v>
      </c>
      <c r="M936" s="179"/>
      <c r="N936" s="180"/>
      <c r="O936" s="180"/>
      <c r="P936" s="181"/>
    </row>
    <row r="937" spans="1:16" s="155" customFormat="1" ht="14.1" customHeight="1" x14ac:dyDescent="0.2">
      <c r="C937" s="170"/>
      <c r="D937" s="170"/>
      <c r="E937" s="170"/>
      <c r="F937" s="170"/>
      <c r="G937" s="103"/>
      <c r="H937" s="103"/>
      <c r="I937" s="179" t="s">
        <v>277</v>
      </c>
      <c r="J937" s="180">
        <v>71</v>
      </c>
      <c r="K937" s="180">
        <v>19</v>
      </c>
      <c r="L937" s="181">
        <f t="shared" si="44"/>
        <v>52</v>
      </c>
      <c r="M937" s="179"/>
      <c r="N937" s="180"/>
      <c r="O937" s="180"/>
      <c r="P937" s="181"/>
    </row>
    <row r="938" spans="1:16" s="155" customFormat="1" ht="14.1" customHeight="1" x14ac:dyDescent="0.2">
      <c r="C938" s="170"/>
      <c r="D938" s="170"/>
      <c r="E938" s="170"/>
      <c r="F938" s="170"/>
      <c r="G938" s="103"/>
      <c r="H938" s="103"/>
      <c r="I938" s="179" t="s">
        <v>263</v>
      </c>
      <c r="J938" s="180">
        <v>4292</v>
      </c>
      <c r="K938" s="180">
        <v>4264</v>
      </c>
      <c r="L938" s="181">
        <f t="shared" si="44"/>
        <v>28</v>
      </c>
      <c r="M938" s="179"/>
      <c r="N938" s="180"/>
      <c r="O938" s="180"/>
      <c r="P938" s="181"/>
    </row>
    <row r="939" spans="1:16" s="155" customFormat="1" ht="14.1" customHeight="1" x14ac:dyDescent="0.2">
      <c r="C939" s="170"/>
      <c r="D939" s="170"/>
      <c r="E939" s="170"/>
      <c r="F939" s="170"/>
      <c r="G939" s="103"/>
      <c r="H939" s="103"/>
      <c r="I939" s="179" t="s">
        <v>74</v>
      </c>
      <c r="J939" s="180">
        <v>29</v>
      </c>
      <c r="K939" s="180">
        <v>7</v>
      </c>
      <c r="L939" s="181">
        <f t="shared" si="44"/>
        <v>22</v>
      </c>
      <c r="M939" s="183"/>
      <c r="N939" s="180"/>
      <c r="O939" s="180"/>
      <c r="P939" s="181"/>
    </row>
    <row r="940" spans="1:16" s="155" customFormat="1" ht="14.1" customHeight="1" x14ac:dyDescent="0.2">
      <c r="C940" s="170"/>
      <c r="D940" s="170"/>
      <c r="E940" s="170"/>
      <c r="F940" s="170"/>
      <c r="G940" s="103"/>
      <c r="H940" s="103"/>
      <c r="I940" s="179" t="s">
        <v>78</v>
      </c>
      <c r="J940" s="180">
        <v>163</v>
      </c>
      <c r="K940" s="180">
        <v>145</v>
      </c>
      <c r="L940" s="181">
        <f t="shared" si="44"/>
        <v>18</v>
      </c>
      <c r="M940" s="183"/>
      <c r="N940" s="180"/>
      <c r="O940" s="180"/>
      <c r="P940" s="181"/>
    </row>
    <row r="941" spans="1:16" s="155" customFormat="1" ht="14.1" customHeight="1" x14ac:dyDescent="0.2">
      <c r="C941" s="170"/>
      <c r="D941" s="170"/>
      <c r="E941" s="170"/>
      <c r="F941" s="170"/>
      <c r="G941" s="103"/>
      <c r="H941" s="103"/>
      <c r="I941" s="179" t="s">
        <v>284</v>
      </c>
      <c r="J941" s="180">
        <v>33</v>
      </c>
      <c r="K941" s="180">
        <v>15</v>
      </c>
      <c r="L941" s="181">
        <f t="shared" si="44"/>
        <v>18</v>
      </c>
      <c r="M941" s="184"/>
      <c r="N941" s="185"/>
      <c r="O941" s="185"/>
      <c r="P941" s="181"/>
    </row>
    <row r="942" spans="1:16" s="155" customFormat="1" ht="14.1" customHeight="1" x14ac:dyDescent="0.2">
      <c r="C942" s="170"/>
      <c r="D942" s="170"/>
      <c r="E942" s="170"/>
      <c r="F942" s="103"/>
      <c r="G942" s="103"/>
      <c r="H942" s="103"/>
      <c r="I942" s="179" t="s">
        <v>97</v>
      </c>
      <c r="J942" s="180">
        <v>34</v>
      </c>
      <c r="K942" s="180">
        <v>23</v>
      </c>
      <c r="L942" s="181">
        <f t="shared" si="44"/>
        <v>11</v>
      </c>
      <c r="M942" s="184"/>
      <c r="N942" s="185"/>
      <c r="O942" s="185"/>
      <c r="P942" s="181"/>
    </row>
    <row r="943" spans="1:16" s="155" customFormat="1" ht="14.1" customHeight="1" x14ac:dyDescent="0.2">
      <c r="C943" s="170"/>
      <c r="D943" s="170"/>
      <c r="E943" s="170"/>
      <c r="F943" s="103"/>
      <c r="G943" s="103"/>
      <c r="H943" s="103"/>
      <c r="I943" s="179" t="s">
        <v>261</v>
      </c>
      <c r="J943" s="180">
        <v>61</v>
      </c>
      <c r="K943" s="180">
        <v>55</v>
      </c>
      <c r="L943" s="181">
        <f t="shared" si="44"/>
        <v>6</v>
      </c>
      <c r="M943" s="184"/>
      <c r="N943" s="185"/>
      <c r="O943" s="185"/>
      <c r="P943" s="181"/>
    </row>
    <row r="944" spans="1:16" s="155" customFormat="1" ht="14.1" customHeight="1" x14ac:dyDescent="0.2">
      <c r="C944" s="170"/>
      <c r="D944" s="170"/>
      <c r="E944" s="170"/>
      <c r="F944" s="103"/>
      <c r="G944" s="103"/>
      <c r="H944" s="103"/>
      <c r="I944" s="179" t="s">
        <v>278</v>
      </c>
      <c r="J944" s="180">
        <v>44</v>
      </c>
      <c r="K944" s="180">
        <v>40</v>
      </c>
      <c r="L944" s="181">
        <f t="shared" si="44"/>
        <v>4</v>
      </c>
      <c r="P944" s="186"/>
    </row>
    <row r="945" spans="1:16" s="155" customFormat="1" ht="14.1" customHeight="1" x14ac:dyDescent="0.2">
      <c r="C945" s="170"/>
      <c r="D945" s="170"/>
      <c r="E945" s="170"/>
      <c r="F945" s="103"/>
      <c r="G945" s="103"/>
      <c r="H945" s="103"/>
      <c r="I945" s="179" t="s">
        <v>273</v>
      </c>
      <c r="J945" s="180">
        <v>29</v>
      </c>
      <c r="K945" s="180">
        <v>15</v>
      </c>
      <c r="L945" s="181">
        <f t="shared" si="44"/>
        <v>14</v>
      </c>
    </row>
    <row r="946" spans="1:16" s="155" customFormat="1" ht="14.1" customHeight="1" x14ac:dyDescent="0.2">
      <c r="C946" s="170"/>
      <c r="D946" s="170"/>
      <c r="E946" s="170"/>
      <c r="F946" s="103"/>
      <c r="G946" s="103"/>
      <c r="H946" s="103"/>
      <c r="I946" s="179" t="s">
        <v>271</v>
      </c>
      <c r="J946" s="180">
        <v>24</v>
      </c>
      <c r="K946" s="180">
        <v>13</v>
      </c>
      <c r="L946" s="181">
        <f t="shared" si="44"/>
        <v>11</v>
      </c>
      <c r="P946" s="186"/>
    </row>
    <row r="947" spans="1:16" s="155" customFormat="1" ht="14.1" customHeight="1" x14ac:dyDescent="0.2">
      <c r="A947" s="98"/>
      <c r="B947" s="153"/>
      <c r="C947" s="170"/>
      <c r="D947" s="170"/>
      <c r="E947" s="170"/>
      <c r="F947" s="103"/>
      <c r="G947" s="103"/>
      <c r="H947" s="103"/>
      <c r="I947" s="170" t="s">
        <v>258</v>
      </c>
      <c r="J947" s="189">
        <f>SUM(J908:J946)</f>
        <v>113709</v>
      </c>
      <c r="K947" s="189">
        <f t="shared" ref="K947:L947" si="46">SUM(K908:K946)</f>
        <v>92391</v>
      </c>
      <c r="L947" s="189">
        <f t="shared" si="46"/>
        <v>21318</v>
      </c>
      <c r="M947" s="170" t="s">
        <v>258</v>
      </c>
      <c r="N947" s="189">
        <f t="shared" ref="N947:P947" si="47">SUM(N908:N946)</f>
        <v>25798</v>
      </c>
      <c r="O947" s="189">
        <f t="shared" si="47"/>
        <v>31846</v>
      </c>
      <c r="P947" s="189">
        <f t="shared" si="47"/>
        <v>-6048</v>
      </c>
    </row>
    <row r="948" spans="1:16" s="155" customFormat="1" ht="14.1" customHeight="1" x14ac:dyDescent="0.2">
      <c r="A948" s="98"/>
      <c r="B948" s="153"/>
      <c r="C948" s="170"/>
      <c r="D948" s="170"/>
      <c r="E948" s="170"/>
      <c r="F948" s="103"/>
      <c r="G948" s="103"/>
      <c r="H948" s="103"/>
      <c r="I948" s="103"/>
      <c r="J948" s="170">
        <f>N947</f>
        <v>25798</v>
      </c>
      <c r="K948" s="170">
        <f>O947</f>
        <v>31846</v>
      </c>
      <c r="L948" s="189">
        <f>P947</f>
        <v>-6048</v>
      </c>
      <c r="N948" s="103"/>
      <c r="O948" s="103"/>
      <c r="P948" s="174"/>
    </row>
    <row r="949" spans="1:16" s="155" customFormat="1" ht="14.1" customHeight="1" x14ac:dyDescent="0.2">
      <c r="A949" s="98"/>
      <c r="B949" s="153"/>
      <c r="C949" s="170"/>
      <c r="D949" s="170"/>
      <c r="E949" s="170"/>
      <c r="F949" s="103"/>
      <c r="G949" s="103"/>
      <c r="H949" s="103"/>
      <c r="I949" s="103"/>
      <c r="J949" s="190">
        <f>SUM(J947:J948)</f>
        <v>139507</v>
      </c>
      <c r="K949" s="190">
        <f>SUM(K947:K948)</f>
        <v>124237</v>
      </c>
      <c r="L949" s="191">
        <f>SUM(L947:L948)</f>
        <v>15270</v>
      </c>
      <c r="N949" s="103"/>
      <c r="O949" s="103"/>
      <c r="P949" s="174"/>
    </row>
    <row r="950" spans="1:16" s="155" customFormat="1" ht="14.1" customHeight="1" x14ac:dyDescent="0.2">
      <c r="A950" s="98"/>
      <c r="B950" s="153"/>
      <c r="C950" s="170"/>
      <c r="D950" s="170"/>
      <c r="E950" s="170"/>
      <c r="F950" s="103"/>
      <c r="G950" s="103"/>
      <c r="H950" s="103"/>
      <c r="I950" s="194" t="s">
        <v>336</v>
      </c>
      <c r="J950" s="190">
        <f>C907-J949</f>
        <v>0</v>
      </c>
      <c r="K950" s="190">
        <f>E907-K949</f>
        <v>0</v>
      </c>
      <c r="L950" s="191">
        <f>G907-L949</f>
        <v>0</v>
      </c>
      <c r="N950" s="103"/>
      <c r="O950" s="103"/>
      <c r="P950" s="174"/>
    </row>
    <row r="951" spans="1:16" s="155" customFormat="1" ht="14.1" customHeight="1" x14ac:dyDescent="0.2">
      <c r="A951" s="98"/>
      <c r="B951" s="153"/>
      <c r="C951" s="170"/>
      <c r="D951" s="170"/>
      <c r="E951" s="170"/>
      <c r="F951" s="103"/>
      <c r="G951" s="103"/>
      <c r="H951" s="103"/>
      <c r="I951" s="103"/>
      <c r="J951" s="103"/>
      <c r="K951" s="103"/>
      <c r="L951" s="174"/>
      <c r="N951" s="103"/>
      <c r="O951" s="103"/>
      <c r="P951" s="174"/>
    </row>
    <row r="952" spans="1:16" s="155" customFormat="1" ht="14.1" customHeight="1" x14ac:dyDescent="0.2">
      <c r="A952" s="169">
        <v>22</v>
      </c>
      <c r="B952" s="170" t="s">
        <v>337</v>
      </c>
      <c r="C952" s="223">
        <v>98664</v>
      </c>
      <c r="D952" s="171">
        <f>C952*100/7529178</f>
        <v>1.310421934505998</v>
      </c>
      <c r="E952" s="223">
        <v>187556</v>
      </c>
      <c r="F952" s="171">
        <f>E952*100/7270009</f>
        <v>2.5798592546446639</v>
      </c>
      <c r="G952" s="172">
        <f>C952-E952</f>
        <v>-88892</v>
      </c>
      <c r="H952" s="173">
        <f>G952*100/E952</f>
        <v>-47.394911386465907</v>
      </c>
      <c r="I952" s="188"/>
      <c r="J952" s="170"/>
      <c r="K952" s="170"/>
      <c r="L952" s="212"/>
      <c r="M952" s="188"/>
      <c r="N952" s="170"/>
      <c r="O952" s="170"/>
      <c r="P952" s="212"/>
    </row>
    <row r="953" spans="1:16" s="155" customFormat="1" ht="14.1" customHeight="1" x14ac:dyDescent="0.2">
      <c r="A953" s="98"/>
      <c r="B953" s="170" t="s">
        <v>338</v>
      </c>
      <c r="C953" s="170"/>
      <c r="D953" s="170"/>
      <c r="E953" s="170"/>
      <c r="F953" s="170"/>
      <c r="G953" s="103"/>
      <c r="H953" s="103"/>
      <c r="I953" s="179" t="s">
        <v>105</v>
      </c>
      <c r="J953" s="224">
        <v>23712</v>
      </c>
      <c r="K953" s="229">
        <v>0</v>
      </c>
      <c r="L953" s="181">
        <f t="shared" ref="L953:L958" si="48">J953-K953</f>
        <v>23712</v>
      </c>
      <c r="M953" s="179" t="s">
        <v>99</v>
      </c>
      <c r="N953" s="224">
        <v>16104</v>
      </c>
      <c r="O953" s="224">
        <v>53387</v>
      </c>
      <c r="P953" s="181">
        <f t="shared" ref="P953:P960" si="49">N953-O953</f>
        <v>-37283</v>
      </c>
    </row>
    <row r="954" spans="1:16" s="155" customFormat="1" ht="14.1" customHeight="1" x14ac:dyDescent="0.2">
      <c r="A954" s="98"/>
      <c r="B954" s="175"/>
      <c r="C954" s="170"/>
      <c r="D954" s="170"/>
      <c r="E954" s="170"/>
      <c r="F954" s="170"/>
      <c r="G954" s="103"/>
      <c r="H954" s="103"/>
      <c r="I954" s="179" t="s">
        <v>104</v>
      </c>
      <c r="J954" s="224">
        <v>16862</v>
      </c>
      <c r="K954" s="229">
        <v>0</v>
      </c>
      <c r="L954" s="181">
        <f t="shared" si="48"/>
        <v>16862</v>
      </c>
      <c r="M954" s="179" t="s">
        <v>297</v>
      </c>
      <c r="N954" s="229">
        <v>0</v>
      </c>
      <c r="O954" s="224">
        <v>27931</v>
      </c>
      <c r="P954" s="181">
        <f t="shared" si="49"/>
        <v>-27931</v>
      </c>
    </row>
    <row r="955" spans="1:16" s="155" customFormat="1" ht="14.1" customHeight="1" thickBot="1" x14ac:dyDescent="0.25">
      <c r="A955" s="98"/>
      <c r="B955" s="153"/>
      <c r="C955" s="170"/>
      <c r="D955" s="170"/>
      <c r="E955" s="170"/>
      <c r="F955" s="170"/>
      <c r="G955" s="103"/>
      <c r="H955" s="103"/>
      <c r="I955" s="179" t="s">
        <v>68</v>
      </c>
      <c r="J955" s="224">
        <v>10192</v>
      </c>
      <c r="K955" s="229">
        <v>0</v>
      </c>
      <c r="L955" s="181">
        <f t="shared" si="48"/>
        <v>10192</v>
      </c>
      <c r="M955" s="179" t="s">
        <v>263</v>
      </c>
      <c r="N955" s="224">
        <v>27925</v>
      </c>
      <c r="O955" s="224">
        <v>51648</v>
      </c>
      <c r="P955" s="181">
        <f t="shared" si="49"/>
        <v>-23723</v>
      </c>
    </row>
    <row r="956" spans="1:16" s="155" customFormat="1" ht="14.1" customHeight="1" thickBot="1" x14ac:dyDescent="0.25">
      <c r="A956" s="98"/>
      <c r="B956" s="588" t="s">
        <v>339</v>
      </c>
      <c r="C956" s="589"/>
      <c r="D956" s="589"/>
      <c r="E956" s="590"/>
      <c r="F956" s="170"/>
      <c r="G956" s="103"/>
      <c r="H956" s="103"/>
      <c r="I956" s="179" t="s">
        <v>278</v>
      </c>
      <c r="J956" s="229">
        <v>321</v>
      </c>
      <c r="K956" s="229">
        <v>0</v>
      </c>
      <c r="L956" s="181">
        <f t="shared" si="48"/>
        <v>321</v>
      </c>
      <c r="M956" s="179" t="s">
        <v>285</v>
      </c>
      <c r="N956" s="224">
        <v>3412</v>
      </c>
      <c r="O956" s="224">
        <v>17161</v>
      </c>
      <c r="P956" s="181">
        <f t="shared" si="49"/>
        <v>-13749</v>
      </c>
    </row>
    <row r="957" spans="1:16" s="155" customFormat="1" ht="14.1" customHeight="1" x14ac:dyDescent="0.2">
      <c r="A957" s="98"/>
      <c r="B957" s="288"/>
      <c r="C957" s="265"/>
      <c r="D957" s="274"/>
      <c r="E957" s="275"/>
      <c r="F957" s="170"/>
      <c r="G957" s="103"/>
      <c r="H957" s="103"/>
      <c r="I957" s="179" t="s">
        <v>71</v>
      </c>
      <c r="J957" s="229">
        <v>134</v>
      </c>
      <c r="K957" s="229">
        <v>0</v>
      </c>
      <c r="L957" s="181">
        <f t="shared" si="48"/>
        <v>134</v>
      </c>
      <c r="M957" s="179" t="s">
        <v>271</v>
      </c>
      <c r="N957" s="229">
        <v>0</v>
      </c>
      <c r="O957" s="224">
        <v>6045</v>
      </c>
      <c r="P957" s="181">
        <f t="shared" si="49"/>
        <v>-6045</v>
      </c>
    </row>
    <row r="958" spans="1:16" s="155" customFormat="1" ht="14.1" customHeight="1" x14ac:dyDescent="0.2">
      <c r="A958" s="98"/>
      <c r="B958" s="276" t="s">
        <v>340</v>
      </c>
      <c r="C958" s="289">
        <v>60674</v>
      </c>
      <c r="D958" s="290"/>
      <c r="E958" s="254">
        <v>104162</v>
      </c>
      <c r="F958" s="170"/>
      <c r="G958" s="103"/>
      <c r="H958" s="103"/>
      <c r="I958" s="179" t="s">
        <v>101</v>
      </c>
      <c r="J958" s="229">
        <v>2</v>
      </c>
      <c r="K958" s="229">
        <v>0</v>
      </c>
      <c r="L958" s="181">
        <f t="shared" si="48"/>
        <v>2</v>
      </c>
      <c r="M958" s="179" t="s">
        <v>264</v>
      </c>
      <c r="N958" s="229">
        <v>0</v>
      </c>
      <c r="O958" s="224">
        <v>5181</v>
      </c>
      <c r="P958" s="181">
        <f t="shared" si="49"/>
        <v>-5181</v>
      </c>
    </row>
    <row r="959" spans="1:16" s="155" customFormat="1" ht="14.1" customHeight="1" x14ac:dyDescent="0.2">
      <c r="B959" s="291" t="s">
        <v>42</v>
      </c>
      <c r="C959" s="292">
        <v>37990</v>
      </c>
      <c r="D959" s="290"/>
      <c r="E959" s="254">
        <v>83393</v>
      </c>
      <c r="F959" s="170"/>
      <c r="G959" s="103"/>
      <c r="H959" s="103"/>
      <c r="I959" s="229"/>
      <c r="J959" s="180"/>
      <c r="K959" s="180"/>
      <c r="L959" s="181"/>
      <c r="M959" s="179" t="s">
        <v>103</v>
      </c>
      <c r="N959" s="229">
        <v>0</v>
      </c>
      <c r="O959" s="229">
        <v>45</v>
      </c>
      <c r="P959" s="181">
        <f t="shared" si="49"/>
        <v>-45</v>
      </c>
    </row>
    <row r="960" spans="1:16" s="155" customFormat="1" ht="14.1" customHeight="1" x14ac:dyDescent="0.2">
      <c r="B960" s="293"/>
      <c r="C960" s="289"/>
      <c r="D960" s="253"/>
      <c r="E960" s="254"/>
      <c r="F960" s="170"/>
      <c r="G960" s="103"/>
      <c r="H960" s="103"/>
      <c r="I960" s="229"/>
      <c r="J960" s="180"/>
      <c r="K960" s="180"/>
      <c r="L960" s="181"/>
      <c r="M960" s="179" t="s">
        <v>257</v>
      </c>
      <c r="N960" s="229">
        <v>0</v>
      </c>
      <c r="O960" s="224">
        <v>26158</v>
      </c>
      <c r="P960" s="181">
        <f t="shared" si="49"/>
        <v>-26158</v>
      </c>
    </row>
    <row r="961" spans="2:16" s="155" customFormat="1" ht="14.1" customHeight="1" thickBot="1" x14ac:dyDescent="0.25">
      <c r="B961" s="294"/>
      <c r="C961" s="282">
        <f>SUM(C958:C960)</f>
        <v>98664</v>
      </c>
      <c r="D961" s="283"/>
      <c r="E961" s="284">
        <f>SUM(E958:E960)</f>
        <v>187555</v>
      </c>
      <c r="F961" s="170"/>
      <c r="G961" s="103"/>
      <c r="H961" s="103"/>
      <c r="I961" s="229"/>
      <c r="J961" s="180"/>
      <c r="K961" s="180"/>
      <c r="L961" s="181"/>
    </row>
    <row r="962" spans="2:16" s="155" customFormat="1" ht="14.1" customHeight="1" x14ac:dyDescent="0.2">
      <c r="D962" s="103"/>
      <c r="F962" s="170"/>
      <c r="G962" s="103"/>
      <c r="H962" s="103"/>
      <c r="I962" s="229"/>
      <c r="J962" s="180"/>
      <c r="K962" s="180"/>
      <c r="L962" s="181"/>
      <c r="M962" s="183"/>
      <c r="N962" s="180"/>
      <c r="O962" s="180"/>
      <c r="P962" s="181"/>
    </row>
    <row r="963" spans="2:16" s="155" customFormat="1" ht="14.1" customHeight="1" x14ac:dyDescent="0.2">
      <c r="B963" s="285"/>
      <c r="C963" s="286"/>
      <c r="D963" s="143"/>
      <c r="E963" s="286"/>
      <c r="F963" s="170"/>
      <c r="G963" s="103"/>
      <c r="H963" s="103"/>
    </row>
    <row r="964" spans="2:16" s="155" customFormat="1" ht="14.1" customHeight="1" x14ac:dyDescent="0.2">
      <c r="B964" s="295"/>
      <c r="C964" s="72"/>
      <c r="D964" s="72"/>
      <c r="E964" s="286"/>
      <c r="F964" s="170"/>
      <c r="G964" s="103"/>
      <c r="H964" s="103"/>
      <c r="M964" s="183"/>
      <c r="N964" s="180"/>
      <c r="O964" s="180"/>
      <c r="P964" s="181"/>
    </row>
    <row r="965" spans="2:16" s="155" customFormat="1" ht="14.1" customHeight="1" x14ac:dyDescent="0.2">
      <c r="B965" s="295"/>
      <c r="C965" s="72"/>
      <c r="D965" s="72"/>
      <c r="E965" s="286"/>
      <c r="F965" s="170"/>
      <c r="G965" s="103"/>
      <c r="H965" s="103"/>
      <c r="I965" s="184"/>
      <c r="J965" s="185"/>
      <c r="K965" s="185"/>
      <c r="L965" s="181"/>
      <c r="M965" s="184"/>
      <c r="N965" s="185"/>
      <c r="O965" s="185"/>
      <c r="P965" s="181"/>
    </row>
    <row r="966" spans="2:16" s="155" customFormat="1" ht="14.1" customHeight="1" x14ac:dyDescent="0.2">
      <c r="B966" s="129"/>
      <c r="C966" s="72"/>
      <c r="D966" s="72"/>
      <c r="E966" s="152"/>
      <c r="F966" s="170"/>
      <c r="G966" s="103"/>
      <c r="H966" s="103"/>
      <c r="I966" s="184"/>
      <c r="J966" s="185"/>
      <c r="K966" s="185"/>
      <c r="L966" s="181"/>
      <c r="M966" s="184"/>
      <c r="N966" s="185"/>
      <c r="O966" s="185"/>
      <c r="P966" s="181"/>
    </row>
    <row r="967" spans="2:16" s="155" customFormat="1" ht="14.1" customHeight="1" x14ac:dyDescent="0.2">
      <c r="B967" s="295"/>
      <c r="C967" s="286"/>
      <c r="D967" s="152"/>
      <c r="E967" s="286"/>
      <c r="F967" s="170"/>
      <c r="G967" s="103"/>
      <c r="H967" s="103"/>
      <c r="I967" s="184"/>
      <c r="J967" s="185"/>
      <c r="K967" s="185"/>
      <c r="L967" s="181"/>
      <c r="M967" s="184"/>
      <c r="N967" s="185"/>
      <c r="O967" s="185"/>
      <c r="P967" s="181"/>
    </row>
    <row r="968" spans="2:16" s="155" customFormat="1" ht="14.1" customHeight="1" x14ac:dyDescent="0.2">
      <c r="B968" s="153"/>
      <c r="C968" s="153"/>
      <c r="D968" s="103"/>
      <c r="E968" s="103"/>
      <c r="F968" s="170"/>
      <c r="G968" s="103"/>
      <c r="H968" s="103"/>
      <c r="L968" s="186"/>
      <c r="P968" s="186"/>
    </row>
    <row r="969" spans="2:16" s="155" customFormat="1" ht="14.1" customHeight="1" x14ac:dyDescent="0.2">
      <c r="B969" s="295"/>
      <c r="C969" s="286"/>
      <c r="D969" s="152"/>
      <c r="E969" s="286"/>
      <c r="F969" s="170"/>
      <c r="G969" s="103"/>
      <c r="H969" s="103"/>
      <c r="I969" s="103"/>
      <c r="J969" s="103"/>
      <c r="K969" s="103"/>
      <c r="L969" s="174"/>
      <c r="P969" s="186"/>
    </row>
    <row r="970" spans="2:16" s="155" customFormat="1" ht="14.1" customHeight="1" x14ac:dyDescent="0.2">
      <c r="B970" s="296"/>
      <c r="C970" s="241"/>
      <c r="D970" s="241"/>
      <c r="E970" s="286"/>
      <c r="F970" s="170"/>
      <c r="G970" s="103"/>
      <c r="H970" s="103"/>
      <c r="I970" s="103"/>
      <c r="J970" s="103"/>
      <c r="K970" s="103"/>
      <c r="L970" s="174"/>
      <c r="N970" s="103"/>
      <c r="O970" s="103"/>
      <c r="P970" s="174"/>
    </row>
    <row r="971" spans="2:16" s="155" customFormat="1" ht="14.1" customHeight="1" x14ac:dyDescent="0.2">
      <c r="B971" s="296"/>
      <c r="C971" s="241"/>
      <c r="D971" s="241"/>
      <c r="E971" s="286"/>
      <c r="F971" s="170"/>
      <c r="G971" s="103"/>
      <c r="H971" s="103"/>
      <c r="I971" s="103"/>
      <c r="J971" s="103"/>
      <c r="K971" s="103"/>
      <c r="L971" s="174"/>
      <c r="N971" s="103"/>
      <c r="O971" s="103"/>
      <c r="P971" s="174"/>
    </row>
    <row r="972" spans="2:16" s="155" customFormat="1" ht="14.1" customHeight="1" x14ac:dyDescent="0.2">
      <c r="B972" s="296"/>
      <c r="C972" s="241"/>
      <c r="D972" s="241"/>
      <c r="E972" s="286"/>
      <c r="F972" s="170"/>
      <c r="G972" s="103"/>
      <c r="H972" s="103"/>
      <c r="I972" s="103"/>
      <c r="J972" s="103"/>
      <c r="K972" s="103"/>
      <c r="L972" s="174"/>
      <c r="N972" s="103"/>
      <c r="O972" s="103"/>
      <c r="P972" s="174"/>
    </row>
    <row r="973" spans="2:16" s="155" customFormat="1" ht="14.1" customHeight="1" x14ac:dyDescent="0.2">
      <c r="B973" s="296"/>
      <c r="C973" s="241"/>
      <c r="D973" s="241"/>
      <c r="E973" s="286"/>
      <c r="F973" s="170"/>
      <c r="G973" s="103"/>
      <c r="H973" s="103"/>
      <c r="I973" s="103"/>
      <c r="J973" s="103"/>
      <c r="K973" s="103"/>
      <c r="L973" s="174"/>
      <c r="N973" s="103"/>
      <c r="O973" s="103"/>
      <c r="P973" s="174"/>
    </row>
    <row r="974" spans="2:16" s="155" customFormat="1" ht="14.1" customHeight="1" x14ac:dyDescent="0.2">
      <c r="B974" s="296"/>
      <c r="C974" s="241"/>
      <c r="D974" s="241"/>
      <c r="E974" s="286"/>
      <c r="F974" s="170"/>
      <c r="G974" s="103"/>
      <c r="H974" s="103"/>
      <c r="I974" s="103"/>
      <c r="J974" s="103"/>
      <c r="K974" s="103"/>
      <c r="L974" s="174"/>
      <c r="N974" s="103"/>
      <c r="O974" s="103"/>
      <c r="P974" s="174"/>
    </row>
    <row r="975" spans="2:16" s="155" customFormat="1" ht="14.1" customHeight="1" x14ac:dyDescent="0.2">
      <c r="B975" s="296"/>
      <c r="C975" s="241"/>
      <c r="D975" s="241"/>
      <c r="E975" s="170"/>
      <c r="F975" s="103"/>
      <c r="G975" s="103"/>
      <c r="H975" s="103"/>
      <c r="I975" s="103"/>
      <c r="J975" s="103"/>
      <c r="K975" s="103"/>
      <c r="L975" s="174"/>
      <c r="N975" s="103"/>
      <c r="O975" s="103"/>
      <c r="P975" s="174"/>
    </row>
    <row r="976" spans="2:16" s="155" customFormat="1" ht="14.1" customHeight="1" x14ac:dyDescent="0.2">
      <c r="B976" s="296"/>
      <c r="C976" s="241"/>
      <c r="D976" s="241"/>
      <c r="E976" s="170"/>
      <c r="F976" s="103"/>
      <c r="G976" s="103"/>
      <c r="H976" s="103"/>
      <c r="I976" s="103"/>
      <c r="J976" s="103"/>
      <c r="K976" s="103"/>
      <c r="L976" s="174"/>
      <c r="N976" s="103"/>
      <c r="O976" s="103"/>
      <c r="P976" s="174"/>
    </row>
    <row r="977" spans="2:16" s="155" customFormat="1" ht="14.1" customHeight="1" x14ac:dyDescent="0.2">
      <c r="B977" s="296"/>
      <c r="C977" s="241"/>
      <c r="D977" s="241"/>
      <c r="E977" s="170"/>
      <c r="F977" s="103"/>
      <c r="G977" s="103"/>
      <c r="H977" s="103"/>
      <c r="I977" s="103"/>
      <c r="J977" s="103"/>
      <c r="K977" s="103"/>
      <c r="L977" s="174"/>
      <c r="N977" s="103"/>
      <c r="O977" s="103"/>
      <c r="P977" s="174"/>
    </row>
    <row r="978" spans="2:16" s="155" customFormat="1" ht="14.1" customHeight="1" x14ac:dyDescent="0.2">
      <c r="B978" s="296"/>
      <c r="C978" s="241"/>
      <c r="D978" s="241"/>
      <c r="E978" s="170"/>
      <c r="F978" s="103"/>
      <c r="G978" s="103"/>
      <c r="H978" s="103"/>
      <c r="I978" s="103"/>
      <c r="J978" s="103"/>
      <c r="K978" s="103"/>
      <c r="L978" s="174"/>
      <c r="N978" s="103"/>
      <c r="O978" s="103"/>
      <c r="P978" s="174"/>
    </row>
    <row r="979" spans="2:16" s="155" customFormat="1" ht="14.1" customHeight="1" x14ac:dyDescent="0.2">
      <c r="B979" s="296"/>
      <c r="C979" s="241"/>
      <c r="D979" s="241"/>
      <c r="E979" s="170"/>
      <c r="F979" s="103"/>
      <c r="G979" s="103"/>
      <c r="H979" s="103"/>
      <c r="I979" s="103"/>
      <c r="J979" s="103"/>
      <c r="K979" s="103"/>
      <c r="L979" s="174"/>
      <c r="N979" s="103"/>
      <c r="O979" s="103"/>
      <c r="P979" s="174"/>
    </row>
    <row r="980" spans="2:16" s="155" customFormat="1" ht="14.1" customHeight="1" x14ac:dyDescent="0.2">
      <c r="B980" s="296"/>
      <c r="C980" s="241"/>
      <c r="D980" s="241"/>
      <c r="E980" s="170"/>
      <c r="F980" s="103"/>
      <c r="G980" s="103"/>
      <c r="H980" s="103"/>
      <c r="I980" s="103"/>
      <c r="J980" s="103"/>
      <c r="K980" s="103"/>
      <c r="L980" s="174"/>
      <c r="N980" s="103"/>
      <c r="O980" s="103"/>
      <c r="P980" s="174"/>
    </row>
    <row r="981" spans="2:16" s="155" customFormat="1" ht="14.1" customHeight="1" x14ac:dyDescent="0.2">
      <c r="B981" s="296"/>
      <c r="C981" s="241"/>
      <c r="D981" s="241"/>
      <c r="E981" s="170"/>
      <c r="F981" s="103"/>
      <c r="G981" s="103"/>
      <c r="H981" s="103"/>
      <c r="I981" s="103"/>
      <c r="J981" s="103"/>
      <c r="K981" s="103"/>
      <c r="L981" s="174"/>
      <c r="N981" s="103"/>
      <c r="O981" s="103"/>
      <c r="P981" s="174"/>
    </row>
    <row r="982" spans="2:16" s="155" customFormat="1" ht="14.1" customHeight="1" x14ac:dyDescent="0.2">
      <c r="B982" s="296"/>
      <c r="C982" s="241"/>
      <c r="D982" s="241"/>
      <c r="E982" s="170"/>
      <c r="F982" s="103"/>
      <c r="G982" s="103"/>
      <c r="H982" s="103"/>
      <c r="I982" s="103"/>
      <c r="J982" s="103"/>
      <c r="K982" s="103"/>
      <c r="L982" s="174"/>
      <c r="N982" s="103"/>
      <c r="O982" s="103"/>
      <c r="P982" s="174"/>
    </row>
    <row r="983" spans="2:16" s="155" customFormat="1" ht="14.1" customHeight="1" x14ac:dyDescent="0.2">
      <c r="B983" s="296"/>
      <c r="C983" s="241"/>
      <c r="D983" s="241"/>
      <c r="E983" s="170"/>
      <c r="F983" s="103"/>
      <c r="G983" s="103"/>
      <c r="H983" s="103"/>
      <c r="I983" s="103"/>
      <c r="J983" s="103"/>
      <c r="K983" s="103"/>
      <c r="L983" s="174"/>
      <c r="N983" s="103"/>
      <c r="O983" s="103"/>
      <c r="P983" s="174"/>
    </row>
    <row r="984" spans="2:16" s="155" customFormat="1" ht="14.1" customHeight="1" x14ac:dyDescent="0.2">
      <c r="B984" s="296"/>
      <c r="C984" s="241"/>
      <c r="D984" s="241"/>
      <c r="E984" s="170"/>
      <c r="F984" s="103"/>
      <c r="G984" s="103"/>
      <c r="H984" s="103"/>
      <c r="I984" s="103"/>
      <c r="J984" s="103"/>
      <c r="K984" s="103"/>
      <c r="L984" s="174"/>
      <c r="N984" s="103"/>
      <c r="O984" s="103"/>
      <c r="P984" s="174"/>
    </row>
    <row r="985" spans="2:16" s="155" customFormat="1" ht="14.1" customHeight="1" x14ac:dyDescent="0.2">
      <c r="B985" s="296"/>
      <c r="C985" s="241"/>
      <c r="D985" s="241"/>
      <c r="E985" s="170"/>
      <c r="F985" s="103"/>
      <c r="G985" s="103"/>
      <c r="H985" s="103"/>
      <c r="I985" s="103"/>
      <c r="J985" s="103"/>
      <c r="K985" s="103"/>
      <c r="L985" s="174"/>
      <c r="N985" s="103"/>
      <c r="O985" s="103"/>
      <c r="P985" s="174"/>
    </row>
    <row r="986" spans="2:16" s="155" customFormat="1" ht="14.1" customHeight="1" x14ac:dyDescent="0.2">
      <c r="B986" s="296"/>
      <c r="C986" s="241"/>
      <c r="D986" s="241"/>
      <c r="E986" s="170"/>
      <c r="F986" s="103"/>
      <c r="G986" s="103"/>
      <c r="H986" s="103"/>
      <c r="I986" s="103"/>
      <c r="J986" s="103"/>
      <c r="K986" s="103"/>
      <c r="L986" s="174"/>
      <c r="N986" s="103"/>
      <c r="O986" s="103"/>
      <c r="P986" s="174"/>
    </row>
    <row r="987" spans="2:16" s="155" customFormat="1" ht="14.1" customHeight="1" x14ac:dyDescent="0.2">
      <c r="B987" s="296"/>
      <c r="C987" s="241"/>
      <c r="D987" s="241"/>
      <c r="E987" s="170"/>
      <c r="F987" s="103"/>
      <c r="G987" s="103"/>
      <c r="H987" s="103"/>
      <c r="I987" s="103"/>
      <c r="J987" s="103"/>
      <c r="K987" s="103"/>
      <c r="L987" s="174"/>
      <c r="N987" s="103"/>
      <c r="O987" s="103"/>
      <c r="P987" s="174"/>
    </row>
    <row r="988" spans="2:16" s="155" customFormat="1" ht="14.1" customHeight="1" x14ac:dyDescent="0.2">
      <c r="B988" s="296"/>
      <c r="C988" s="241"/>
      <c r="D988" s="241"/>
      <c r="E988" s="170"/>
      <c r="F988" s="103"/>
      <c r="G988" s="103"/>
      <c r="H988" s="103"/>
      <c r="I988" s="103"/>
      <c r="J988" s="103"/>
      <c r="K988" s="103"/>
      <c r="L988" s="174"/>
      <c r="N988" s="103"/>
      <c r="O988" s="103"/>
      <c r="P988" s="174"/>
    </row>
    <row r="989" spans="2:16" s="155" customFormat="1" ht="14.1" customHeight="1" x14ac:dyDescent="0.2">
      <c r="B989" s="296"/>
      <c r="C989" s="241"/>
      <c r="D989" s="241"/>
      <c r="E989" s="170"/>
      <c r="F989" s="103"/>
      <c r="G989" s="103"/>
      <c r="H989" s="103"/>
      <c r="I989" s="103"/>
      <c r="J989" s="103"/>
      <c r="K989" s="103"/>
      <c r="L989" s="174"/>
      <c r="N989" s="103"/>
      <c r="O989" s="103"/>
      <c r="P989" s="174"/>
    </row>
    <row r="990" spans="2:16" s="155" customFormat="1" ht="14.1" customHeight="1" x14ac:dyDescent="0.2">
      <c r="B990" s="296"/>
      <c r="C990" s="241"/>
      <c r="D990" s="241"/>
      <c r="E990" s="170"/>
      <c r="F990" s="103"/>
      <c r="G990" s="103"/>
      <c r="H990" s="103"/>
      <c r="I990" s="103"/>
      <c r="J990" s="103"/>
      <c r="K990" s="103"/>
      <c r="L990" s="174"/>
      <c r="N990" s="103"/>
      <c r="O990" s="103"/>
      <c r="P990" s="174"/>
    </row>
    <row r="991" spans="2:16" s="155" customFormat="1" ht="14.1" customHeight="1" x14ac:dyDescent="0.2">
      <c r="B991" s="296"/>
      <c r="C991" s="241"/>
      <c r="D991" s="241"/>
      <c r="E991" s="170"/>
      <c r="F991" s="103"/>
      <c r="G991" s="103"/>
      <c r="H991" s="103"/>
      <c r="I991" s="103"/>
      <c r="J991" s="103"/>
      <c r="K991" s="103"/>
      <c r="L991" s="174"/>
      <c r="N991" s="103"/>
      <c r="O991" s="103"/>
      <c r="P991" s="174"/>
    </row>
    <row r="992" spans="2:16" s="155" customFormat="1" ht="14.1" customHeight="1" x14ac:dyDescent="0.2">
      <c r="B992" s="296"/>
      <c r="C992" s="241"/>
      <c r="D992" s="241"/>
      <c r="E992" s="170"/>
      <c r="F992" s="103"/>
      <c r="G992" s="103"/>
      <c r="H992" s="103"/>
      <c r="I992" s="170" t="s">
        <v>258</v>
      </c>
      <c r="J992" s="170">
        <f>SUM(J953:J991)</f>
        <v>51223</v>
      </c>
      <c r="K992" s="170">
        <f>SUM(K953:K991)</f>
        <v>0</v>
      </c>
      <c r="L992" s="170">
        <f>SUM(L953:L991)</f>
        <v>51223</v>
      </c>
      <c r="M992" s="170" t="s">
        <v>258</v>
      </c>
      <c r="N992" s="170">
        <f>SUM(N953:N991)</f>
        <v>47441</v>
      </c>
      <c r="O992" s="170">
        <f>SUM(O953:O991)</f>
        <v>187556</v>
      </c>
      <c r="P992" s="189">
        <f>SUM(P953:P991)</f>
        <v>-140115</v>
      </c>
    </row>
    <row r="993" spans="1:17" s="155" customFormat="1" ht="14.1" customHeight="1" x14ac:dyDescent="0.2">
      <c r="B993" s="153"/>
      <c r="C993" s="170"/>
      <c r="D993" s="170"/>
      <c r="E993" s="170"/>
      <c r="F993" s="103"/>
      <c r="G993" s="103"/>
      <c r="H993" s="103"/>
      <c r="J993" s="170">
        <f>N992</f>
        <v>47441</v>
      </c>
      <c r="K993" s="170">
        <f>O992</f>
        <v>187556</v>
      </c>
      <c r="L993" s="189">
        <f>P992</f>
        <v>-140115</v>
      </c>
      <c r="N993" s="103"/>
      <c r="O993" s="103"/>
      <c r="P993" s="174"/>
    </row>
    <row r="994" spans="1:17" s="155" customFormat="1" ht="14.1" customHeight="1" x14ac:dyDescent="0.2">
      <c r="B994" s="153"/>
      <c r="C994" s="170"/>
      <c r="D994" s="170"/>
      <c r="E994" s="170"/>
      <c r="F994" s="103"/>
      <c r="G994" s="103"/>
      <c r="H994" s="103"/>
      <c r="J994" s="190">
        <f>SUM(J992:J993)</f>
        <v>98664</v>
      </c>
      <c r="K994" s="190">
        <f>SUM(K992:K993)</f>
        <v>187556</v>
      </c>
      <c r="L994" s="191">
        <f>SUM(L992:L993)</f>
        <v>-88892</v>
      </c>
      <c r="N994" s="103"/>
      <c r="O994" s="103"/>
      <c r="P994" s="174"/>
    </row>
    <row r="995" spans="1:17" s="155" customFormat="1" ht="14.1" customHeight="1" x14ac:dyDescent="0.2">
      <c r="B995" s="153"/>
      <c r="C995" s="170"/>
      <c r="D995" s="170"/>
      <c r="E995" s="170"/>
      <c r="F995" s="103"/>
      <c r="G995" s="103"/>
      <c r="H995" s="103"/>
      <c r="I995" s="194" t="s">
        <v>341</v>
      </c>
      <c r="J995" s="190">
        <f>C952-J994</f>
        <v>0</v>
      </c>
      <c r="K995" s="190">
        <f>E952-K994</f>
        <v>0</v>
      </c>
      <c r="L995" s="191">
        <f>G952-L994</f>
        <v>0</v>
      </c>
      <c r="N995" s="103"/>
      <c r="O995" s="103"/>
      <c r="P995" s="174"/>
    </row>
    <row r="996" spans="1:17" ht="14.1" customHeight="1" x14ac:dyDescent="0.2">
      <c r="A996" s="103"/>
      <c r="B996" s="103"/>
      <c r="C996" s="170"/>
      <c r="D996" s="170"/>
      <c r="E996" s="170"/>
      <c r="L996" s="218"/>
      <c r="M996" s="103"/>
      <c r="P996" s="218"/>
      <c r="Q996" s="103"/>
    </row>
    <row r="997" spans="1:17" s="155" customFormat="1" ht="14.1" customHeight="1" x14ac:dyDescent="0.2">
      <c r="A997" s="169">
        <v>23</v>
      </c>
      <c r="B997" s="202" t="s">
        <v>46</v>
      </c>
      <c r="C997" s="72">
        <v>144</v>
      </c>
      <c r="D997" s="171">
        <f>C997*100/7529178</f>
        <v>1.9125593789919696E-3</v>
      </c>
      <c r="E997" s="72">
        <v>7225</v>
      </c>
      <c r="F997" s="171">
        <f>E997*100/7270009</f>
        <v>9.9380894851712018E-2</v>
      </c>
      <c r="G997" s="172">
        <f>C997-E997</f>
        <v>-7081</v>
      </c>
      <c r="H997" s="173">
        <f>G997*100/E997</f>
        <v>-98.006920415224911</v>
      </c>
      <c r="J997" s="103"/>
      <c r="K997" s="103"/>
      <c r="L997" s="174"/>
      <c r="N997" s="103"/>
      <c r="O997" s="103"/>
      <c r="P997" s="174"/>
    </row>
    <row r="998" spans="1:17" s="155" customFormat="1" ht="14.1" customHeight="1" x14ac:dyDescent="0.2">
      <c r="A998" s="98"/>
      <c r="B998" s="175"/>
      <c r="C998" s="170"/>
      <c r="D998" s="170"/>
      <c r="E998" s="170"/>
      <c r="F998" s="170"/>
      <c r="G998" s="103"/>
      <c r="H998" s="103"/>
      <c r="I998" s="179" t="s">
        <v>74</v>
      </c>
      <c r="J998" s="180">
        <v>58</v>
      </c>
      <c r="K998" s="180">
        <v>14</v>
      </c>
      <c r="L998" s="181">
        <f>J998-K998</f>
        <v>44</v>
      </c>
      <c r="M998" s="179" t="s">
        <v>90</v>
      </c>
      <c r="N998" s="180">
        <v>0</v>
      </c>
      <c r="O998" s="180">
        <v>4123</v>
      </c>
      <c r="P998" s="181">
        <f>N998-O998</f>
        <v>-4123</v>
      </c>
    </row>
    <row r="999" spans="1:17" s="155" customFormat="1" ht="14.1" customHeight="1" x14ac:dyDescent="0.2">
      <c r="A999" s="98"/>
      <c r="B999" s="175"/>
      <c r="C999" s="170"/>
      <c r="D999" s="170"/>
      <c r="E999" s="170"/>
      <c r="F999" s="170"/>
      <c r="G999" s="103"/>
      <c r="H999" s="103"/>
      <c r="I999" s="179" t="s">
        <v>263</v>
      </c>
      <c r="J999" s="180">
        <v>56</v>
      </c>
      <c r="K999" s="180">
        <v>15</v>
      </c>
      <c r="L999" s="181">
        <f>J999-K999</f>
        <v>41</v>
      </c>
      <c r="M999" s="179" t="s">
        <v>70</v>
      </c>
      <c r="N999" s="180">
        <v>0</v>
      </c>
      <c r="O999" s="180">
        <v>2384</v>
      </c>
      <c r="P999" s="181">
        <f>N999-O999</f>
        <v>-2384</v>
      </c>
    </row>
    <row r="1000" spans="1:17" s="155" customFormat="1" ht="14.1" customHeight="1" x14ac:dyDescent="0.2">
      <c r="A1000" s="98"/>
      <c r="B1000" s="153"/>
      <c r="C1000" s="170"/>
      <c r="D1000" s="170"/>
      <c r="E1000" s="170"/>
      <c r="F1000" s="170"/>
      <c r="G1000" s="103"/>
      <c r="H1000" s="103"/>
      <c r="I1000" s="179" t="s">
        <v>93</v>
      </c>
      <c r="J1000" s="180">
        <v>13</v>
      </c>
      <c r="K1000" s="180">
        <v>2</v>
      </c>
      <c r="L1000" s="181">
        <f>J1000-K1000</f>
        <v>11</v>
      </c>
      <c r="M1000" s="179" t="s">
        <v>76</v>
      </c>
      <c r="N1000" s="180">
        <v>0</v>
      </c>
      <c r="O1000" s="180">
        <v>664</v>
      </c>
      <c r="P1000" s="181">
        <f>N1000-O1000</f>
        <v>-664</v>
      </c>
    </row>
    <row r="1001" spans="1:17" s="155" customFormat="1" ht="14.1" customHeight="1" x14ac:dyDescent="0.2">
      <c r="A1001" s="98"/>
      <c r="B1001" s="153"/>
      <c r="C1001" s="170"/>
      <c r="D1001" s="170"/>
      <c r="E1001" s="170"/>
      <c r="F1001" s="170"/>
      <c r="G1001" s="103"/>
      <c r="H1001" s="103"/>
      <c r="I1001" s="179" t="s">
        <v>268</v>
      </c>
      <c r="J1001" s="180">
        <v>2</v>
      </c>
      <c r="K1001" s="180">
        <v>0</v>
      </c>
      <c r="L1001" s="181">
        <f>J1001-K1001</f>
        <v>2</v>
      </c>
      <c r="M1001" s="179" t="s">
        <v>99</v>
      </c>
      <c r="N1001" s="180">
        <v>0</v>
      </c>
      <c r="O1001" s="180">
        <v>5</v>
      </c>
      <c r="P1001" s="181">
        <f>N1001-O1001</f>
        <v>-5</v>
      </c>
    </row>
    <row r="1002" spans="1:17" s="155" customFormat="1" ht="14.1" customHeight="1" x14ac:dyDescent="0.2">
      <c r="A1002" s="98"/>
      <c r="B1002" s="153"/>
      <c r="C1002" s="170"/>
      <c r="D1002" s="170"/>
      <c r="E1002" s="170"/>
      <c r="F1002" s="170"/>
      <c r="G1002" s="103"/>
      <c r="H1002" s="103"/>
      <c r="I1002" s="179" t="s">
        <v>257</v>
      </c>
      <c r="J1002" s="180">
        <v>1</v>
      </c>
      <c r="K1002" s="180">
        <v>0</v>
      </c>
      <c r="L1002" s="181">
        <f>J1002-K1002</f>
        <v>1</v>
      </c>
      <c r="M1002" s="179" t="s">
        <v>97</v>
      </c>
      <c r="N1002" s="180">
        <v>14</v>
      </c>
      <c r="O1002" s="180">
        <v>19</v>
      </c>
      <c r="P1002" s="181">
        <f>N1002-O1002</f>
        <v>-5</v>
      </c>
    </row>
    <row r="1003" spans="1:17" s="155" customFormat="1" ht="14.1" customHeight="1" x14ac:dyDescent="0.2">
      <c r="A1003" s="98"/>
      <c r="B1003" s="153"/>
      <c r="C1003" s="170"/>
      <c r="D1003" s="170"/>
      <c r="E1003" s="170"/>
      <c r="F1003" s="170"/>
      <c r="G1003" s="103"/>
      <c r="H1003" s="103"/>
      <c r="I1003" s="183"/>
      <c r="J1003" s="180"/>
      <c r="K1003" s="180"/>
      <c r="L1003" s="181"/>
      <c r="M1003" s="179"/>
      <c r="N1003" s="180"/>
      <c r="O1003" s="180"/>
      <c r="P1003" s="181"/>
    </row>
    <row r="1004" spans="1:17" s="155" customFormat="1" ht="14.1" customHeight="1" x14ac:dyDescent="0.2">
      <c r="A1004" s="98"/>
      <c r="B1004" s="153"/>
      <c r="C1004" s="170"/>
      <c r="D1004" s="170"/>
      <c r="E1004" s="170"/>
      <c r="F1004" s="170"/>
      <c r="G1004" s="103"/>
      <c r="H1004" s="103"/>
      <c r="I1004" s="183"/>
      <c r="J1004" s="180"/>
      <c r="K1004" s="180"/>
      <c r="L1004" s="181"/>
    </row>
    <row r="1005" spans="1:17" s="155" customFormat="1" ht="14.1" customHeight="1" x14ac:dyDescent="0.2">
      <c r="A1005" s="98"/>
      <c r="B1005" s="153"/>
      <c r="C1005" s="170"/>
      <c r="D1005" s="170"/>
      <c r="E1005" s="170"/>
      <c r="F1005" s="170"/>
      <c r="G1005" s="103"/>
      <c r="H1005" s="103"/>
      <c r="I1005" s="183"/>
      <c r="J1005" s="180"/>
      <c r="K1005" s="180"/>
      <c r="L1005" s="181"/>
      <c r="M1005" s="184"/>
      <c r="N1005" s="185"/>
      <c r="O1005" s="185"/>
      <c r="P1005" s="181"/>
    </row>
    <row r="1006" spans="1:17" s="155" customFormat="1" ht="14.1" customHeight="1" x14ac:dyDescent="0.2">
      <c r="A1006" s="98"/>
      <c r="B1006" s="153"/>
      <c r="C1006" s="170"/>
      <c r="D1006" s="170"/>
      <c r="E1006" s="170"/>
      <c r="F1006" s="170"/>
      <c r="G1006" s="103"/>
      <c r="H1006" s="103"/>
      <c r="M1006" s="184"/>
      <c r="N1006" s="185"/>
      <c r="O1006" s="185"/>
      <c r="P1006" s="181"/>
    </row>
    <row r="1007" spans="1:17" s="155" customFormat="1" ht="14.1" customHeight="1" x14ac:dyDescent="0.2">
      <c r="A1007" s="98"/>
      <c r="B1007" s="153"/>
      <c r="C1007" s="170"/>
      <c r="D1007" s="170"/>
      <c r="E1007" s="170"/>
      <c r="F1007" s="170"/>
      <c r="G1007" s="103"/>
      <c r="H1007" s="103"/>
      <c r="N1007" s="103"/>
      <c r="O1007" s="103"/>
      <c r="P1007" s="174"/>
    </row>
    <row r="1008" spans="1:17" s="155" customFormat="1" ht="14.1" customHeight="1" x14ac:dyDescent="0.2">
      <c r="A1008" s="169"/>
      <c r="B1008" s="175"/>
      <c r="C1008" s="170"/>
      <c r="D1008" s="170"/>
      <c r="E1008" s="170"/>
      <c r="F1008" s="170"/>
      <c r="G1008" s="170"/>
      <c r="H1008" s="170"/>
      <c r="L1008" s="186"/>
      <c r="M1008" s="187"/>
      <c r="N1008" s="176"/>
      <c r="O1008" s="176"/>
      <c r="P1008" s="181"/>
    </row>
    <row r="1009" spans="1:16" s="155" customFormat="1" ht="14.1" customHeight="1" x14ac:dyDescent="0.2">
      <c r="A1009" s="98"/>
      <c r="B1009" s="153"/>
      <c r="C1009" s="170"/>
      <c r="D1009" s="170"/>
      <c r="E1009" s="170"/>
      <c r="F1009" s="170"/>
      <c r="G1009" s="103"/>
      <c r="H1009" s="103"/>
      <c r="I1009" s="187"/>
      <c r="J1009" s="176"/>
      <c r="K1009" s="176"/>
      <c r="L1009" s="181"/>
      <c r="M1009" s="187"/>
      <c r="N1009" s="176"/>
      <c r="O1009" s="176"/>
      <c r="P1009" s="181"/>
    </row>
    <row r="1010" spans="1:16" s="155" customFormat="1" ht="14.1" customHeight="1" x14ac:dyDescent="0.2">
      <c r="A1010" s="98"/>
      <c r="B1010" s="153"/>
      <c r="C1010" s="170"/>
      <c r="D1010" s="170"/>
      <c r="E1010" s="170"/>
      <c r="F1010" s="170"/>
      <c r="G1010" s="103"/>
      <c r="H1010" s="103"/>
      <c r="I1010" s="187"/>
      <c r="J1010" s="176"/>
      <c r="K1010" s="176"/>
      <c r="L1010" s="181"/>
      <c r="M1010" s="207"/>
      <c r="N1010" s="176"/>
      <c r="O1010" s="176"/>
      <c r="P1010" s="181"/>
    </row>
    <row r="1011" spans="1:16" s="155" customFormat="1" ht="14.1" customHeight="1" x14ac:dyDescent="0.2">
      <c r="A1011" s="98"/>
      <c r="B1011" s="153"/>
      <c r="C1011" s="170"/>
      <c r="D1011" s="170"/>
      <c r="E1011" s="170"/>
      <c r="F1011" s="170"/>
      <c r="G1011" s="103"/>
      <c r="H1011" s="103"/>
      <c r="I1011" s="187"/>
      <c r="J1011" s="176"/>
      <c r="K1011" s="176"/>
      <c r="L1011" s="181"/>
      <c r="M1011" s="207"/>
      <c r="N1011" s="176"/>
      <c r="O1011" s="176"/>
      <c r="P1011" s="181"/>
    </row>
    <row r="1012" spans="1:16" s="155" customFormat="1" ht="14.1" customHeight="1" x14ac:dyDescent="0.2">
      <c r="A1012" s="98"/>
      <c r="B1012" s="153"/>
      <c r="C1012" s="170"/>
      <c r="D1012" s="170"/>
      <c r="E1012" s="170"/>
      <c r="F1012" s="170"/>
      <c r="G1012" s="103"/>
      <c r="H1012" s="103"/>
      <c r="I1012" s="207"/>
      <c r="J1012" s="176"/>
      <c r="K1012" s="176"/>
      <c r="L1012" s="181"/>
      <c r="M1012" s="207"/>
      <c r="N1012" s="176"/>
      <c r="O1012" s="176"/>
      <c r="P1012" s="181"/>
    </row>
    <row r="1013" spans="1:16" s="155" customFormat="1" ht="14.1" customHeight="1" x14ac:dyDescent="0.2">
      <c r="C1013" s="170"/>
      <c r="D1013" s="170"/>
      <c r="E1013" s="170"/>
      <c r="F1013" s="170"/>
      <c r="G1013" s="103"/>
      <c r="H1013" s="103"/>
      <c r="I1013" s="207"/>
      <c r="J1013" s="176"/>
      <c r="K1013" s="176"/>
      <c r="L1013" s="181"/>
      <c r="M1013" s="207"/>
      <c r="N1013" s="176"/>
      <c r="O1013" s="176"/>
      <c r="P1013" s="181"/>
    </row>
    <row r="1014" spans="1:16" s="155" customFormat="1" ht="14.1" customHeight="1" x14ac:dyDescent="0.2">
      <c r="C1014" s="170"/>
      <c r="D1014" s="170"/>
      <c r="E1014" s="170"/>
      <c r="F1014" s="170"/>
      <c r="G1014" s="103"/>
      <c r="H1014" s="103"/>
      <c r="I1014" s="207"/>
      <c r="J1014" s="176"/>
      <c r="K1014" s="176"/>
      <c r="L1014" s="181"/>
      <c r="M1014" s="207"/>
      <c r="N1014" s="176"/>
      <c r="O1014" s="176"/>
      <c r="P1014" s="181"/>
    </row>
    <row r="1015" spans="1:16" s="155" customFormat="1" ht="14.1" customHeight="1" x14ac:dyDescent="0.2">
      <c r="C1015" s="170"/>
      <c r="D1015" s="170"/>
      <c r="E1015" s="170"/>
      <c r="F1015" s="170"/>
      <c r="G1015" s="103"/>
      <c r="H1015" s="103"/>
      <c r="I1015" s="207"/>
      <c r="J1015" s="176"/>
      <c r="K1015" s="176"/>
      <c r="L1015" s="181"/>
      <c r="M1015" s="207"/>
      <c r="N1015" s="176"/>
      <c r="O1015" s="176"/>
      <c r="P1015" s="181"/>
    </row>
    <row r="1016" spans="1:16" s="155" customFormat="1" ht="14.1" customHeight="1" x14ac:dyDescent="0.2">
      <c r="C1016" s="170"/>
      <c r="D1016" s="170"/>
      <c r="E1016" s="170"/>
      <c r="F1016" s="170"/>
      <c r="G1016" s="103"/>
      <c r="H1016" s="103"/>
      <c r="I1016" s="207"/>
      <c r="J1016" s="176"/>
      <c r="K1016" s="176"/>
      <c r="L1016" s="181"/>
      <c r="M1016" s="207"/>
      <c r="N1016" s="176"/>
      <c r="O1016" s="176"/>
      <c r="P1016" s="181"/>
    </row>
    <row r="1017" spans="1:16" s="155" customFormat="1" ht="14.1" customHeight="1" x14ac:dyDescent="0.2">
      <c r="C1017" s="170"/>
      <c r="D1017" s="170"/>
      <c r="E1017" s="170"/>
      <c r="F1017" s="170"/>
      <c r="G1017" s="103"/>
      <c r="H1017" s="103"/>
      <c r="I1017" s="207"/>
      <c r="J1017" s="176"/>
      <c r="K1017" s="176"/>
      <c r="L1017" s="181"/>
      <c r="M1017" s="207"/>
      <c r="N1017" s="176"/>
      <c r="O1017" s="176"/>
      <c r="P1017" s="181"/>
    </row>
    <row r="1018" spans="1:16" s="155" customFormat="1" ht="14.1" customHeight="1" x14ac:dyDescent="0.2">
      <c r="C1018" s="170"/>
      <c r="D1018" s="170"/>
      <c r="E1018" s="170"/>
      <c r="F1018" s="170"/>
      <c r="G1018" s="103"/>
      <c r="H1018" s="103"/>
      <c r="I1018" s="207"/>
      <c r="J1018" s="176"/>
      <c r="K1018" s="176"/>
      <c r="L1018" s="181"/>
      <c r="M1018" s="207"/>
      <c r="N1018" s="176"/>
      <c r="O1018" s="176"/>
      <c r="P1018" s="181"/>
    </row>
    <row r="1019" spans="1:16" s="155" customFormat="1" ht="14.1" customHeight="1" x14ac:dyDescent="0.2">
      <c r="C1019" s="170"/>
      <c r="D1019" s="170"/>
      <c r="E1019" s="170"/>
      <c r="F1019" s="170"/>
      <c r="G1019" s="103"/>
      <c r="H1019" s="103"/>
      <c r="I1019" s="207"/>
      <c r="J1019" s="176"/>
      <c r="K1019" s="176"/>
      <c r="L1019" s="181"/>
      <c r="M1019" s="207"/>
      <c r="N1019" s="176"/>
      <c r="O1019" s="176"/>
      <c r="P1019" s="181"/>
    </row>
    <row r="1020" spans="1:16" s="155" customFormat="1" ht="14.1" customHeight="1" x14ac:dyDescent="0.2">
      <c r="C1020" s="170"/>
      <c r="D1020" s="170"/>
      <c r="E1020" s="170"/>
      <c r="F1020" s="170"/>
      <c r="G1020" s="103"/>
      <c r="H1020" s="103"/>
      <c r="I1020" s="207"/>
      <c r="J1020" s="176"/>
      <c r="K1020" s="176"/>
      <c r="L1020" s="181"/>
      <c r="M1020" s="207"/>
      <c r="N1020" s="176"/>
      <c r="O1020" s="176"/>
      <c r="P1020" s="181"/>
    </row>
    <row r="1021" spans="1:16" s="155" customFormat="1" ht="14.1" customHeight="1" x14ac:dyDescent="0.2">
      <c r="C1021" s="170"/>
      <c r="D1021" s="170"/>
      <c r="E1021" s="170"/>
      <c r="F1021" s="170"/>
      <c r="G1021" s="103"/>
      <c r="H1021" s="103"/>
      <c r="I1021" s="207"/>
      <c r="J1021" s="176"/>
      <c r="K1021" s="176"/>
      <c r="L1021" s="181"/>
      <c r="M1021" s="207"/>
      <c r="N1021" s="176"/>
      <c r="O1021" s="176"/>
      <c r="P1021" s="181"/>
    </row>
    <row r="1022" spans="1:16" s="155" customFormat="1" ht="14.1" customHeight="1" x14ac:dyDescent="0.2">
      <c r="C1022" s="170"/>
      <c r="D1022" s="170"/>
      <c r="E1022" s="170"/>
      <c r="F1022" s="170"/>
      <c r="G1022" s="103"/>
      <c r="H1022" s="103"/>
      <c r="I1022" s="207"/>
      <c r="J1022" s="176"/>
      <c r="K1022" s="176"/>
      <c r="L1022" s="181"/>
      <c r="M1022" s="207"/>
      <c r="N1022" s="176"/>
      <c r="O1022" s="176"/>
      <c r="P1022" s="181"/>
    </row>
    <row r="1023" spans="1:16" s="155" customFormat="1" ht="14.1" customHeight="1" x14ac:dyDescent="0.2">
      <c r="C1023" s="170"/>
      <c r="D1023" s="170"/>
      <c r="E1023" s="170"/>
      <c r="F1023" s="170"/>
      <c r="G1023" s="103"/>
      <c r="H1023" s="103"/>
      <c r="I1023" s="207"/>
      <c r="J1023" s="176"/>
      <c r="K1023" s="176"/>
      <c r="L1023" s="181"/>
      <c r="M1023" s="207"/>
      <c r="N1023" s="176"/>
      <c r="O1023" s="176"/>
      <c r="P1023" s="181"/>
    </row>
    <row r="1024" spans="1:16" s="155" customFormat="1" ht="14.1" customHeight="1" x14ac:dyDescent="0.2">
      <c r="C1024" s="170"/>
      <c r="D1024" s="170"/>
      <c r="E1024" s="170"/>
      <c r="F1024" s="170"/>
      <c r="G1024" s="103"/>
      <c r="H1024" s="103"/>
      <c r="I1024" s="207"/>
      <c r="J1024" s="176"/>
      <c r="K1024" s="176"/>
      <c r="L1024" s="181"/>
      <c r="M1024" s="207"/>
      <c r="N1024" s="176"/>
      <c r="O1024" s="176"/>
      <c r="P1024" s="181"/>
    </row>
    <row r="1025" spans="3:16" s="155" customFormat="1" ht="14.1" customHeight="1" x14ac:dyDescent="0.2">
      <c r="C1025" s="170"/>
      <c r="D1025" s="170"/>
      <c r="E1025" s="170"/>
      <c r="F1025" s="170"/>
      <c r="G1025" s="103"/>
      <c r="H1025" s="103"/>
      <c r="I1025" s="207"/>
      <c r="J1025" s="176"/>
      <c r="K1025" s="176"/>
      <c r="L1025" s="181"/>
      <c r="M1025" s="207"/>
      <c r="N1025" s="176"/>
      <c r="O1025" s="176"/>
      <c r="P1025" s="181"/>
    </row>
    <row r="1026" spans="3:16" s="155" customFormat="1" ht="14.1" customHeight="1" x14ac:dyDescent="0.2">
      <c r="C1026" s="170"/>
      <c r="D1026" s="170"/>
      <c r="E1026" s="170"/>
      <c r="F1026" s="170"/>
      <c r="G1026" s="103"/>
      <c r="H1026" s="103"/>
      <c r="I1026" s="207"/>
      <c r="J1026" s="176"/>
      <c r="K1026" s="176"/>
      <c r="L1026" s="181"/>
      <c r="M1026" s="207"/>
      <c r="N1026" s="176"/>
      <c r="O1026" s="176"/>
      <c r="P1026" s="181"/>
    </row>
    <row r="1027" spans="3:16" s="155" customFormat="1" ht="14.1" customHeight="1" x14ac:dyDescent="0.2">
      <c r="C1027" s="170"/>
      <c r="D1027" s="170"/>
      <c r="E1027" s="170"/>
      <c r="F1027" s="170"/>
      <c r="G1027" s="103"/>
      <c r="H1027" s="103"/>
      <c r="I1027" s="207"/>
      <c r="J1027" s="176"/>
      <c r="K1027" s="176"/>
      <c r="L1027" s="181"/>
      <c r="M1027" s="207"/>
      <c r="N1027" s="176"/>
      <c r="O1027" s="176"/>
      <c r="P1027" s="181"/>
    </row>
    <row r="1028" spans="3:16" s="155" customFormat="1" ht="14.1" customHeight="1" x14ac:dyDescent="0.2">
      <c r="C1028" s="170"/>
      <c r="D1028" s="170"/>
      <c r="E1028" s="170"/>
      <c r="F1028" s="170"/>
      <c r="G1028" s="103"/>
      <c r="H1028" s="103"/>
      <c r="I1028" s="207"/>
      <c r="J1028" s="176"/>
      <c r="K1028" s="176"/>
      <c r="L1028" s="181"/>
      <c r="M1028" s="207"/>
      <c r="N1028" s="176"/>
      <c r="O1028" s="176"/>
      <c r="P1028" s="181"/>
    </row>
    <row r="1029" spans="3:16" s="155" customFormat="1" ht="14.1" customHeight="1" x14ac:dyDescent="0.2">
      <c r="C1029" s="170"/>
      <c r="D1029" s="170"/>
      <c r="E1029" s="170"/>
      <c r="F1029" s="170"/>
      <c r="G1029" s="103"/>
      <c r="H1029" s="103"/>
      <c r="I1029" s="103"/>
      <c r="J1029" s="103"/>
      <c r="K1029" s="103"/>
      <c r="L1029" s="174"/>
      <c r="M1029" s="207"/>
      <c r="N1029" s="176"/>
      <c r="O1029" s="176"/>
      <c r="P1029" s="181"/>
    </row>
    <row r="1030" spans="3:16" s="155" customFormat="1" ht="14.1" customHeight="1" x14ac:dyDescent="0.2">
      <c r="C1030" s="170"/>
      <c r="D1030" s="170"/>
      <c r="E1030" s="170"/>
      <c r="F1030" s="170"/>
      <c r="G1030" s="103"/>
      <c r="H1030" s="103"/>
      <c r="I1030" s="207"/>
      <c r="J1030" s="176"/>
      <c r="K1030" s="176"/>
      <c r="L1030" s="181"/>
      <c r="M1030" s="207"/>
      <c r="N1030" s="176"/>
      <c r="O1030" s="176"/>
      <c r="P1030" s="181"/>
    </row>
    <row r="1031" spans="3:16" s="155" customFormat="1" ht="14.1" customHeight="1" x14ac:dyDescent="0.2">
      <c r="C1031" s="170"/>
      <c r="D1031" s="170"/>
      <c r="E1031" s="170"/>
      <c r="F1031" s="170"/>
      <c r="G1031" s="103"/>
      <c r="H1031" s="103"/>
      <c r="I1031" s="207"/>
      <c r="J1031" s="176"/>
      <c r="K1031" s="176"/>
      <c r="L1031" s="181"/>
      <c r="M1031" s="207"/>
      <c r="N1031" s="176"/>
      <c r="O1031" s="176"/>
      <c r="P1031" s="181"/>
    </row>
    <row r="1032" spans="3:16" s="155" customFormat="1" ht="14.1" customHeight="1" x14ac:dyDescent="0.2">
      <c r="C1032" s="170"/>
      <c r="D1032" s="170"/>
      <c r="E1032" s="170"/>
      <c r="F1032" s="170"/>
      <c r="G1032" s="103"/>
      <c r="H1032" s="103"/>
      <c r="I1032" s="207"/>
      <c r="J1032" s="176"/>
      <c r="K1032" s="176"/>
      <c r="L1032" s="181"/>
      <c r="N1032" s="103"/>
      <c r="O1032" s="103"/>
      <c r="P1032" s="174"/>
    </row>
    <row r="1033" spans="3:16" s="155" customFormat="1" ht="14.1" customHeight="1" x14ac:dyDescent="0.2">
      <c r="C1033" s="170"/>
      <c r="D1033" s="170"/>
      <c r="E1033" s="170"/>
      <c r="F1033" s="170"/>
      <c r="G1033" s="103"/>
      <c r="H1033" s="103"/>
      <c r="I1033" s="207"/>
      <c r="J1033" s="176"/>
      <c r="K1033" s="176"/>
      <c r="L1033" s="181"/>
      <c r="M1033" s="207"/>
      <c r="N1033" s="176"/>
      <c r="O1033" s="176"/>
      <c r="P1033" s="181"/>
    </row>
    <row r="1034" spans="3:16" s="155" customFormat="1" ht="14.1" customHeight="1" x14ac:dyDescent="0.2">
      <c r="C1034" s="170"/>
      <c r="D1034" s="170"/>
      <c r="E1034" s="170"/>
      <c r="F1034" s="170"/>
      <c r="G1034" s="103"/>
      <c r="H1034" s="103"/>
      <c r="I1034" s="207"/>
      <c r="J1034" s="176"/>
      <c r="K1034" s="176"/>
      <c r="L1034" s="181"/>
      <c r="M1034" s="207"/>
      <c r="N1034" s="176"/>
      <c r="O1034" s="176"/>
      <c r="P1034" s="181"/>
    </row>
    <row r="1035" spans="3:16" s="155" customFormat="1" ht="14.1" customHeight="1" x14ac:dyDescent="0.2">
      <c r="C1035" s="170"/>
      <c r="D1035" s="170"/>
      <c r="E1035" s="170"/>
      <c r="F1035" s="170"/>
      <c r="G1035" s="103"/>
      <c r="H1035" s="103"/>
      <c r="I1035" s="207"/>
      <c r="J1035" s="176"/>
      <c r="K1035" s="176"/>
      <c r="L1035" s="181"/>
      <c r="M1035" s="207"/>
      <c r="N1035" s="176"/>
      <c r="O1035" s="176"/>
      <c r="P1035" s="181"/>
    </row>
    <row r="1036" spans="3:16" s="155" customFormat="1" ht="14.1" customHeight="1" x14ac:dyDescent="0.2">
      <c r="C1036" s="170"/>
      <c r="D1036" s="170"/>
      <c r="E1036" s="170"/>
      <c r="F1036" s="170"/>
      <c r="G1036" s="103"/>
      <c r="H1036" s="103"/>
      <c r="I1036" s="207"/>
      <c r="J1036" s="176"/>
      <c r="K1036" s="176"/>
      <c r="L1036" s="181"/>
      <c r="M1036" s="207"/>
      <c r="N1036" s="176"/>
      <c r="O1036" s="176"/>
      <c r="P1036" s="181"/>
    </row>
    <row r="1037" spans="3:16" s="155" customFormat="1" ht="14.1" customHeight="1" x14ac:dyDescent="0.2">
      <c r="C1037" s="170"/>
      <c r="D1037" s="170"/>
      <c r="E1037" s="170"/>
      <c r="F1037" s="170"/>
      <c r="G1037" s="103"/>
      <c r="H1037" s="103"/>
      <c r="I1037" s="170" t="s">
        <v>258</v>
      </c>
      <c r="J1037" s="170">
        <f>SUM(J998:J1032)</f>
        <v>130</v>
      </c>
      <c r="K1037" s="170">
        <f>SUM(K998:K1032)</f>
        <v>31</v>
      </c>
      <c r="L1037" s="189">
        <f>SUM(L998:L1032)</f>
        <v>99</v>
      </c>
      <c r="M1037" s="170" t="s">
        <v>258</v>
      </c>
      <c r="N1037" s="170">
        <f>SUM(N998:N1032)</f>
        <v>14</v>
      </c>
      <c r="O1037" s="170">
        <f>SUM(O998:O1032)</f>
        <v>7195</v>
      </c>
      <c r="P1037" s="189">
        <f>SUM(P998:P1036)</f>
        <v>-7181</v>
      </c>
    </row>
    <row r="1038" spans="3:16" s="155" customFormat="1" ht="14.1" customHeight="1" x14ac:dyDescent="0.2">
      <c r="C1038" s="170"/>
      <c r="D1038" s="170"/>
      <c r="E1038" s="170"/>
      <c r="F1038" s="170"/>
      <c r="G1038" s="103"/>
      <c r="H1038" s="103"/>
      <c r="I1038" s="103"/>
      <c r="J1038" s="170">
        <f>N1037</f>
        <v>14</v>
      </c>
      <c r="K1038" s="170">
        <f>O1037</f>
        <v>7195</v>
      </c>
      <c r="L1038" s="189">
        <f>P1037</f>
        <v>-7181</v>
      </c>
      <c r="N1038" s="103"/>
      <c r="O1038" s="103"/>
      <c r="P1038" s="174"/>
    </row>
    <row r="1039" spans="3:16" s="155" customFormat="1" ht="14.1" customHeight="1" x14ac:dyDescent="0.2">
      <c r="C1039" s="170"/>
      <c r="D1039" s="170"/>
      <c r="E1039" s="170"/>
      <c r="F1039" s="170"/>
      <c r="G1039" s="103"/>
      <c r="H1039" s="103"/>
      <c r="I1039" s="103"/>
      <c r="J1039" s="190">
        <f>SUM(J1037:J1038)</f>
        <v>144</v>
      </c>
      <c r="K1039" s="190">
        <f>SUM(K1037:K1038)</f>
        <v>7226</v>
      </c>
      <c r="L1039" s="191">
        <f>SUM(L1037:L1038)</f>
        <v>-7082</v>
      </c>
      <c r="N1039" s="103"/>
      <c r="O1039" s="103"/>
      <c r="P1039" s="174"/>
    </row>
    <row r="1040" spans="3:16" s="155" customFormat="1" ht="14.1" customHeight="1" x14ac:dyDescent="0.2">
      <c r="C1040" s="170"/>
      <c r="D1040" s="170"/>
      <c r="E1040" s="170"/>
      <c r="F1040" s="103"/>
      <c r="G1040" s="103"/>
      <c r="H1040" s="103"/>
      <c r="I1040" s="194" t="s">
        <v>342</v>
      </c>
      <c r="J1040" s="190">
        <f>C997-J1039</f>
        <v>0</v>
      </c>
      <c r="K1040" s="190">
        <f>E997-K1039</f>
        <v>-1</v>
      </c>
      <c r="L1040" s="191">
        <f>G997-L1039</f>
        <v>1</v>
      </c>
      <c r="N1040" s="103"/>
      <c r="O1040" s="103"/>
      <c r="P1040" s="174"/>
    </row>
    <row r="1041" spans="1:16" s="155" customFormat="1" ht="14.1" customHeight="1" x14ac:dyDescent="0.2">
      <c r="A1041" s="98"/>
      <c r="B1041" s="153"/>
      <c r="C1041" s="170"/>
      <c r="D1041" s="170"/>
      <c r="E1041" s="170"/>
      <c r="F1041" s="103"/>
      <c r="G1041" s="103"/>
      <c r="H1041" s="103"/>
      <c r="I1041" s="103"/>
      <c r="J1041" s="103"/>
      <c r="K1041" s="103"/>
      <c r="L1041" s="174"/>
      <c r="N1041" s="103"/>
      <c r="O1041" s="103"/>
      <c r="P1041" s="174"/>
    </row>
    <row r="1042" spans="1:16" s="155" customFormat="1" ht="14.1" customHeight="1" x14ac:dyDescent="0.2">
      <c r="A1042" s="169">
        <v>24</v>
      </c>
      <c r="B1042" s="170" t="s">
        <v>343</v>
      </c>
      <c r="C1042" s="72">
        <v>129657</v>
      </c>
      <c r="D1042" s="171">
        <f>C1042*100/7529178</f>
        <v>1.722060495846957</v>
      </c>
      <c r="E1042" s="72">
        <v>109776</v>
      </c>
      <c r="F1042" s="171">
        <f>E1042*100/7270009</f>
        <v>1.509984375535161</v>
      </c>
      <c r="G1042" s="172">
        <f>C1042-E1042</f>
        <v>19881</v>
      </c>
      <c r="H1042" s="173">
        <f>G1042*100/E1042</f>
        <v>18.110515959772627</v>
      </c>
      <c r="I1042" s="188"/>
      <c r="J1042" s="170"/>
      <c r="K1042" s="170"/>
      <c r="L1042" s="212"/>
      <c r="M1042" s="188"/>
      <c r="N1042" s="170"/>
      <c r="O1042" s="170"/>
      <c r="P1042" s="212"/>
    </row>
    <row r="1043" spans="1:16" s="155" customFormat="1" ht="14.1" customHeight="1" x14ac:dyDescent="0.2">
      <c r="A1043" s="98"/>
      <c r="B1043" s="170" t="s">
        <v>344</v>
      </c>
      <c r="C1043" s="170"/>
      <c r="D1043" s="170"/>
      <c r="E1043" s="170"/>
      <c r="F1043" s="170"/>
      <c r="G1043" s="103"/>
      <c r="H1043" s="103"/>
      <c r="I1043" s="179" t="s">
        <v>104</v>
      </c>
      <c r="J1043" s="180">
        <v>40115</v>
      </c>
      <c r="K1043" s="180">
        <v>19487</v>
      </c>
      <c r="L1043" s="181">
        <f t="shared" ref="L1043:L1058" si="50">J1043-K1043</f>
        <v>20628</v>
      </c>
      <c r="M1043" s="179" t="s">
        <v>87</v>
      </c>
      <c r="N1043" s="180">
        <v>1507</v>
      </c>
      <c r="O1043" s="180">
        <v>19579</v>
      </c>
      <c r="P1043" s="181">
        <f t="shared" ref="P1043:P1053" si="51">N1043-O1043</f>
        <v>-18072</v>
      </c>
    </row>
    <row r="1044" spans="1:16" s="155" customFormat="1" ht="14.1" customHeight="1" x14ac:dyDescent="0.2">
      <c r="A1044" s="98"/>
      <c r="B1044" s="153"/>
      <c r="C1044" s="170"/>
      <c r="D1044" s="170"/>
      <c r="E1044" s="170"/>
      <c r="F1044" s="170"/>
      <c r="G1044" s="103"/>
      <c r="H1044" s="103"/>
      <c r="I1044" s="179" t="s">
        <v>75</v>
      </c>
      <c r="J1044" s="180">
        <v>47980</v>
      </c>
      <c r="K1044" s="180">
        <v>27901</v>
      </c>
      <c r="L1044" s="181">
        <f t="shared" si="50"/>
        <v>20079</v>
      </c>
      <c r="M1044" s="179" t="s">
        <v>68</v>
      </c>
      <c r="N1044" s="180">
        <v>1588</v>
      </c>
      <c r="O1044" s="180">
        <v>3278</v>
      </c>
      <c r="P1044" s="181">
        <f t="shared" si="51"/>
        <v>-1690</v>
      </c>
    </row>
    <row r="1045" spans="1:16" s="155" customFormat="1" ht="14.1" customHeight="1" x14ac:dyDescent="0.2">
      <c r="A1045" s="98"/>
      <c r="B1045" s="153"/>
      <c r="C1045" s="170"/>
      <c r="D1045" s="170"/>
      <c r="E1045" s="170"/>
      <c r="F1045" s="170"/>
      <c r="G1045" s="103"/>
      <c r="H1045" s="103"/>
      <c r="I1045" s="179" t="s">
        <v>263</v>
      </c>
      <c r="J1045" s="180">
        <v>11661</v>
      </c>
      <c r="K1045" s="180">
        <v>10265</v>
      </c>
      <c r="L1045" s="181">
        <f t="shared" si="50"/>
        <v>1396</v>
      </c>
      <c r="M1045" s="179" t="s">
        <v>76</v>
      </c>
      <c r="N1045" s="180">
        <v>1177</v>
      </c>
      <c r="O1045" s="180">
        <v>2832</v>
      </c>
      <c r="P1045" s="181">
        <f t="shared" si="51"/>
        <v>-1655</v>
      </c>
    </row>
    <row r="1046" spans="1:16" s="155" customFormat="1" ht="14.1" customHeight="1" x14ac:dyDescent="0.2">
      <c r="A1046" s="98"/>
      <c r="B1046" s="153"/>
      <c r="C1046" s="170"/>
      <c r="D1046" s="170"/>
      <c r="E1046" s="170"/>
      <c r="F1046" s="170"/>
      <c r="G1046" s="103"/>
      <c r="H1046" s="103"/>
      <c r="I1046" s="179" t="s">
        <v>265</v>
      </c>
      <c r="J1046" s="180">
        <v>1796</v>
      </c>
      <c r="K1046" s="180">
        <v>1178</v>
      </c>
      <c r="L1046" s="181">
        <f t="shared" si="50"/>
        <v>618</v>
      </c>
      <c r="M1046" s="179" t="s">
        <v>65</v>
      </c>
      <c r="N1046" s="180">
        <v>567</v>
      </c>
      <c r="O1046" s="180">
        <v>1863</v>
      </c>
      <c r="P1046" s="181">
        <f t="shared" si="51"/>
        <v>-1296</v>
      </c>
    </row>
    <row r="1047" spans="1:16" s="155" customFormat="1" ht="14.1" customHeight="1" x14ac:dyDescent="0.2">
      <c r="A1047" s="98"/>
      <c r="B1047" s="153"/>
      <c r="C1047" s="170"/>
      <c r="D1047" s="170"/>
      <c r="E1047" s="170"/>
      <c r="F1047" s="170"/>
      <c r="G1047" s="103"/>
      <c r="H1047" s="103"/>
      <c r="I1047" s="179" t="s">
        <v>93</v>
      </c>
      <c r="J1047" s="180">
        <v>3057</v>
      </c>
      <c r="K1047" s="180">
        <v>2440</v>
      </c>
      <c r="L1047" s="181">
        <f t="shared" si="50"/>
        <v>617</v>
      </c>
      <c r="M1047" s="179" t="s">
        <v>105</v>
      </c>
      <c r="N1047" s="180">
        <v>4463</v>
      </c>
      <c r="O1047" s="180">
        <v>5613</v>
      </c>
      <c r="P1047" s="181">
        <f t="shared" si="51"/>
        <v>-1150</v>
      </c>
    </row>
    <row r="1048" spans="1:16" s="155" customFormat="1" ht="14.1" customHeight="1" x14ac:dyDescent="0.2">
      <c r="A1048" s="98"/>
      <c r="B1048" s="153"/>
      <c r="C1048" s="170"/>
      <c r="D1048" s="170"/>
      <c r="E1048" s="170"/>
      <c r="F1048" s="170"/>
      <c r="G1048" s="103"/>
      <c r="H1048" s="103"/>
      <c r="I1048" s="179" t="s">
        <v>74</v>
      </c>
      <c r="J1048" s="180">
        <v>1898</v>
      </c>
      <c r="K1048" s="180">
        <v>1551</v>
      </c>
      <c r="L1048" s="181">
        <f t="shared" si="50"/>
        <v>347</v>
      </c>
      <c r="M1048" s="179" t="s">
        <v>98</v>
      </c>
      <c r="N1048" s="180">
        <v>1647</v>
      </c>
      <c r="O1048" s="180">
        <v>2696</v>
      </c>
      <c r="P1048" s="181">
        <f t="shared" si="51"/>
        <v>-1049</v>
      </c>
    </row>
    <row r="1049" spans="1:16" s="155" customFormat="1" ht="14.1" customHeight="1" x14ac:dyDescent="0.2">
      <c r="A1049" s="98"/>
      <c r="B1049" s="153"/>
      <c r="C1049" s="170"/>
      <c r="D1049" s="170"/>
      <c r="E1049" s="170"/>
      <c r="F1049" s="170"/>
      <c r="G1049" s="103"/>
      <c r="H1049" s="103"/>
      <c r="I1049" s="179" t="s">
        <v>71</v>
      </c>
      <c r="J1049" s="180">
        <v>648</v>
      </c>
      <c r="K1049" s="180">
        <v>326</v>
      </c>
      <c r="L1049" s="181">
        <f t="shared" si="50"/>
        <v>322</v>
      </c>
      <c r="M1049" s="179" t="s">
        <v>92</v>
      </c>
      <c r="N1049" s="180">
        <v>4114</v>
      </c>
      <c r="O1049" s="180">
        <v>4598</v>
      </c>
      <c r="P1049" s="181">
        <f t="shared" si="51"/>
        <v>-484</v>
      </c>
    </row>
    <row r="1050" spans="1:16" s="155" customFormat="1" ht="14.1" customHeight="1" x14ac:dyDescent="0.2">
      <c r="A1050" s="98"/>
      <c r="B1050" s="153"/>
      <c r="C1050" s="170"/>
      <c r="D1050" s="170"/>
      <c r="E1050" s="170"/>
      <c r="F1050" s="170"/>
      <c r="G1050" s="103"/>
      <c r="H1050" s="103"/>
      <c r="I1050" s="179" t="s">
        <v>285</v>
      </c>
      <c r="J1050" s="180">
        <v>500</v>
      </c>
      <c r="K1050" s="180">
        <v>278</v>
      </c>
      <c r="L1050" s="181">
        <f t="shared" si="50"/>
        <v>222</v>
      </c>
      <c r="M1050" s="179" t="s">
        <v>99</v>
      </c>
      <c r="N1050" s="180">
        <v>182</v>
      </c>
      <c r="O1050" s="180">
        <v>275</v>
      </c>
      <c r="P1050" s="181">
        <f t="shared" si="51"/>
        <v>-93</v>
      </c>
    </row>
    <row r="1051" spans="1:16" s="155" customFormat="1" ht="14.1" customHeight="1" x14ac:dyDescent="0.2">
      <c r="A1051" s="98"/>
      <c r="B1051" s="153"/>
      <c r="C1051" s="170"/>
      <c r="D1051" s="170"/>
      <c r="E1051" s="170"/>
      <c r="F1051" s="170"/>
      <c r="G1051" s="103"/>
      <c r="H1051" s="103"/>
      <c r="I1051" s="179" t="s">
        <v>66</v>
      </c>
      <c r="J1051" s="180">
        <v>323</v>
      </c>
      <c r="K1051" s="180">
        <v>157</v>
      </c>
      <c r="L1051" s="181">
        <f t="shared" si="50"/>
        <v>166</v>
      </c>
      <c r="M1051" s="179" t="s">
        <v>91</v>
      </c>
      <c r="N1051" s="180">
        <v>114</v>
      </c>
      <c r="O1051" s="180">
        <v>207</v>
      </c>
      <c r="P1051" s="181">
        <f t="shared" si="51"/>
        <v>-93</v>
      </c>
    </row>
    <row r="1052" spans="1:16" s="155" customFormat="1" ht="14.1" customHeight="1" x14ac:dyDescent="0.2">
      <c r="A1052" s="169"/>
      <c r="B1052" s="175"/>
      <c r="C1052" s="170"/>
      <c r="D1052" s="170"/>
      <c r="E1052" s="170"/>
      <c r="F1052" s="170"/>
      <c r="G1052" s="170"/>
      <c r="H1052" s="170"/>
      <c r="I1052" s="179" t="s">
        <v>260</v>
      </c>
      <c r="J1052" s="180">
        <v>70</v>
      </c>
      <c r="K1052" s="180">
        <v>0</v>
      </c>
      <c r="L1052" s="181">
        <f t="shared" si="50"/>
        <v>70</v>
      </c>
      <c r="M1052" s="179" t="s">
        <v>86</v>
      </c>
      <c r="N1052" s="180">
        <v>1163</v>
      </c>
      <c r="O1052" s="180">
        <v>1193</v>
      </c>
      <c r="P1052" s="181">
        <f t="shared" si="51"/>
        <v>-30</v>
      </c>
    </row>
    <row r="1053" spans="1:16" s="155" customFormat="1" ht="14.1" customHeight="1" x14ac:dyDescent="0.2">
      <c r="A1053" s="169"/>
      <c r="B1053" s="175"/>
      <c r="C1053" s="170"/>
      <c r="D1053" s="170"/>
      <c r="E1053" s="170"/>
      <c r="F1053" s="170"/>
      <c r="G1053" s="170"/>
      <c r="H1053" s="170"/>
      <c r="I1053" s="179" t="s">
        <v>90</v>
      </c>
      <c r="J1053" s="180">
        <v>818</v>
      </c>
      <c r="K1053" s="180">
        <v>751</v>
      </c>
      <c r="L1053" s="181">
        <f t="shared" si="50"/>
        <v>67</v>
      </c>
      <c r="M1053" s="179" t="s">
        <v>88</v>
      </c>
      <c r="N1053" s="180">
        <v>675</v>
      </c>
      <c r="O1053" s="180">
        <v>701</v>
      </c>
      <c r="P1053" s="181">
        <f t="shared" si="51"/>
        <v>-26</v>
      </c>
    </row>
    <row r="1054" spans="1:16" s="155" customFormat="1" ht="14.1" customHeight="1" x14ac:dyDescent="0.2">
      <c r="A1054" s="98"/>
      <c r="B1054" s="153"/>
      <c r="C1054" s="170"/>
      <c r="D1054" s="170"/>
      <c r="E1054" s="170"/>
      <c r="F1054" s="170"/>
      <c r="G1054" s="103"/>
      <c r="H1054" s="103"/>
      <c r="I1054" s="179" t="s">
        <v>262</v>
      </c>
      <c r="J1054" s="180">
        <v>58</v>
      </c>
      <c r="K1054" s="180">
        <v>0</v>
      </c>
      <c r="L1054" s="181">
        <f t="shared" si="50"/>
        <v>58</v>
      </c>
    </row>
    <row r="1055" spans="1:16" s="155" customFormat="1" ht="14.1" customHeight="1" x14ac:dyDescent="0.2">
      <c r="A1055" s="98"/>
      <c r="B1055" s="153"/>
      <c r="C1055" s="170"/>
      <c r="D1055" s="170"/>
      <c r="E1055" s="170"/>
      <c r="F1055" s="170"/>
      <c r="G1055" s="103"/>
      <c r="H1055" s="103"/>
      <c r="I1055" s="179" t="s">
        <v>70</v>
      </c>
      <c r="J1055" s="180">
        <v>273</v>
      </c>
      <c r="K1055" s="180">
        <v>215</v>
      </c>
      <c r="L1055" s="181">
        <f t="shared" si="50"/>
        <v>58</v>
      </c>
    </row>
    <row r="1056" spans="1:16" s="155" customFormat="1" ht="14.1" customHeight="1" x14ac:dyDescent="0.2">
      <c r="A1056" s="98"/>
      <c r="B1056" s="153"/>
      <c r="C1056" s="170"/>
      <c r="D1056" s="170"/>
      <c r="E1056" s="170"/>
      <c r="F1056" s="170"/>
      <c r="G1056" s="103"/>
      <c r="H1056" s="103"/>
      <c r="I1056" s="179" t="s">
        <v>97</v>
      </c>
      <c r="J1056" s="180">
        <v>301</v>
      </c>
      <c r="K1056" s="180">
        <v>280</v>
      </c>
      <c r="L1056" s="181">
        <f t="shared" si="50"/>
        <v>21</v>
      </c>
      <c r="M1056" s="179"/>
      <c r="N1056" s="180"/>
      <c r="O1056" s="180"/>
      <c r="P1056" s="181"/>
    </row>
    <row r="1057" spans="1:16" s="155" customFormat="1" ht="14.1" customHeight="1" x14ac:dyDescent="0.2">
      <c r="A1057" s="98"/>
      <c r="B1057" s="153"/>
      <c r="C1057" s="170"/>
      <c r="D1057" s="170"/>
      <c r="E1057" s="170"/>
      <c r="F1057" s="170"/>
      <c r="G1057" s="103"/>
      <c r="H1057" s="103"/>
      <c r="I1057" s="179" t="s">
        <v>268</v>
      </c>
      <c r="J1057" s="180">
        <v>83</v>
      </c>
      <c r="K1057" s="180">
        <v>77</v>
      </c>
      <c r="L1057" s="181">
        <f t="shared" si="50"/>
        <v>6</v>
      </c>
      <c r="M1057" s="179"/>
      <c r="N1057" s="180"/>
      <c r="O1057" s="180"/>
      <c r="P1057" s="181"/>
    </row>
    <row r="1058" spans="1:16" s="155" customFormat="1" ht="14.1" customHeight="1" x14ac:dyDescent="0.2">
      <c r="A1058" s="98"/>
      <c r="B1058" s="153"/>
      <c r="C1058" s="170"/>
      <c r="D1058" s="170"/>
      <c r="E1058" s="170"/>
      <c r="F1058" s="170"/>
      <c r="G1058" s="103"/>
      <c r="H1058" s="103"/>
      <c r="I1058" s="179" t="s">
        <v>257</v>
      </c>
      <c r="J1058" s="180">
        <v>2879</v>
      </c>
      <c r="K1058" s="180">
        <v>2035</v>
      </c>
      <c r="L1058" s="181">
        <f t="shared" si="50"/>
        <v>844</v>
      </c>
    </row>
    <row r="1059" spans="1:16" s="155" customFormat="1" ht="14.1" customHeight="1" x14ac:dyDescent="0.2">
      <c r="A1059" s="98"/>
      <c r="B1059" s="153"/>
      <c r="C1059" s="170"/>
      <c r="D1059" s="170"/>
      <c r="E1059" s="170"/>
      <c r="F1059" s="170"/>
      <c r="G1059" s="103"/>
      <c r="H1059" s="103"/>
      <c r="I1059" s="179"/>
      <c r="J1059" s="180"/>
      <c r="K1059" s="180"/>
      <c r="L1059" s="181"/>
      <c r="M1059" s="183"/>
      <c r="N1059" s="180"/>
      <c r="O1059" s="180"/>
      <c r="P1059" s="181"/>
    </row>
    <row r="1060" spans="1:16" s="155" customFormat="1" ht="14.1" customHeight="1" x14ac:dyDescent="0.2">
      <c r="A1060" s="98"/>
      <c r="B1060" s="153"/>
      <c r="C1060" s="170"/>
      <c r="D1060" s="170"/>
      <c r="E1060" s="170"/>
      <c r="F1060" s="170"/>
      <c r="G1060" s="103"/>
      <c r="H1060" s="103"/>
      <c r="M1060" s="183"/>
      <c r="N1060" s="180"/>
      <c r="O1060" s="180"/>
      <c r="P1060" s="181"/>
    </row>
    <row r="1061" spans="1:16" s="155" customFormat="1" ht="14.1" customHeight="1" x14ac:dyDescent="0.2">
      <c r="A1061" s="98"/>
      <c r="B1061" s="153"/>
      <c r="C1061" s="170"/>
      <c r="D1061" s="170"/>
      <c r="E1061" s="170"/>
      <c r="F1061" s="170"/>
      <c r="G1061" s="103"/>
      <c r="H1061" s="103"/>
      <c r="M1061" s="183"/>
      <c r="N1061" s="180"/>
      <c r="O1061" s="180"/>
      <c r="P1061" s="181"/>
    </row>
    <row r="1062" spans="1:16" s="155" customFormat="1" ht="14.1" customHeight="1" x14ac:dyDescent="0.2">
      <c r="A1062" s="98"/>
      <c r="B1062" s="153"/>
      <c r="C1062" s="170"/>
      <c r="D1062" s="170"/>
      <c r="E1062" s="170"/>
      <c r="F1062" s="170"/>
      <c r="G1062" s="103"/>
      <c r="H1062" s="103"/>
      <c r="I1062" s="184"/>
      <c r="J1062" s="185"/>
      <c r="K1062" s="185"/>
      <c r="L1062" s="181"/>
    </row>
    <row r="1063" spans="1:16" s="155" customFormat="1" ht="14.1" customHeight="1" x14ac:dyDescent="0.2">
      <c r="A1063" s="98"/>
      <c r="B1063" s="153"/>
      <c r="C1063" s="170"/>
      <c r="D1063" s="170"/>
      <c r="E1063" s="170"/>
      <c r="F1063" s="170"/>
      <c r="G1063" s="103"/>
      <c r="H1063" s="103"/>
      <c r="I1063" s="184"/>
      <c r="J1063" s="185"/>
      <c r="K1063" s="185"/>
      <c r="L1063" s="181"/>
    </row>
    <row r="1064" spans="1:16" s="155" customFormat="1" ht="14.1" customHeight="1" x14ac:dyDescent="0.2">
      <c r="A1064" s="98"/>
      <c r="B1064" s="153"/>
      <c r="C1064" s="170"/>
      <c r="D1064" s="170"/>
      <c r="E1064" s="170"/>
      <c r="F1064" s="170"/>
      <c r="G1064" s="103"/>
      <c r="H1064" s="103"/>
      <c r="I1064" s="184"/>
      <c r="J1064" s="185"/>
      <c r="K1064" s="185"/>
      <c r="L1064" s="181"/>
      <c r="M1064" s="184"/>
      <c r="N1064" s="185"/>
      <c r="O1064" s="185"/>
      <c r="P1064" s="181"/>
    </row>
    <row r="1065" spans="1:16" s="155" customFormat="1" ht="14.1" customHeight="1" x14ac:dyDescent="0.2">
      <c r="A1065" s="98"/>
      <c r="B1065" s="153"/>
      <c r="C1065" s="170"/>
      <c r="D1065" s="170"/>
      <c r="E1065" s="170"/>
      <c r="F1065" s="170"/>
      <c r="G1065" s="103"/>
      <c r="H1065" s="103"/>
      <c r="I1065" s="184"/>
      <c r="J1065" s="185"/>
      <c r="K1065" s="185"/>
      <c r="L1065" s="181"/>
      <c r="M1065" s="184"/>
      <c r="N1065" s="185"/>
      <c r="O1065" s="185"/>
      <c r="P1065" s="181"/>
    </row>
    <row r="1066" spans="1:16" s="155" customFormat="1" ht="14.1" customHeight="1" x14ac:dyDescent="0.2">
      <c r="A1066" s="169"/>
      <c r="B1066" s="175"/>
      <c r="C1066" s="170"/>
      <c r="D1066" s="170"/>
      <c r="E1066" s="170"/>
      <c r="F1066" s="170"/>
      <c r="G1066" s="170"/>
      <c r="H1066" s="170"/>
      <c r="I1066" s="184"/>
      <c r="J1066" s="185"/>
      <c r="K1066" s="185"/>
      <c r="L1066" s="181"/>
      <c r="M1066" s="184"/>
      <c r="N1066" s="185"/>
      <c r="O1066" s="185"/>
      <c r="P1066" s="181"/>
    </row>
    <row r="1067" spans="1:16" s="155" customFormat="1" ht="14.1" customHeight="1" x14ac:dyDescent="0.2">
      <c r="C1067" s="170"/>
      <c r="D1067" s="170"/>
      <c r="E1067" s="170"/>
      <c r="F1067" s="103"/>
      <c r="G1067" s="103"/>
      <c r="H1067" s="103"/>
      <c r="I1067" s="184"/>
      <c r="J1067" s="185"/>
      <c r="K1067" s="185"/>
      <c r="L1067" s="181"/>
      <c r="P1067" s="186"/>
    </row>
    <row r="1068" spans="1:16" s="155" customFormat="1" ht="14.1" customHeight="1" x14ac:dyDescent="0.2">
      <c r="C1068" s="170"/>
      <c r="D1068" s="170"/>
      <c r="E1068" s="170"/>
      <c r="F1068" s="103"/>
      <c r="G1068" s="103"/>
      <c r="H1068" s="103"/>
      <c r="I1068" s="184"/>
      <c r="J1068" s="185"/>
      <c r="K1068" s="185"/>
      <c r="L1068" s="181"/>
      <c r="P1068" s="186"/>
    </row>
    <row r="1069" spans="1:16" s="155" customFormat="1" ht="14.1" customHeight="1" x14ac:dyDescent="0.2">
      <c r="C1069" s="170"/>
      <c r="D1069" s="170"/>
      <c r="E1069" s="170"/>
      <c r="F1069" s="103"/>
      <c r="G1069" s="103"/>
      <c r="H1069" s="103"/>
      <c r="I1069" s="184"/>
      <c r="J1069" s="185"/>
      <c r="K1069" s="185"/>
      <c r="L1069" s="181"/>
      <c r="M1069" s="187"/>
      <c r="N1069" s="176"/>
      <c r="O1069" s="176"/>
      <c r="P1069" s="181"/>
    </row>
    <row r="1070" spans="1:16" s="155" customFormat="1" ht="14.1" customHeight="1" x14ac:dyDescent="0.2">
      <c r="C1070" s="170"/>
      <c r="D1070" s="170"/>
      <c r="E1070" s="170"/>
      <c r="F1070" s="103"/>
      <c r="G1070" s="103"/>
      <c r="H1070" s="103"/>
      <c r="L1070" s="186"/>
      <c r="M1070" s="187"/>
      <c r="N1070" s="176"/>
      <c r="O1070" s="176"/>
      <c r="P1070" s="181"/>
    </row>
    <row r="1071" spans="1:16" s="155" customFormat="1" ht="14.1" customHeight="1" x14ac:dyDescent="0.2">
      <c r="C1071" s="170"/>
      <c r="D1071" s="170"/>
      <c r="E1071" s="170"/>
      <c r="F1071" s="103"/>
      <c r="G1071" s="103"/>
      <c r="H1071" s="103"/>
      <c r="L1071" s="186"/>
      <c r="N1071" s="103"/>
      <c r="O1071" s="103"/>
      <c r="P1071" s="174"/>
    </row>
    <row r="1072" spans="1:16" s="155" customFormat="1" ht="14.1" customHeight="1" x14ac:dyDescent="0.2">
      <c r="C1072" s="170"/>
      <c r="D1072" s="170"/>
      <c r="E1072" s="170"/>
      <c r="F1072" s="103"/>
      <c r="G1072" s="103"/>
      <c r="H1072" s="103"/>
      <c r="L1072" s="186"/>
      <c r="N1072" s="103"/>
      <c r="O1072" s="103"/>
      <c r="P1072" s="174"/>
    </row>
    <row r="1073" spans="1:16" s="155" customFormat="1" ht="14.1" customHeight="1" x14ac:dyDescent="0.2">
      <c r="C1073" s="170"/>
      <c r="D1073" s="170"/>
      <c r="E1073" s="170"/>
      <c r="F1073" s="103"/>
      <c r="G1073" s="103"/>
      <c r="H1073" s="103"/>
      <c r="I1073" s="103"/>
      <c r="J1073" s="103"/>
      <c r="K1073" s="103"/>
      <c r="L1073" s="174"/>
      <c r="N1073" s="103"/>
      <c r="O1073" s="103"/>
      <c r="P1073" s="174"/>
    </row>
    <row r="1074" spans="1:16" s="155" customFormat="1" ht="14.1" customHeight="1" x14ac:dyDescent="0.2">
      <c r="C1074" s="170"/>
      <c r="D1074" s="170"/>
      <c r="E1074" s="170"/>
      <c r="F1074" s="103"/>
      <c r="G1074" s="103"/>
      <c r="H1074" s="103"/>
      <c r="I1074" s="103"/>
      <c r="J1074" s="103"/>
      <c r="K1074" s="103"/>
      <c r="L1074" s="174"/>
      <c r="N1074" s="103"/>
      <c r="O1074" s="103"/>
      <c r="P1074" s="174"/>
    </row>
    <row r="1075" spans="1:16" s="155" customFormat="1" ht="14.1" customHeight="1" x14ac:dyDescent="0.2">
      <c r="C1075" s="170"/>
      <c r="D1075" s="170"/>
      <c r="E1075" s="170"/>
      <c r="F1075" s="103"/>
      <c r="G1075" s="103"/>
      <c r="H1075" s="103"/>
      <c r="I1075" s="103"/>
      <c r="J1075" s="103"/>
      <c r="K1075" s="103"/>
      <c r="L1075" s="174"/>
      <c r="N1075" s="103"/>
      <c r="O1075" s="103"/>
      <c r="P1075" s="174"/>
    </row>
    <row r="1076" spans="1:16" s="155" customFormat="1" ht="14.1" customHeight="1" x14ac:dyDescent="0.2">
      <c r="C1076" s="170"/>
      <c r="D1076" s="170"/>
      <c r="E1076" s="170"/>
      <c r="F1076" s="103"/>
      <c r="G1076" s="103"/>
      <c r="H1076" s="103"/>
      <c r="I1076" s="103"/>
      <c r="J1076" s="103"/>
      <c r="K1076" s="103"/>
      <c r="L1076" s="174"/>
      <c r="N1076" s="103"/>
      <c r="O1076" s="103"/>
      <c r="P1076" s="174"/>
    </row>
    <row r="1077" spans="1:16" s="155" customFormat="1" ht="14.1" customHeight="1" x14ac:dyDescent="0.2">
      <c r="C1077" s="170"/>
      <c r="D1077" s="170"/>
      <c r="E1077" s="170"/>
      <c r="F1077" s="103"/>
      <c r="G1077" s="103"/>
      <c r="H1077" s="103"/>
      <c r="I1077" s="103"/>
      <c r="J1077" s="103"/>
      <c r="K1077" s="103"/>
      <c r="L1077" s="174"/>
      <c r="N1077" s="103"/>
      <c r="O1077" s="103"/>
      <c r="P1077" s="174"/>
    </row>
    <row r="1078" spans="1:16" s="155" customFormat="1" ht="14.1" customHeight="1" x14ac:dyDescent="0.2">
      <c r="C1078" s="170"/>
      <c r="D1078" s="170"/>
      <c r="E1078" s="170"/>
      <c r="F1078" s="103"/>
      <c r="G1078" s="103"/>
      <c r="H1078" s="103"/>
      <c r="I1078" s="103"/>
      <c r="J1078" s="103"/>
      <c r="K1078" s="103"/>
      <c r="L1078" s="174"/>
      <c r="N1078" s="103"/>
      <c r="O1078" s="103"/>
      <c r="P1078" s="174"/>
    </row>
    <row r="1079" spans="1:16" s="155" customFormat="1" ht="14.1" customHeight="1" x14ac:dyDescent="0.2">
      <c r="C1079" s="170"/>
      <c r="D1079" s="170"/>
      <c r="E1079" s="170"/>
      <c r="F1079" s="103"/>
      <c r="G1079" s="103"/>
      <c r="H1079" s="103"/>
      <c r="I1079" s="103"/>
      <c r="J1079" s="103"/>
      <c r="K1079" s="103"/>
      <c r="L1079" s="174"/>
      <c r="N1079" s="103"/>
      <c r="O1079" s="103"/>
      <c r="P1079" s="174"/>
    </row>
    <row r="1080" spans="1:16" s="155" customFormat="1" ht="14.1" customHeight="1" x14ac:dyDescent="0.2">
      <c r="C1080" s="170"/>
      <c r="D1080" s="170"/>
      <c r="E1080" s="170"/>
      <c r="F1080" s="103"/>
      <c r="G1080" s="103"/>
      <c r="H1080" s="103"/>
      <c r="I1080" s="103"/>
      <c r="J1080" s="103"/>
      <c r="K1080" s="103"/>
      <c r="L1080" s="174"/>
      <c r="N1080" s="103"/>
      <c r="O1080" s="103"/>
      <c r="P1080" s="174"/>
    </row>
    <row r="1081" spans="1:16" s="155" customFormat="1" ht="14.1" customHeight="1" x14ac:dyDescent="0.2">
      <c r="C1081" s="170"/>
      <c r="D1081" s="170"/>
      <c r="E1081" s="170"/>
      <c r="F1081" s="103"/>
      <c r="G1081" s="103"/>
      <c r="H1081" s="103"/>
      <c r="I1081" s="103"/>
      <c r="J1081" s="103"/>
      <c r="K1081" s="103"/>
      <c r="L1081" s="174"/>
      <c r="N1081" s="103"/>
      <c r="O1081" s="103"/>
      <c r="P1081" s="174"/>
    </row>
    <row r="1082" spans="1:16" s="155" customFormat="1" ht="14.1" customHeight="1" x14ac:dyDescent="0.2">
      <c r="C1082" s="170"/>
      <c r="D1082" s="170"/>
      <c r="E1082" s="170"/>
      <c r="F1082" s="103"/>
      <c r="G1082" s="103"/>
      <c r="H1082" s="103"/>
      <c r="I1082" s="170" t="s">
        <v>258</v>
      </c>
      <c r="J1082" s="170">
        <f>SUM(J1043:J1081)</f>
        <v>112460</v>
      </c>
      <c r="K1082" s="170">
        <f>SUM(K1043:K1081)</f>
        <v>66941</v>
      </c>
      <c r="L1082" s="170">
        <f>SUM(L1043:L1081)</f>
        <v>45519</v>
      </c>
      <c r="M1082" s="170" t="s">
        <v>258</v>
      </c>
      <c r="N1082" s="170">
        <f>SUM(N1043:N1081)</f>
        <v>17197</v>
      </c>
      <c r="O1082" s="170">
        <f>SUM(O1043:O1081)</f>
        <v>42835</v>
      </c>
      <c r="P1082" s="189">
        <f>SUM(P1043:P1081)</f>
        <v>-25638</v>
      </c>
    </row>
    <row r="1083" spans="1:16" s="155" customFormat="1" ht="14.1" customHeight="1" x14ac:dyDescent="0.2">
      <c r="C1083" s="170"/>
      <c r="D1083" s="170"/>
      <c r="E1083" s="170"/>
      <c r="F1083" s="103"/>
      <c r="G1083" s="103"/>
      <c r="H1083" s="103"/>
      <c r="I1083" s="103"/>
      <c r="J1083" s="170">
        <f>N1082</f>
        <v>17197</v>
      </c>
      <c r="K1083" s="170">
        <f>O1082</f>
        <v>42835</v>
      </c>
      <c r="L1083" s="189">
        <f>P1082</f>
        <v>-25638</v>
      </c>
      <c r="N1083" s="103"/>
      <c r="O1083" s="103"/>
      <c r="P1083" s="174"/>
    </row>
    <row r="1084" spans="1:16" s="155" customFormat="1" ht="14.1" customHeight="1" x14ac:dyDescent="0.2">
      <c r="C1084" s="170"/>
      <c r="D1084" s="170"/>
      <c r="E1084" s="170"/>
      <c r="F1084" s="103"/>
      <c r="G1084" s="103"/>
      <c r="H1084" s="103"/>
      <c r="I1084" s="103"/>
      <c r="J1084" s="190">
        <f>SUM(J1082:J1083)</f>
        <v>129657</v>
      </c>
      <c r="K1084" s="190">
        <f>SUM(K1082:K1083)</f>
        <v>109776</v>
      </c>
      <c r="L1084" s="191">
        <f>SUM(L1082:L1083)</f>
        <v>19881</v>
      </c>
      <c r="N1084" s="103"/>
      <c r="O1084" s="103"/>
      <c r="P1084" s="174"/>
    </row>
    <row r="1085" spans="1:16" s="155" customFormat="1" ht="14.1" customHeight="1" x14ac:dyDescent="0.2">
      <c r="C1085" s="170"/>
      <c r="D1085" s="170"/>
      <c r="E1085" s="170"/>
      <c r="F1085" s="103"/>
      <c r="G1085" s="103"/>
      <c r="H1085" s="103"/>
      <c r="I1085" s="194" t="s">
        <v>345</v>
      </c>
      <c r="J1085" s="103">
        <f>C1042-J1084</f>
        <v>0</v>
      </c>
      <c r="K1085" s="103">
        <f>E1042-K1084</f>
        <v>0</v>
      </c>
      <c r="L1085" s="191">
        <f>G1042-L1084</f>
        <v>0</v>
      </c>
      <c r="N1085" s="103"/>
      <c r="O1085" s="103"/>
      <c r="P1085" s="174"/>
    </row>
    <row r="1086" spans="1:16" s="155" customFormat="1" ht="14.1" customHeight="1" x14ac:dyDescent="0.2">
      <c r="A1086" s="98"/>
      <c r="B1086" s="153"/>
      <c r="C1086" s="170"/>
      <c r="D1086" s="170"/>
      <c r="E1086" s="170"/>
      <c r="F1086" s="103"/>
      <c r="G1086" s="103"/>
      <c r="H1086" s="103"/>
      <c r="I1086" s="103"/>
      <c r="J1086" s="103"/>
      <c r="K1086" s="103"/>
      <c r="L1086" s="174"/>
      <c r="N1086" s="103"/>
      <c r="O1086" s="103"/>
      <c r="P1086" s="174"/>
    </row>
    <row r="1087" spans="1:16" s="155" customFormat="1" ht="14.1" customHeight="1" x14ac:dyDescent="0.2">
      <c r="A1087" s="169">
        <v>25</v>
      </c>
      <c r="B1087" s="202" t="s">
        <v>54</v>
      </c>
      <c r="C1087" s="72">
        <v>133802</v>
      </c>
      <c r="D1087" s="171">
        <f>C1087*100/7529178</f>
        <v>1.7771129863047468</v>
      </c>
      <c r="E1087" s="72">
        <v>129634</v>
      </c>
      <c r="F1087" s="171">
        <f>E1087*100/7270009</f>
        <v>1.7831339686099426</v>
      </c>
      <c r="G1087" s="172">
        <f>C1087-E1087</f>
        <v>4168</v>
      </c>
      <c r="H1087" s="173">
        <f>G1087*100/E1087</f>
        <v>3.2152058873443696</v>
      </c>
      <c r="J1087" s="103"/>
      <c r="K1087" s="103"/>
      <c r="L1087" s="174"/>
      <c r="N1087" s="103"/>
      <c r="O1087" s="103"/>
      <c r="P1087" s="174"/>
    </row>
    <row r="1088" spans="1:16" s="155" customFormat="1" ht="14.1" customHeight="1" x14ac:dyDescent="0.2">
      <c r="A1088" s="98"/>
      <c r="B1088" s="153"/>
      <c r="C1088" s="170"/>
      <c r="D1088" s="170"/>
      <c r="E1088" s="170"/>
      <c r="F1088" s="170"/>
      <c r="G1088" s="103"/>
      <c r="H1088" s="103"/>
      <c r="I1088" s="179" t="s">
        <v>263</v>
      </c>
      <c r="J1088" s="180">
        <v>34331</v>
      </c>
      <c r="K1088" s="180">
        <v>18047</v>
      </c>
      <c r="L1088" s="181">
        <f t="shared" ref="L1088:L1119" si="52">J1088-K1088</f>
        <v>16284</v>
      </c>
      <c r="M1088" s="179" t="s">
        <v>264</v>
      </c>
      <c r="N1088" s="180">
        <v>2873</v>
      </c>
      <c r="O1088" s="180">
        <v>45170</v>
      </c>
      <c r="P1088" s="181">
        <f t="shared" ref="P1088:P1106" si="53">N1088-O1088</f>
        <v>-42297</v>
      </c>
    </row>
    <row r="1089" spans="1:16" s="155" customFormat="1" ht="14.1" customHeight="1" x14ac:dyDescent="0.2">
      <c r="A1089" s="98"/>
      <c r="B1089" s="153"/>
      <c r="C1089" s="170"/>
      <c r="D1089" s="170"/>
      <c r="E1089" s="170"/>
      <c r="F1089" s="170"/>
      <c r="G1089" s="103"/>
      <c r="H1089" s="103"/>
      <c r="I1089" s="179" t="s">
        <v>99</v>
      </c>
      <c r="J1089" s="180">
        <v>26079</v>
      </c>
      <c r="K1089" s="180">
        <v>18094</v>
      </c>
      <c r="L1089" s="181">
        <f t="shared" si="52"/>
        <v>7985</v>
      </c>
      <c r="M1089" s="179" t="s">
        <v>75</v>
      </c>
      <c r="N1089" s="180">
        <v>1161</v>
      </c>
      <c r="O1089" s="180">
        <v>2185</v>
      </c>
      <c r="P1089" s="181">
        <f t="shared" si="53"/>
        <v>-1024</v>
      </c>
    </row>
    <row r="1090" spans="1:16" s="155" customFormat="1" ht="14.1" customHeight="1" thickBot="1" x14ac:dyDescent="0.25">
      <c r="A1090" s="98"/>
      <c r="B1090" s="153"/>
      <c r="C1090" s="170"/>
      <c r="D1090" s="170"/>
      <c r="E1090" s="170"/>
      <c r="F1090" s="170"/>
      <c r="G1090" s="103"/>
      <c r="H1090" s="103"/>
      <c r="I1090" s="179" t="s">
        <v>76</v>
      </c>
      <c r="J1090" s="180">
        <v>7746</v>
      </c>
      <c r="K1090" s="180">
        <v>5498</v>
      </c>
      <c r="L1090" s="181">
        <f t="shared" si="52"/>
        <v>2248</v>
      </c>
      <c r="M1090" s="179" t="s">
        <v>65</v>
      </c>
      <c r="N1090" s="180">
        <v>1444</v>
      </c>
      <c r="O1090" s="180">
        <v>1911</v>
      </c>
      <c r="P1090" s="181">
        <f t="shared" si="53"/>
        <v>-467</v>
      </c>
    </row>
    <row r="1091" spans="1:16" s="155" customFormat="1" ht="14.1" customHeight="1" x14ac:dyDescent="0.2">
      <c r="A1091" s="98"/>
      <c r="B1091" s="591" t="s">
        <v>305</v>
      </c>
      <c r="C1091" s="592"/>
      <c r="D1091" s="592"/>
      <c r="E1091" s="593"/>
      <c r="F1091" s="170"/>
      <c r="G1091" s="103"/>
      <c r="H1091" s="103"/>
      <c r="I1091" s="179" t="s">
        <v>70</v>
      </c>
      <c r="J1091" s="180">
        <v>12822</v>
      </c>
      <c r="K1091" s="180">
        <v>11544</v>
      </c>
      <c r="L1091" s="181">
        <f t="shared" si="52"/>
        <v>1278</v>
      </c>
      <c r="M1091" s="179" t="s">
        <v>81</v>
      </c>
      <c r="N1091" s="180">
        <v>107</v>
      </c>
      <c r="O1091" s="180">
        <v>454</v>
      </c>
      <c r="P1091" s="181">
        <f t="shared" si="53"/>
        <v>-347</v>
      </c>
    </row>
    <row r="1092" spans="1:16" s="155" customFormat="1" ht="14.1" customHeight="1" thickBot="1" x14ac:dyDescent="0.25">
      <c r="A1092" s="98"/>
      <c r="B1092" s="594"/>
      <c r="C1092" s="595"/>
      <c r="D1092" s="595"/>
      <c r="E1092" s="596"/>
      <c r="F1092" s="170"/>
      <c r="G1092" s="103"/>
      <c r="H1092" s="103"/>
      <c r="I1092" s="179" t="s">
        <v>285</v>
      </c>
      <c r="J1092" s="180">
        <v>1726</v>
      </c>
      <c r="K1092" s="180">
        <v>473</v>
      </c>
      <c r="L1092" s="181">
        <f t="shared" si="52"/>
        <v>1253</v>
      </c>
      <c r="M1092" s="179" t="s">
        <v>268</v>
      </c>
      <c r="N1092" s="180">
        <v>33</v>
      </c>
      <c r="O1092" s="180">
        <v>300</v>
      </c>
      <c r="P1092" s="181">
        <f t="shared" si="53"/>
        <v>-267</v>
      </c>
    </row>
    <row r="1093" spans="1:16" s="155" customFormat="1" ht="14.1" customHeight="1" x14ac:dyDescent="0.2">
      <c r="A1093" s="98"/>
      <c r="B1093" s="297" t="s">
        <v>346</v>
      </c>
      <c r="C1093" s="298">
        <v>73945.260134868731</v>
      </c>
      <c r="D1093" s="266"/>
      <c r="E1093" s="299">
        <v>52452.22860265804</v>
      </c>
      <c r="F1093" s="204"/>
      <c r="G1093" s="204"/>
      <c r="H1093" s="103"/>
      <c r="I1093" s="179" t="s">
        <v>91</v>
      </c>
      <c r="J1093" s="180">
        <v>2162</v>
      </c>
      <c r="K1093" s="180">
        <v>1091</v>
      </c>
      <c r="L1093" s="181">
        <f t="shared" si="52"/>
        <v>1071</v>
      </c>
      <c r="M1093" s="179" t="s">
        <v>80</v>
      </c>
      <c r="N1093" s="180">
        <v>2992</v>
      </c>
      <c r="O1093" s="180">
        <v>3166</v>
      </c>
      <c r="P1093" s="181">
        <f t="shared" si="53"/>
        <v>-174</v>
      </c>
    </row>
    <row r="1094" spans="1:16" s="155" customFormat="1" ht="14.1" customHeight="1" x14ac:dyDescent="0.2">
      <c r="A1094" s="98"/>
      <c r="B1094" s="249" t="s">
        <v>347</v>
      </c>
      <c r="C1094" s="250">
        <v>25879.883649646548</v>
      </c>
      <c r="D1094" s="251"/>
      <c r="E1094" s="252">
        <v>45432.389765121559</v>
      </c>
      <c r="F1094" s="149"/>
      <c r="G1094" s="152"/>
      <c r="H1094" s="103"/>
      <c r="I1094" s="179" t="s">
        <v>103</v>
      </c>
      <c r="J1094" s="180">
        <v>1370</v>
      </c>
      <c r="K1094" s="180">
        <v>857</v>
      </c>
      <c r="L1094" s="181">
        <f t="shared" si="52"/>
        <v>513</v>
      </c>
      <c r="M1094" s="179" t="s">
        <v>96</v>
      </c>
      <c r="N1094" s="180">
        <v>444</v>
      </c>
      <c r="O1094" s="180">
        <v>572</v>
      </c>
      <c r="P1094" s="181">
        <f t="shared" si="53"/>
        <v>-128</v>
      </c>
    </row>
    <row r="1095" spans="1:16" s="155" customFormat="1" ht="14.1" customHeight="1" x14ac:dyDescent="0.2">
      <c r="A1095" s="98"/>
      <c r="B1095" s="249" t="s">
        <v>348</v>
      </c>
      <c r="C1095" s="286">
        <v>6130.7593297771946</v>
      </c>
      <c r="D1095" s="251"/>
      <c r="E1095" s="252">
        <v>4327.887136158377</v>
      </c>
      <c r="F1095" s="149"/>
      <c r="G1095" s="235"/>
      <c r="H1095" s="103"/>
      <c r="I1095" s="179" t="s">
        <v>104</v>
      </c>
      <c r="J1095" s="180">
        <v>417</v>
      </c>
      <c r="K1095" s="180">
        <v>0</v>
      </c>
      <c r="L1095" s="181">
        <f t="shared" si="52"/>
        <v>417</v>
      </c>
      <c r="M1095" s="179" t="s">
        <v>284</v>
      </c>
      <c r="N1095" s="180">
        <v>922</v>
      </c>
      <c r="O1095" s="180">
        <v>1023</v>
      </c>
      <c r="P1095" s="181">
        <f t="shared" si="53"/>
        <v>-101</v>
      </c>
    </row>
    <row r="1096" spans="1:16" s="155" customFormat="1" ht="14.1" customHeight="1" x14ac:dyDescent="0.2">
      <c r="A1096" s="98"/>
      <c r="B1096" s="249" t="s">
        <v>349</v>
      </c>
      <c r="C1096" s="250">
        <v>221.61638978131526</v>
      </c>
      <c r="D1096" s="251"/>
      <c r="E1096" s="252">
        <v>205.48035109058517</v>
      </c>
      <c r="F1096" s="149"/>
      <c r="G1096" s="235"/>
      <c r="H1096" s="103"/>
      <c r="I1096" s="179" t="s">
        <v>93</v>
      </c>
      <c r="J1096" s="180">
        <v>954</v>
      </c>
      <c r="K1096" s="180">
        <v>549</v>
      </c>
      <c r="L1096" s="181">
        <f t="shared" si="52"/>
        <v>405</v>
      </c>
      <c r="M1096" s="179" t="s">
        <v>87</v>
      </c>
      <c r="N1096" s="180">
        <v>92</v>
      </c>
      <c r="O1096" s="180">
        <v>192</v>
      </c>
      <c r="P1096" s="181">
        <f t="shared" si="53"/>
        <v>-100</v>
      </c>
    </row>
    <row r="1097" spans="1:16" s="155" customFormat="1" ht="14.1" customHeight="1" x14ac:dyDescent="0.2">
      <c r="A1097" s="98"/>
      <c r="B1097" s="249" t="s">
        <v>350</v>
      </c>
      <c r="C1097" s="300">
        <v>110.99579520913302</v>
      </c>
      <c r="D1097" s="301"/>
      <c r="E1097" s="252">
        <v>5.3935608997064168</v>
      </c>
      <c r="F1097" s="149"/>
      <c r="G1097" s="235"/>
      <c r="H1097" s="103"/>
      <c r="I1097" s="179" t="s">
        <v>265</v>
      </c>
      <c r="J1097" s="180">
        <v>1360</v>
      </c>
      <c r="K1097" s="180">
        <v>976</v>
      </c>
      <c r="L1097" s="181">
        <f t="shared" si="52"/>
        <v>384</v>
      </c>
      <c r="M1097" s="179" t="s">
        <v>79</v>
      </c>
      <c r="N1097" s="180">
        <v>278</v>
      </c>
      <c r="O1097" s="180">
        <v>346</v>
      </c>
      <c r="P1097" s="181">
        <f t="shared" si="53"/>
        <v>-68</v>
      </c>
    </row>
    <row r="1098" spans="1:16" s="155" customFormat="1" ht="14.1" customHeight="1" x14ac:dyDescent="0.2">
      <c r="A1098" s="98"/>
      <c r="B1098" s="249" t="s">
        <v>351</v>
      </c>
      <c r="C1098" s="300">
        <v>36.9350050747476</v>
      </c>
      <c r="D1098" s="251"/>
      <c r="E1098" s="252">
        <v>7.0561777552206371</v>
      </c>
      <c r="F1098" s="149"/>
      <c r="G1098" s="235"/>
      <c r="H1098" s="103"/>
      <c r="I1098" s="179" t="s">
        <v>74</v>
      </c>
      <c r="J1098" s="180">
        <v>2756</v>
      </c>
      <c r="K1098" s="180">
        <v>2421</v>
      </c>
      <c r="L1098" s="181">
        <f t="shared" si="52"/>
        <v>335</v>
      </c>
      <c r="M1098" s="179" t="s">
        <v>273</v>
      </c>
      <c r="N1098" s="180">
        <v>46</v>
      </c>
      <c r="O1098" s="180">
        <v>106</v>
      </c>
      <c r="P1098" s="181">
        <f t="shared" si="53"/>
        <v>-60</v>
      </c>
    </row>
    <row r="1099" spans="1:16" s="155" customFormat="1" ht="14.1" customHeight="1" thickBot="1" x14ac:dyDescent="0.25">
      <c r="A1099" s="98"/>
      <c r="B1099" s="302"/>
      <c r="C1099" s="303">
        <f>SUM(C1093:C1097)</f>
        <v>106288.51529928292</v>
      </c>
      <c r="D1099" s="304"/>
      <c r="E1099" s="305">
        <f>SUM(E1093:E1097)</f>
        <v>102423.37941592827</v>
      </c>
      <c r="F1099" s="149"/>
      <c r="G1099" s="103"/>
      <c r="H1099" s="103"/>
      <c r="I1099" s="179" t="s">
        <v>72</v>
      </c>
      <c r="J1099" s="180">
        <v>624</v>
      </c>
      <c r="K1099" s="180">
        <v>310</v>
      </c>
      <c r="L1099" s="181">
        <f t="shared" si="52"/>
        <v>314</v>
      </c>
      <c r="M1099" s="179" t="s">
        <v>92</v>
      </c>
      <c r="N1099" s="180">
        <v>395</v>
      </c>
      <c r="O1099" s="180">
        <v>440</v>
      </c>
      <c r="P1099" s="181">
        <f t="shared" si="53"/>
        <v>-45</v>
      </c>
    </row>
    <row r="1100" spans="1:16" s="155" customFormat="1" ht="14.1" customHeight="1" x14ac:dyDescent="0.2">
      <c r="A1100" s="98"/>
      <c r="D1100" s="103"/>
      <c r="F1100" s="170"/>
      <c r="G1100" s="103"/>
      <c r="H1100" s="103"/>
      <c r="I1100" s="179" t="s">
        <v>71</v>
      </c>
      <c r="J1100" s="180">
        <v>475</v>
      </c>
      <c r="K1100" s="180">
        <v>220</v>
      </c>
      <c r="L1100" s="181">
        <f t="shared" si="52"/>
        <v>255</v>
      </c>
      <c r="M1100" s="179" t="s">
        <v>95</v>
      </c>
      <c r="N1100" s="180">
        <v>158</v>
      </c>
      <c r="O1100" s="180">
        <v>202</v>
      </c>
      <c r="P1100" s="181">
        <f t="shared" si="53"/>
        <v>-44</v>
      </c>
    </row>
    <row r="1101" spans="1:16" s="155" customFormat="1" ht="14.1" customHeight="1" x14ac:dyDescent="0.2">
      <c r="A1101" s="147"/>
      <c r="B1101" s="203"/>
      <c r="C1101" s="149"/>
      <c r="D1101" s="149"/>
      <c r="E1101" s="149"/>
      <c r="F1101" s="170"/>
      <c r="G1101" s="103"/>
      <c r="H1101" s="103"/>
      <c r="I1101" s="179" t="s">
        <v>105</v>
      </c>
      <c r="J1101" s="180">
        <v>595</v>
      </c>
      <c r="K1101" s="180">
        <v>358</v>
      </c>
      <c r="L1101" s="181">
        <f t="shared" si="52"/>
        <v>237</v>
      </c>
      <c r="M1101" s="179" t="s">
        <v>101</v>
      </c>
      <c r="N1101" s="180">
        <v>147</v>
      </c>
      <c r="O1101" s="180">
        <v>169</v>
      </c>
      <c r="P1101" s="181">
        <f t="shared" si="53"/>
        <v>-22</v>
      </c>
    </row>
    <row r="1102" spans="1:16" s="155" customFormat="1" ht="14.1" customHeight="1" x14ac:dyDescent="0.2">
      <c r="A1102" s="147"/>
      <c r="B1102" s="306"/>
      <c r="C1102" s="307"/>
      <c r="D1102" s="307"/>
      <c r="E1102" s="203"/>
      <c r="F1102" s="170"/>
      <c r="G1102" s="103"/>
      <c r="H1102" s="103"/>
      <c r="I1102" s="179" t="s">
        <v>90</v>
      </c>
      <c r="J1102" s="180">
        <v>478</v>
      </c>
      <c r="K1102" s="180">
        <v>257</v>
      </c>
      <c r="L1102" s="181">
        <f t="shared" si="52"/>
        <v>221</v>
      </c>
      <c r="M1102" s="179" t="s">
        <v>68</v>
      </c>
      <c r="N1102" s="180">
        <v>42</v>
      </c>
      <c r="O1102" s="180">
        <v>59</v>
      </c>
      <c r="P1102" s="181">
        <f t="shared" si="53"/>
        <v>-17</v>
      </c>
    </row>
    <row r="1103" spans="1:16" s="155" customFormat="1" ht="14.1" customHeight="1" x14ac:dyDescent="0.2">
      <c r="A1103" s="147"/>
      <c r="B1103" s="306"/>
      <c r="C1103" s="307"/>
      <c r="D1103" s="307"/>
      <c r="E1103" s="103"/>
      <c r="F1103" s="170"/>
      <c r="G1103" s="103"/>
      <c r="H1103" s="103"/>
      <c r="I1103" s="179" t="s">
        <v>86</v>
      </c>
      <c r="J1103" s="180">
        <v>159</v>
      </c>
      <c r="K1103" s="180">
        <v>54</v>
      </c>
      <c r="L1103" s="181">
        <f t="shared" si="52"/>
        <v>105</v>
      </c>
      <c r="M1103" s="179" t="s">
        <v>278</v>
      </c>
      <c r="N1103" s="180">
        <v>1</v>
      </c>
      <c r="O1103" s="180">
        <v>13</v>
      </c>
      <c r="P1103" s="181">
        <f t="shared" si="53"/>
        <v>-12</v>
      </c>
    </row>
    <row r="1104" spans="1:16" s="155" customFormat="1" ht="14.1" customHeight="1" x14ac:dyDescent="0.2">
      <c r="A1104" s="147"/>
      <c r="B1104" s="306"/>
      <c r="C1104" s="307"/>
      <c r="D1104" s="307"/>
      <c r="E1104" s="149"/>
      <c r="F1104" s="170"/>
      <c r="G1104" s="103"/>
      <c r="H1104" s="103"/>
      <c r="I1104" s="179" t="s">
        <v>97</v>
      </c>
      <c r="J1104" s="180">
        <v>7841</v>
      </c>
      <c r="K1104" s="180">
        <v>7763</v>
      </c>
      <c r="L1104" s="181">
        <f t="shared" si="52"/>
        <v>78</v>
      </c>
      <c r="M1104" s="179" t="s">
        <v>260</v>
      </c>
      <c r="N1104" s="180">
        <v>16</v>
      </c>
      <c r="O1104" s="180">
        <v>20</v>
      </c>
      <c r="P1104" s="181">
        <f t="shared" si="53"/>
        <v>-4</v>
      </c>
    </row>
    <row r="1105" spans="2:16" s="155" customFormat="1" ht="14.1" customHeight="1" x14ac:dyDescent="0.2">
      <c r="B1105" s="306"/>
      <c r="C1105" s="307"/>
      <c r="D1105" s="307"/>
      <c r="E1105" s="170"/>
      <c r="F1105" s="170"/>
      <c r="G1105" s="103"/>
      <c r="H1105" s="103"/>
      <c r="I1105" s="179" t="s">
        <v>272</v>
      </c>
      <c r="J1105" s="180">
        <v>195</v>
      </c>
      <c r="K1105" s="180">
        <v>119</v>
      </c>
      <c r="L1105" s="181">
        <f t="shared" si="52"/>
        <v>76</v>
      </c>
      <c r="M1105" s="179" t="s">
        <v>67</v>
      </c>
      <c r="N1105" s="180">
        <v>1</v>
      </c>
      <c r="O1105" s="180">
        <v>2</v>
      </c>
      <c r="P1105" s="181">
        <f t="shared" si="53"/>
        <v>-1</v>
      </c>
    </row>
    <row r="1106" spans="2:16" s="155" customFormat="1" ht="14.1" customHeight="1" x14ac:dyDescent="0.2">
      <c r="B1106" s="306"/>
      <c r="C1106" s="307"/>
      <c r="D1106" s="307"/>
      <c r="E1106" s="170"/>
      <c r="F1106" s="170"/>
      <c r="G1106" s="103"/>
      <c r="H1106" s="103"/>
      <c r="I1106" s="179" t="s">
        <v>82</v>
      </c>
      <c r="J1106" s="180">
        <v>365</v>
      </c>
      <c r="K1106" s="180">
        <v>301</v>
      </c>
      <c r="L1106" s="181">
        <f t="shared" si="52"/>
        <v>64</v>
      </c>
      <c r="M1106" s="179" t="s">
        <v>262</v>
      </c>
      <c r="N1106" s="180">
        <v>0</v>
      </c>
      <c r="O1106" s="180">
        <v>1</v>
      </c>
      <c r="P1106" s="181">
        <f t="shared" si="53"/>
        <v>-1</v>
      </c>
    </row>
    <row r="1107" spans="2:16" s="155" customFormat="1" ht="14.1" customHeight="1" x14ac:dyDescent="0.2">
      <c r="B1107" s="306"/>
      <c r="C1107" s="307"/>
      <c r="D1107" s="307"/>
      <c r="E1107" s="170"/>
      <c r="F1107" s="170"/>
      <c r="G1107" s="103"/>
      <c r="H1107" s="103"/>
      <c r="I1107" s="179" t="s">
        <v>269</v>
      </c>
      <c r="J1107" s="180">
        <v>58</v>
      </c>
      <c r="K1107" s="180">
        <v>0</v>
      </c>
      <c r="L1107" s="181">
        <f t="shared" si="52"/>
        <v>58</v>
      </c>
    </row>
    <row r="1108" spans="2:16" s="155" customFormat="1" ht="14.1" customHeight="1" x14ac:dyDescent="0.2">
      <c r="C1108" s="170"/>
      <c r="D1108" s="170"/>
      <c r="E1108" s="170"/>
      <c r="F1108" s="170"/>
      <c r="G1108" s="103"/>
      <c r="H1108" s="103"/>
      <c r="I1108" s="179" t="s">
        <v>270</v>
      </c>
      <c r="J1108" s="180">
        <v>72</v>
      </c>
      <c r="K1108" s="180">
        <v>17</v>
      </c>
      <c r="L1108" s="181">
        <f t="shared" si="52"/>
        <v>55</v>
      </c>
      <c r="M1108" s="183"/>
      <c r="N1108" s="180"/>
      <c r="O1108" s="180"/>
      <c r="P1108" s="181"/>
    </row>
    <row r="1109" spans="2:16" s="155" customFormat="1" ht="14.1" customHeight="1" x14ac:dyDescent="0.2">
      <c r="C1109" s="170"/>
      <c r="D1109" s="170"/>
      <c r="E1109" s="170"/>
      <c r="F1109" s="170"/>
      <c r="G1109" s="103"/>
      <c r="H1109" s="103"/>
      <c r="I1109" s="179" t="s">
        <v>267</v>
      </c>
      <c r="J1109" s="180">
        <v>90</v>
      </c>
      <c r="K1109" s="180">
        <v>38</v>
      </c>
      <c r="L1109" s="181">
        <f t="shared" si="52"/>
        <v>52</v>
      </c>
      <c r="M1109" s="183"/>
      <c r="N1109" s="180"/>
      <c r="O1109" s="180"/>
      <c r="P1109" s="181"/>
    </row>
    <row r="1110" spans="2:16" s="155" customFormat="1" ht="14.1" customHeight="1" x14ac:dyDescent="0.2">
      <c r="C1110" s="170"/>
      <c r="D1110" s="170"/>
      <c r="E1110" s="170"/>
      <c r="F1110" s="170"/>
      <c r="G1110" s="103"/>
      <c r="H1110" s="103"/>
      <c r="I1110" s="179" t="s">
        <v>88</v>
      </c>
      <c r="J1110" s="180">
        <v>553</v>
      </c>
      <c r="K1110" s="180">
        <v>505</v>
      </c>
      <c r="L1110" s="181">
        <f t="shared" si="52"/>
        <v>48</v>
      </c>
      <c r="M1110" s="183"/>
      <c r="N1110" s="180"/>
      <c r="O1110" s="180"/>
      <c r="P1110" s="181"/>
    </row>
    <row r="1111" spans="2:16" s="155" customFormat="1" ht="14.1" customHeight="1" x14ac:dyDescent="0.2">
      <c r="C1111" s="170"/>
      <c r="D1111" s="170"/>
      <c r="E1111" s="170"/>
      <c r="F1111" s="170"/>
      <c r="G1111" s="103"/>
      <c r="H1111" s="103"/>
      <c r="I1111" s="179" t="s">
        <v>78</v>
      </c>
      <c r="J1111" s="180">
        <v>535</v>
      </c>
      <c r="K1111" s="180">
        <v>506</v>
      </c>
      <c r="L1111" s="181">
        <f t="shared" si="52"/>
        <v>29</v>
      </c>
      <c r="M1111" s="183"/>
      <c r="N1111" s="180"/>
      <c r="O1111" s="180"/>
      <c r="P1111" s="181"/>
    </row>
    <row r="1112" spans="2:16" s="155" customFormat="1" ht="14.1" customHeight="1" x14ac:dyDescent="0.2">
      <c r="C1112" s="170"/>
      <c r="D1112" s="170"/>
      <c r="E1112" s="170"/>
      <c r="F1112" s="170"/>
      <c r="G1112" s="103"/>
      <c r="H1112" s="103"/>
      <c r="I1112" s="179" t="s">
        <v>274</v>
      </c>
      <c r="J1112" s="180">
        <v>32</v>
      </c>
      <c r="K1112" s="180">
        <v>3</v>
      </c>
      <c r="L1112" s="181">
        <f t="shared" si="52"/>
        <v>29</v>
      </c>
      <c r="M1112" s="183"/>
      <c r="N1112" s="180"/>
      <c r="O1112" s="180"/>
      <c r="P1112" s="181"/>
    </row>
    <row r="1113" spans="2:16" s="155" customFormat="1" ht="14.1" customHeight="1" x14ac:dyDescent="0.2">
      <c r="C1113" s="170"/>
      <c r="D1113" s="170"/>
      <c r="E1113" s="170"/>
      <c r="F1113" s="170"/>
      <c r="G1113" s="103"/>
      <c r="H1113" s="103"/>
      <c r="I1113" s="179" t="s">
        <v>282</v>
      </c>
      <c r="J1113" s="180">
        <v>28</v>
      </c>
      <c r="K1113" s="180">
        <v>0</v>
      </c>
      <c r="L1113" s="181">
        <f t="shared" si="52"/>
        <v>28</v>
      </c>
      <c r="M1113" s="183"/>
      <c r="N1113" s="180"/>
      <c r="O1113" s="180"/>
      <c r="P1113" s="181"/>
    </row>
    <row r="1114" spans="2:16" s="155" customFormat="1" ht="14.1" customHeight="1" x14ac:dyDescent="0.2">
      <c r="C1114" s="170"/>
      <c r="D1114" s="170"/>
      <c r="E1114" s="170"/>
      <c r="F1114" s="170"/>
      <c r="G1114" s="103"/>
      <c r="H1114" s="103"/>
      <c r="I1114" s="179" t="s">
        <v>98</v>
      </c>
      <c r="J1114" s="180">
        <v>26</v>
      </c>
      <c r="K1114" s="180">
        <v>0</v>
      </c>
      <c r="L1114" s="181">
        <f t="shared" si="52"/>
        <v>26</v>
      </c>
      <c r="M1114" s="184"/>
      <c r="N1114" s="185"/>
      <c r="O1114" s="185"/>
      <c r="P1114" s="181"/>
    </row>
    <row r="1115" spans="2:16" s="155" customFormat="1" ht="14.1" customHeight="1" x14ac:dyDescent="0.2">
      <c r="C1115" s="170"/>
      <c r="D1115" s="170"/>
      <c r="E1115" s="170"/>
      <c r="F1115" s="170"/>
      <c r="G1115" s="103"/>
      <c r="H1115" s="103"/>
      <c r="I1115" s="179" t="s">
        <v>69</v>
      </c>
      <c r="J1115" s="180">
        <v>106</v>
      </c>
      <c r="K1115" s="180">
        <v>81</v>
      </c>
      <c r="L1115" s="181">
        <f t="shared" si="52"/>
        <v>25</v>
      </c>
      <c r="M1115" s="184"/>
      <c r="N1115" s="185"/>
      <c r="O1115" s="185"/>
      <c r="P1115" s="181"/>
    </row>
    <row r="1116" spans="2:16" s="155" customFormat="1" ht="14.1" customHeight="1" x14ac:dyDescent="0.2">
      <c r="C1116" s="170"/>
      <c r="D1116" s="170"/>
      <c r="E1116" s="170"/>
      <c r="F1116" s="170"/>
      <c r="G1116" s="103"/>
      <c r="H1116" s="103"/>
      <c r="I1116" s="179" t="s">
        <v>66</v>
      </c>
      <c r="J1116" s="180">
        <v>155</v>
      </c>
      <c r="K1116" s="180">
        <v>153</v>
      </c>
      <c r="L1116" s="181">
        <f t="shared" si="52"/>
        <v>2</v>
      </c>
      <c r="M1116" s="184"/>
      <c r="N1116" s="185"/>
      <c r="O1116" s="185"/>
      <c r="P1116" s="181"/>
    </row>
    <row r="1117" spans="2:16" s="155" customFormat="1" ht="14.1" customHeight="1" x14ac:dyDescent="0.2">
      <c r="C1117" s="170"/>
      <c r="D1117" s="170"/>
      <c r="E1117" s="170"/>
      <c r="F1117" s="170"/>
      <c r="G1117" s="103"/>
      <c r="H1117" s="103"/>
      <c r="I1117" s="179" t="s">
        <v>84</v>
      </c>
      <c r="J1117" s="180">
        <v>1</v>
      </c>
      <c r="K1117" s="180">
        <v>0</v>
      </c>
      <c r="L1117" s="181">
        <f t="shared" si="52"/>
        <v>1</v>
      </c>
      <c r="M1117" s="184"/>
      <c r="N1117" s="185"/>
      <c r="O1117" s="185"/>
      <c r="P1117" s="181"/>
    </row>
    <row r="1118" spans="2:16" s="155" customFormat="1" ht="14.1" customHeight="1" x14ac:dyDescent="0.2">
      <c r="C1118" s="170"/>
      <c r="D1118" s="170"/>
      <c r="E1118" s="170"/>
      <c r="F1118" s="170"/>
      <c r="G1118" s="103"/>
      <c r="H1118" s="103"/>
      <c r="I1118" s="179" t="s">
        <v>281</v>
      </c>
      <c r="J1118" s="180">
        <v>1</v>
      </c>
      <c r="K1118" s="180">
        <v>0</v>
      </c>
      <c r="L1118" s="181">
        <f t="shared" si="52"/>
        <v>1</v>
      </c>
      <c r="P1118" s="186"/>
    </row>
    <row r="1119" spans="2:16" s="155" customFormat="1" ht="14.1" customHeight="1" x14ac:dyDescent="0.2">
      <c r="C1119" s="170"/>
      <c r="D1119" s="170"/>
      <c r="E1119" s="170"/>
      <c r="F1119" s="170"/>
      <c r="G1119" s="103"/>
      <c r="H1119" s="103"/>
      <c r="I1119" s="179" t="s">
        <v>257</v>
      </c>
      <c r="J1119" s="180">
        <v>18538</v>
      </c>
      <c r="K1119" s="180">
        <v>3068</v>
      </c>
      <c r="L1119" s="181">
        <f t="shared" si="52"/>
        <v>15470</v>
      </c>
      <c r="M1119" s="184"/>
      <c r="N1119" s="185"/>
      <c r="O1119" s="185"/>
      <c r="P1119" s="181"/>
    </row>
    <row r="1120" spans="2:16" s="155" customFormat="1" ht="14.1" customHeight="1" x14ac:dyDescent="0.2">
      <c r="C1120" s="170"/>
      <c r="D1120" s="170"/>
      <c r="E1120" s="170"/>
      <c r="F1120" s="170"/>
      <c r="G1120" s="103"/>
      <c r="H1120" s="103"/>
      <c r="P1120" s="186"/>
    </row>
    <row r="1121" spans="1:16" s="155" customFormat="1" ht="14.1" customHeight="1" x14ac:dyDescent="0.2">
      <c r="A1121" s="98"/>
      <c r="B1121" s="153"/>
      <c r="C1121" s="170"/>
      <c r="D1121" s="170"/>
      <c r="E1121" s="170"/>
      <c r="F1121" s="170"/>
      <c r="G1121" s="103"/>
      <c r="H1121" s="103"/>
      <c r="I1121" s="179"/>
      <c r="J1121" s="180"/>
      <c r="K1121" s="180"/>
      <c r="L1121" s="181"/>
      <c r="M1121" s="207"/>
      <c r="N1121" s="176"/>
      <c r="O1121" s="176"/>
      <c r="P1121" s="181"/>
    </row>
    <row r="1122" spans="1:16" s="155" customFormat="1" ht="14.1" customHeight="1" x14ac:dyDescent="0.2">
      <c r="A1122" s="98"/>
      <c r="B1122" s="153"/>
      <c r="C1122" s="170"/>
      <c r="D1122" s="170"/>
      <c r="E1122" s="170"/>
      <c r="F1122" s="170"/>
      <c r="G1122" s="103"/>
      <c r="H1122" s="103"/>
      <c r="I1122" s="179"/>
      <c r="J1122" s="180"/>
      <c r="K1122" s="180"/>
      <c r="L1122" s="181"/>
      <c r="M1122" s="207"/>
      <c r="N1122" s="176"/>
      <c r="O1122" s="176"/>
      <c r="P1122" s="181"/>
    </row>
    <row r="1123" spans="1:16" s="155" customFormat="1" ht="14.1" customHeight="1" x14ac:dyDescent="0.2">
      <c r="A1123" s="98"/>
      <c r="B1123" s="153"/>
      <c r="C1123" s="170"/>
      <c r="D1123" s="170"/>
      <c r="E1123" s="170"/>
      <c r="F1123" s="170"/>
      <c r="G1123" s="103"/>
      <c r="H1123" s="103"/>
      <c r="I1123" s="179"/>
      <c r="J1123" s="180"/>
      <c r="K1123" s="180"/>
      <c r="L1123" s="181"/>
      <c r="M1123" s="207"/>
      <c r="N1123" s="176"/>
      <c r="O1123" s="176"/>
      <c r="P1123" s="181"/>
    </row>
    <row r="1124" spans="1:16" s="155" customFormat="1" ht="14.1" customHeight="1" x14ac:dyDescent="0.2">
      <c r="A1124" s="98"/>
      <c r="B1124" s="153"/>
      <c r="C1124" s="170"/>
      <c r="D1124" s="170"/>
      <c r="E1124" s="170"/>
      <c r="F1124" s="170"/>
      <c r="G1124" s="103"/>
      <c r="H1124" s="103"/>
      <c r="I1124" s="179"/>
      <c r="J1124" s="180"/>
      <c r="K1124" s="180"/>
      <c r="L1124" s="181"/>
      <c r="M1124" s="207"/>
      <c r="N1124" s="176"/>
      <c r="O1124" s="176"/>
      <c r="P1124" s="181"/>
    </row>
    <row r="1125" spans="1:16" s="155" customFormat="1" ht="14.1" customHeight="1" x14ac:dyDescent="0.2">
      <c r="A1125" s="169"/>
      <c r="B1125" s="175"/>
      <c r="C1125" s="170"/>
      <c r="D1125" s="170"/>
      <c r="E1125" s="170"/>
      <c r="F1125" s="170"/>
      <c r="G1125" s="170"/>
      <c r="H1125" s="170"/>
      <c r="I1125" s="179"/>
      <c r="J1125" s="180"/>
      <c r="K1125" s="180"/>
      <c r="L1125" s="181"/>
      <c r="M1125" s="207"/>
      <c r="N1125" s="176"/>
      <c r="O1125" s="176"/>
      <c r="P1125" s="181"/>
    </row>
    <row r="1126" spans="1:16" s="155" customFormat="1" ht="14.1" customHeight="1" x14ac:dyDescent="0.2">
      <c r="A1126" s="169"/>
      <c r="B1126" s="175"/>
      <c r="C1126" s="170"/>
      <c r="D1126" s="170"/>
      <c r="E1126" s="170"/>
      <c r="F1126" s="170"/>
      <c r="G1126" s="170"/>
      <c r="H1126" s="170"/>
      <c r="I1126" s="179"/>
      <c r="J1126" s="180"/>
      <c r="K1126" s="180"/>
      <c r="L1126" s="181"/>
      <c r="N1126" s="103"/>
      <c r="O1126" s="103"/>
      <c r="P1126" s="174"/>
    </row>
    <row r="1127" spans="1:16" s="155" customFormat="1" ht="14.1" customHeight="1" x14ac:dyDescent="0.2">
      <c r="A1127" s="98"/>
      <c r="B1127" s="153"/>
      <c r="C1127" s="170"/>
      <c r="D1127" s="170"/>
      <c r="E1127" s="170"/>
      <c r="F1127" s="103"/>
      <c r="G1127" s="103"/>
      <c r="H1127" s="103"/>
      <c r="I1127" s="170" t="s">
        <v>258</v>
      </c>
      <c r="J1127" s="189">
        <f>SUM(J1088:J1126)</f>
        <v>122650</v>
      </c>
      <c r="K1127" s="189">
        <f>SUM(K1088:K1126)</f>
        <v>73303</v>
      </c>
      <c r="L1127" s="189">
        <f>SUM(L1088:L1126)</f>
        <v>49347</v>
      </c>
      <c r="M1127" s="170" t="s">
        <v>258</v>
      </c>
      <c r="N1127" s="189">
        <f t="shared" ref="N1127:O1127" si="54">SUM(N1088:N1126)</f>
        <v>11152</v>
      </c>
      <c r="O1127" s="189">
        <f t="shared" si="54"/>
        <v>56331</v>
      </c>
      <c r="P1127" s="189">
        <f>SUM(P1088:P1126)</f>
        <v>-45179</v>
      </c>
    </row>
    <row r="1128" spans="1:16" s="155" customFormat="1" ht="14.1" customHeight="1" x14ac:dyDescent="0.2">
      <c r="A1128" s="98"/>
      <c r="B1128" s="153"/>
      <c r="C1128" s="170"/>
      <c r="D1128" s="170"/>
      <c r="E1128" s="170"/>
      <c r="F1128" s="103"/>
      <c r="G1128" s="103"/>
      <c r="H1128" s="103"/>
      <c r="I1128" s="188"/>
      <c r="J1128" s="170">
        <f>N1127</f>
        <v>11152</v>
      </c>
      <c r="K1128" s="170">
        <f>O1127</f>
        <v>56331</v>
      </c>
      <c r="L1128" s="189">
        <f>P1127</f>
        <v>-45179</v>
      </c>
      <c r="N1128" s="103"/>
      <c r="O1128" s="103"/>
      <c r="P1128" s="174"/>
    </row>
    <row r="1129" spans="1:16" s="155" customFormat="1" ht="14.1" customHeight="1" x14ac:dyDescent="0.2">
      <c r="A1129" s="98"/>
      <c r="B1129" s="153"/>
      <c r="C1129" s="170"/>
      <c r="D1129" s="170"/>
      <c r="E1129" s="170"/>
      <c r="F1129" s="103"/>
      <c r="G1129" s="103"/>
      <c r="H1129" s="103"/>
      <c r="I1129" s="188"/>
      <c r="J1129" s="190">
        <f>SUM(J1127:J1128)</f>
        <v>133802</v>
      </c>
      <c r="K1129" s="190">
        <f>SUM(K1127:K1128)</f>
        <v>129634</v>
      </c>
      <c r="L1129" s="191">
        <f>SUM(L1127:L1128)</f>
        <v>4168</v>
      </c>
      <c r="N1129" s="103"/>
      <c r="O1129" s="103"/>
      <c r="P1129" s="174"/>
    </row>
    <row r="1130" spans="1:16" s="155" customFormat="1" ht="14.1" customHeight="1" x14ac:dyDescent="0.2">
      <c r="A1130" s="98"/>
      <c r="B1130" s="153"/>
      <c r="C1130" s="170"/>
      <c r="D1130" s="170"/>
      <c r="E1130" s="170"/>
      <c r="F1130" s="103"/>
      <c r="G1130" s="103"/>
      <c r="H1130" s="103"/>
      <c r="I1130" s="194" t="s">
        <v>352</v>
      </c>
      <c r="J1130" s="103">
        <f>C1087-J1129</f>
        <v>0</v>
      </c>
      <c r="K1130" s="103">
        <f>E1087-K1129</f>
        <v>0</v>
      </c>
      <c r="L1130" s="191">
        <f>G1087-L1129</f>
        <v>0</v>
      </c>
      <c r="N1130" s="103"/>
      <c r="O1130" s="103"/>
      <c r="P1130" s="174"/>
    </row>
    <row r="1131" spans="1:16" s="155" customFormat="1" ht="14.1" customHeight="1" x14ac:dyDescent="0.2">
      <c r="A1131" s="98"/>
      <c r="B1131" s="153"/>
      <c r="C1131" s="170"/>
      <c r="D1131" s="170"/>
      <c r="E1131" s="170"/>
      <c r="F1131" s="103"/>
      <c r="G1131" s="103"/>
      <c r="H1131" s="103"/>
      <c r="I1131" s="201"/>
      <c r="J1131" s="103"/>
      <c r="K1131" s="103"/>
      <c r="L1131" s="174"/>
      <c r="N1131" s="103"/>
      <c r="O1131" s="103"/>
      <c r="P1131" s="174"/>
    </row>
    <row r="1132" spans="1:16" s="155" customFormat="1" ht="14.1" customHeight="1" x14ac:dyDescent="0.2">
      <c r="A1132" s="169">
        <v>26</v>
      </c>
      <c r="B1132" s="170" t="s">
        <v>17</v>
      </c>
      <c r="C1132" s="72">
        <v>55386</v>
      </c>
      <c r="D1132" s="171">
        <f>C1132*100/7529178</f>
        <v>0.73561815114478635</v>
      </c>
      <c r="E1132" s="72">
        <v>47426</v>
      </c>
      <c r="F1132" s="171">
        <f>E1132*100/7270009</f>
        <v>0.65235132446190924</v>
      </c>
      <c r="G1132" s="172">
        <f>C1132-E1132</f>
        <v>7960</v>
      </c>
      <c r="H1132" s="173">
        <f>G1132*100/E1132</f>
        <v>16.784042508328763</v>
      </c>
      <c r="J1132" s="103"/>
      <c r="K1132" s="103"/>
      <c r="L1132" s="174"/>
      <c r="N1132" s="103"/>
      <c r="O1132" s="103"/>
      <c r="P1132" s="174"/>
    </row>
    <row r="1133" spans="1:16" s="155" customFormat="1" ht="14.1" customHeight="1" x14ac:dyDescent="0.2">
      <c r="A1133" s="98"/>
      <c r="B1133" s="153"/>
      <c r="C1133" s="170"/>
      <c r="D1133" s="170"/>
      <c r="E1133" s="170"/>
      <c r="F1133" s="170"/>
      <c r="G1133" s="103"/>
      <c r="H1133" s="103"/>
      <c r="I1133" s="179" t="s">
        <v>86</v>
      </c>
      <c r="J1133" s="180">
        <v>9252</v>
      </c>
      <c r="K1133" s="180">
        <v>4369</v>
      </c>
      <c r="L1133" s="181">
        <f t="shared" ref="L1133:L1156" si="55">J1133-K1133</f>
        <v>4883</v>
      </c>
      <c r="M1133" s="179" t="s">
        <v>99</v>
      </c>
      <c r="N1133" s="180">
        <v>4244</v>
      </c>
      <c r="O1133" s="180">
        <v>8802</v>
      </c>
      <c r="P1133" s="181">
        <f t="shared" ref="P1133:P1152" si="56">N1133-O1133</f>
        <v>-4558</v>
      </c>
    </row>
    <row r="1134" spans="1:16" s="155" customFormat="1" ht="14.1" customHeight="1" x14ac:dyDescent="0.2">
      <c r="A1134" s="98"/>
      <c r="B1134" s="153"/>
      <c r="C1134" s="170"/>
      <c r="D1134" s="170"/>
      <c r="E1134" s="170"/>
      <c r="F1134" s="170"/>
      <c r="G1134" s="103"/>
      <c r="H1134" s="103"/>
      <c r="I1134" s="179" t="s">
        <v>105</v>
      </c>
      <c r="J1134" s="180">
        <v>8777</v>
      </c>
      <c r="K1134" s="180">
        <v>4518</v>
      </c>
      <c r="L1134" s="181">
        <f t="shared" si="55"/>
        <v>4259</v>
      </c>
      <c r="M1134" s="179" t="s">
        <v>76</v>
      </c>
      <c r="N1134" s="180">
        <v>1627</v>
      </c>
      <c r="O1134" s="180">
        <v>2025</v>
      </c>
      <c r="P1134" s="181">
        <f t="shared" si="56"/>
        <v>-398</v>
      </c>
    </row>
    <row r="1135" spans="1:16" s="155" customFormat="1" ht="14.1" customHeight="1" thickBot="1" x14ac:dyDescent="0.25">
      <c r="A1135" s="98"/>
      <c r="B1135" s="153"/>
      <c r="C1135" s="170"/>
      <c r="D1135" s="170"/>
      <c r="E1135" s="170"/>
      <c r="F1135" s="170"/>
      <c r="G1135" s="103"/>
      <c r="H1135" s="103"/>
      <c r="I1135" s="179" t="s">
        <v>74</v>
      </c>
      <c r="J1135" s="180">
        <v>5180</v>
      </c>
      <c r="K1135" s="180">
        <v>4183</v>
      </c>
      <c r="L1135" s="181">
        <f t="shared" si="55"/>
        <v>997</v>
      </c>
      <c r="M1135" s="179" t="s">
        <v>71</v>
      </c>
      <c r="N1135" s="180">
        <v>26</v>
      </c>
      <c r="O1135" s="180">
        <v>175</v>
      </c>
      <c r="P1135" s="181">
        <f t="shared" si="56"/>
        <v>-149</v>
      </c>
    </row>
    <row r="1136" spans="1:16" s="155" customFormat="1" ht="14.1" customHeight="1" x14ac:dyDescent="0.2">
      <c r="A1136" s="98"/>
      <c r="B1136" s="591" t="s">
        <v>305</v>
      </c>
      <c r="C1136" s="592"/>
      <c r="D1136" s="592"/>
      <c r="E1136" s="593"/>
      <c r="F1136" s="204"/>
      <c r="G1136" s="204"/>
      <c r="H1136" s="103"/>
      <c r="I1136" s="179" t="s">
        <v>285</v>
      </c>
      <c r="J1136" s="180">
        <v>1187</v>
      </c>
      <c r="K1136" s="180">
        <v>474</v>
      </c>
      <c r="L1136" s="181">
        <f t="shared" si="55"/>
        <v>713</v>
      </c>
      <c r="M1136" s="179" t="s">
        <v>88</v>
      </c>
      <c r="N1136" s="180">
        <v>291</v>
      </c>
      <c r="O1136" s="180">
        <v>431</v>
      </c>
      <c r="P1136" s="181">
        <f t="shared" si="56"/>
        <v>-140</v>
      </c>
    </row>
    <row r="1137" spans="1:16" s="155" customFormat="1" ht="14.1" customHeight="1" thickBot="1" x14ac:dyDescent="0.25">
      <c r="A1137" s="98"/>
      <c r="B1137" s="597"/>
      <c r="C1137" s="598"/>
      <c r="D1137" s="598"/>
      <c r="E1137" s="599"/>
      <c r="F1137" s="149"/>
      <c r="G1137" s="152"/>
      <c r="H1137" s="103"/>
      <c r="I1137" s="179" t="s">
        <v>97</v>
      </c>
      <c r="J1137" s="180">
        <v>3452</v>
      </c>
      <c r="K1137" s="180">
        <v>2934</v>
      </c>
      <c r="L1137" s="181">
        <f t="shared" si="55"/>
        <v>518</v>
      </c>
      <c r="M1137" s="179" t="s">
        <v>92</v>
      </c>
      <c r="N1137" s="180">
        <v>13</v>
      </c>
      <c r="O1137" s="180">
        <v>135</v>
      </c>
      <c r="P1137" s="181">
        <f t="shared" si="56"/>
        <v>-122</v>
      </c>
    </row>
    <row r="1138" spans="1:16" s="155" customFormat="1" ht="14.1" customHeight="1" x14ac:dyDescent="0.2">
      <c r="A1138" s="98"/>
      <c r="B1138" s="308" t="s">
        <v>353</v>
      </c>
      <c r="C1138" s="309">
        <v>26558.25276058638</v>
      </c>
      <c r="D1138" s="266"/>
      <c r="E1138" s="310">
        <v>24314.220266503959</v>
      </c>
      <c r="F1138" s="149"/>
      <c r="G1138" s="235"/>
      <c r="H1138" s="103"/>
      <c r="I1138" s="179" t="s">
        <v>65</v>
      </c>
      <c r="J1138" s="180">
        <v>1030</v>
      </c>
      <c r="K1138" s="180">
        <v>637</v>
      </c>
      <c r="L1138" s="181">
        <f t="shared" si="55"/>
        <v>393</v>
      </c>
      <c r="M1138" s="179" t="s">
        <v>101</v>
      </c>
      <c r="N1138" s="180">
        <v>36</v>
      </c>
      <c r="O1138" s="180">
        <v>74</v>
      </c>
      <c r="P1138" s="181">
        <f t="shared" si="56"/>
        <v>-38</v>
      </c>
    </row>
    <row r="1139" spans="1:16" s="155" customFormat="1" ht="14.1" customHeight="1" x14ac:dyDescent="0.2">
      <c r="A1139" s="98"/>
      <c r="B1139" s="311" t="s">
        <v>354</v>
      </c>
      <c r="C1139" s="312">
        <v>13591.445934224148</v>
      </c>
      <c r="D1139" s="251"/>
      <c r="E1139" s="313">
        <v>8747.2897953111824</v>
      </c>
      <c r="F1139" s="149"/>
      <c r="G1139" s="235"/>
      <c r="H1139" s="103"/>
      <c r="I1139" s="179" t="s">
        <v>91</v>
      </c>
      <c r="J1139" s="180">
        <v>767</v>
      </c>
      <c r="K1139" s="180">
        <v>465</v>
      </c>
      <c r="L1139" s="181">
        <f t="shared" si="55"/>
        <v>302</v>
      </c>
      <c r="M1139" s="179" t="s">
        <v>79</v>
      </c>
      <c r="N1139" s="180">
        <v>39</v>
      </c>
      <c r="O1139" s="180">
        <v>68</v>
      </c>
      <c r="P1139" s="181">
        <f t="shared" si="56"/>
        <v>-29</v>
      </c>
    </row>
    <row r="1140" spans="1:16" s="155" customFormat="1" ht="14.1" customHeight="1" x14ac:dyDescent="0.2">
      <c r="A1140" s="98"/>
      <c r="B1140" s="311" t="s">
        <v>355</v>
      </c>
      <c r="C1140" s="312">
        <v>475.58906500001274</v>
      </c>
      <c r="D1140" s="251"/>
      <c r="E1140" s="313">
        <v>209.44994827193253</v>
      </c>
      <c r="F1140" s="149"/>
      <c r="G1140" s="235"/>
      <c r="H1140" s="103"/>
      <c r="I1140" s="179" t="s">
        <v>265</v>
      </c>
      <c r="J1140" s="180">
        <v>1503</v>
      </c>
      <c r="K1140" s="180">
        <v>1295</v>
      </c>
      <c r="L1140" s="181">
        <f t="shared" si="55"/>
        <v>208</v>
      </c>
      <c r="M1140" s="179" t="s">
        <v>284</v>
      </c>
      <c r="N1140" s="180">
        <v>60</v>
      </c>
      <c r="O1140" s="180">
        <v>88</v>
      </c>
      <c r="P1140" s="181">
        <f t="shared" si="56"/>
        <v>-28</v>
      </c>
    </row>
    <row r="1141" spans="1:16" s="155" customFormat="1" ht="14.1" customHeight="1" x14ac:dyDescent="0.2">
      <c r="A1141" s="98"/>
      <c r="B1141" s="311" t="s">
        <v>356</v>
      </c>
      <c r="C1141" s="314">
        <v>312.38314725925471</v>
      </c>
      <c r="D1141" s="251"/>
      <c r="E1141" s="252">
        <v>336.50092338876317</v>
      </c>
      <c r="F1141" s="149"/>
      <c r="G1141" s="235"/>
      <c r="H1141" s="103"/>
      <c r="I1141" s="179" t="s">
        <v>263</v>
      </c>
      <c r="J1141" s="180">
        <v>11179</v>
      </c>
      <c r="K1141" s="180">
        <v>11003</v>
      </c>
      <c r="L1141" s="181">
        <f t="shared" si="55"/>
        <v>176</v>
      </c>
      <c r="M1141" s="179" t="s">
        <v>87</v>
      </c>
      <c r="N1141" s="180">
        <v>24</v>
      </c>
      <c r="O1141" s="180">
        <v>52</v>
      </c>
      <c r="P1141" s="181">
        <f t="shared" si="56"/>
        <v>-28</v>
      </c>
    </row>
    <row r="1142" spans="1:16" s="155" customFormat="1" ht="14.1" customHeight="1" x14ac:dyDescent="0.2">
      <c r="A1142" s="98"/>
      <c r="B1142" s="311" t="s">
        <v>357</v>
      </c>
      <c r="C1142" s="203">
        <v>158.48093344831008</v>
      </c>
      <c r="D1142" s="251"/>
      <c r="E1142" s="313">
        <v>736.10969134592017</v>
      </c>
      <c r="F1142" s="170"/>
      <c r="G1142" s="103"/>
      <c r="H1142" s="103"/>
      <c r="I1142" s="179" t="s">
        <v>72</v>
      </c>
      <c r="J1142" s="180">
        <v>310</v>
      </c>
      <c r="K1142" s="180">
        <v>207</v>
      </c>
      <c r="L1142" s="181">
        <f t="shared" si="55"/>
        <v>103</v>
      </c>
      <c r="M1142" s="179" t="s">
        <v>80</v>
      </c>
      <c r="N1142" s="180">
        <v>154</v>
      </c>
      <c r="O1142" s="180">
        <v>179</v>
      </c>
      <c r="P1142" s="181">
        <f t="shared" si="56"/>
        <v>-25</v>
      </c>
    </row>
    <row r="1143" spans="1:16" s="155" customFormat="1" ht="14.1" customHeight="1" thickBot="1" x14ac:dyDescent="0.25">
      <c r="B1143" s="269"/>
      <c r="C1143" s="315">
        <f>SUM(C1138:C1142)</f>
        <v>41096.151840518105</v>
      </c>
      <c r="D1143" s="316"/>
      <c r="E1143" s="317">
        <f>SUM(E1138:E1142)</f>
        <v>34343.570624821754</v>
      </c>
      <c r="F1143" s="170"/>
      <c r="G1143" s="103"/>
      <c r="H1143" s="103"/>
      <c r="I1143" s="179" t="s">
        <v>93</v>
      </c>
      <c r="J1143" s="180">
        <v>1359</v>
      </c>
      <c r="K1143" s="180">
        <v>1289</v>
      </c>
      <c r="L1143" s="181">
        <f t="shared" si="55"/>
        <v>70</v>
      </c>
      <c r="M1143" s="179" t="s">
        <v>270</v>
      </c>
      <c r="N1143" s="180">
        <v>24</v>
      </c>
      <c r="O1143" s="180">
        <v>40</v>
      </c>
      <c r="P1143" s="181">
        <f t="shared" si="56"/>
        <v>-16</v>
      </c>
    </row>
    <row r="1144" spans="1:16" s="155" customFormat="1" ht="14.1" customHeight="1" x14ac:dyDescent="0.2">
      <c r="B1144" s="203"/>
      <c r="C1144" s="149"/>
      <c r="D1144" s="149"/>
      <c r="E1144" s="149"/>
      <c r="F1144" s="170"/>
      <c r="G1144" s="103"/>
      <c r="H1144" s="103"/>
      <c r="I1144" s="179" t="s">
        <v>103</v>
      </c>
      <c r="J1144" s="180">
        <v>109</v>
      </c>
      <c r="K1144" s="180">
        <v>48</v>
      </c>
      <c r="L1144" s="181">
        <f t="shared" si="55"/>
        <v>61</v>
      </c>
      <c r="M1144" s="179" t="s">
        <v>278</v>
      </c>
      <c r="N1144" s="180">
        <v>1</v>
      </c>
      <c r="O1144" s="180">
        <v>15</v>
      </c>
      <c r="P1144" s="181">
        <f t="shared" si="56"/>
        <v>-14</v>
      </c>
    </row>
    <row r="1145" spans="1:16" s="155" customFormat="1" ht="14.1" customHeight="1" x14ac:dyDescent="0.2">
      <c r="B1145" s="153"/>
      <c r="C1145" s="103"/>
      <c r="D1145" s="103"/>
      <c r="E1145" s="103"/>
      <c r="F1145" s="170"/>
      <c r="G1145" s="103"/>
      <c r="H1145" s="103"/>
      <c r="I1145" s="179" t="s">
        <v>66</v>
      </c>
      <c r="J1145" s="180">
        <v>56</v>
      </c>
      <c r="K1145" s="180">
        <v>7</v>
      </c>
      <c r="L1145" s="181">
        <f t="shared" si="55"/>
        <v>49</v>
      </c>
      <c r="M1145" s="179" t="s">
        <v>104</v>
      </c>
      <c r="N1145" s="180">
        <v>0</v>
      </c>
      <c r="O1145" s="180">
        <v>8</v>
      </c>
      <c r="P1145" s="181">
        <f t="shared" si="56"/>
        <v>-8</v>
      </c>
    </row>
    <row r="1146" spans="1:16" s="155" customFormat="1" ht="14.1" customHeight="1" x14ac:dyDescent="0.2">
      <c r="B1146" s="306"/>
      <c r="C1146" s="307"/>
      <c r="D1146" s="307"/>
      <c r="E1146" s="170"/>
      <c r="F1146" s="170"/>
      <c r="G1146" s="103"/>
      <c r="H1146" s="103"/>
      <c r="I1146" s="179" t="s">
        <v>81</v>
      </c>
      <c r="J1146" s="180">
        <v>489</v>
      </c>
      <c r="K1146" s="180">
        <v>440</v>
      </c>
      <c r="L1146" s="181">
        <f t="shared" si="55"/>
        <v>49</v>
      </c>
      <c r="M1146" s="179" t="s">
        <v>96</v>
      </c>
      <c r="N1146" s="180">
        <v>1</v>
      </c>
      <c r="O1146" s="180">
        <v>9</v>
      </c>
      <c r="P1146" s="181">
        <f t="shared" si="56"/>
        <v>-8</v>
      </c>
    </row>
    <row r="1147" spans="1:16" s="155" customFormat="1" ht="14.1" customHeight="1" x14ac:dyDescent="0.2">
      <c r="B1147" s="306"/>
      <c r="C1147" s="307"/>
      <c r="D1147" s="307"/>
      <c r="E1147" s="170"/>
      <c r="F1147" s="170"/>
      <c r="G1147" s="103"/>
      <c r="H1147" s="103"/>
      <c r="I1147" s="179" t="s">
        <v>78</v>
      </c>
      <c r="J1147" s="180">
        <v>52</v>
      </c>
      <c r="K1147" s="180">
        <v>15</v>
      </c>
      <c r="L1147" s="181">
        <f t="shared" si="55"/>
        <v>37</v>
      </c>
      <c r="M1147" s="179" t="s">
        <v>264</v>
      </c>
      <c r="N1147" s="180">
        <v>0</v>
      </c>
      <c r="O1147" s="180">
        <v>6</v>
      </c>
      <c r="P1147" s="181">
        <f t="shared" si="56"/>
        <v>-6</v>
      </c>
    </row>
    <row r="1148" spans="1:16" s="155" customFormat="1" ht="14.1" customHeight="1" x14ac:dyDescent="0.2">
      <c r="B1148" s="306"/>
      <c r="C1148" s="307"/>
      <c r="D1148" s="307"/>
      <c r="E1148" s="170"/>
      <c r="F1148" s="170"/>
      <c r="G1148" s="103"/>
      <c r="H1148" s="103"/>
      <c r="I1148" s="179" t="s">
        <v>268</v>
      </c>
      <c r="J1148" s="180">
        <v>22</v>
      </c>
      <c r="K1148" s="180">
        <v>0</v>
      </c>
      <c r="L1148" s="181">
        <f t="shared" si="55"/>
        <v>22</v>
      </c>
      <c r="M1148" s="179" t="s">
        <v>281</v>
      </c>
      <c r="N1148" s="180">
        <v>4</v>
      </c>
      <c r="O1148" s="180">
        <v>10</v>
      </c>
      <c r="P1148" s="181">
        <f t="shared" si="56"/>
        <v>-6</v>
      </c>
    </row>
    <row r="1149" spans="1:16" s="155" customFormat="1" ht="14.1" customHeight="1" x14ac:dyDescent="0.2">
      <c r="B1149" s="306"/>
      <c r="C1149" s="307"/>
      <c r="D1149" s="307"/>
      <c r="E1149" s="170"/>
      <c r="F1149" s="170"/>
      <c r="G1149" s="103"/>
      <c r="H1149" s="103"/>
      <c r="I1149" s="179" t="s">
        <v>70</v>
      </c>
      <c r="J1149" s="180">
        <v>1996</v>
      </c>
      <c r="K1149" s="180">
        <v>1976</v>
      </c>
      <c r="L1149" s="181">
        <f t="shared" si="55"/>
        <v>20</v>
      </c>
      <c r="M1149" s="179" t="s">
        <v>262</v>
      </c>
      <c r="N1149" s="180">
        <v>0</v>
      </c>
      <c r="O1149" s="180">
        <v>5</v>
      </c>
      <c r="P1149" s="181">
        <f t="shared" si="56"/>
        <v>-5</v>
      </c>
    </row>
    <row r="1150" spans="1:16" s="155" customFormat="1" ht="14.1" customHeight="1" x14ac:dyDescent="0.2">
      <c r="B1150" s="306"/>
      <c r="C1150" s="307"/>
      <c r="D1150" s="307"/>
      <c r="E1150" s="170"/>
      <c r="F1150" s="170"/>
      <c r="G1150" s="103"/>
      <c r="H1150" s="103"/>
      <c r="I1150" s="179" t="s">
        <v>95</v>
      </c>
      <c r="J1150" s="180">
        <v>16</v>
      </c>
      <c r="K1150" s="180">
        <v>0</v>
      </c>
      <c r="L1150" s="181">
        <f t="shared" si="55"/>
        <v>16</v>
      </c>
      <c r="M1150" s="179" t="s">
        <v>82</v>
      </c>
      <c r="N1150" s="180">
        <v>0</v>
      </c>
      <c r="O1150" s="180">
        <v>2</v>
      </c>
      <c r="P1150" s="181">
        <f t="shared" si="56"/>
        <v>-2</v>
      </c>
    </row>
    <row r="1151" spans="1:16" s="155" customFormat="1" ht="14.1" customHeight="1" x14ac:dyDescent="0.2">
      <c r="B1151" s="287"/>
      <c r="C1151" s="318"/>
      <c r="D1151" s="170"/>
      <c r="E1151" s="170"/>
      <c r="F1151" s="170"/>
      <c r="G1151" s="103"/>
      <c r="H1151" s="103"/>
      <c r="I1151" s="179" t="s">
        <v>272</v>
      </c>
      <c r="J1151" s="180">
        <v>19</v>
      </c>
      <c r="K1151" s="180">
        <v>6</v>
      </c>
      <c r="L1151" s="181">
        <f t="shared" si="55"/>
        <v>13</v>
      </c>
      <c r="M1151" s="179" t="s">
        <v>67</v>
      </c>
      <c r="N1151" s="180">
        <v>5</v>
      </c>
      <c r="O1151" s="180">
        <v>6</v>
      </c>
      <c r="P1151" s="181">
        <f t="shared" si="56"/>
        <v>-1</v>
      </c>
    </row>
    <row r="1152" spans="1:16" s="155" customFormat="1" ht="14.1" customHeight="1" x14ac:dyDescent="0.2">
      <c r="B1152" s="153"/>
      <c r="C1152" s="170"/>
      <c r="D1152" s="170"/>
      <c r="E1152" s="170"/>
      <c r="F1152" s="170"/>
      <c r="G1152" s="103"/>
      <c r="H1152" s="103"/>
      <c r="I1152" s="179" t="s">
        <v>68</v>
      </c>
      <c r="J1152" s="180">
        <v>32</v>
      </c>
      <c r="K1152" s="180">
        <v>19</v>
      </c>
      <c r="L1152" s="181">
        <f t="shared" si="55"/>
        <v>13</v>
      </c>
      <c r="M1152" s="179" t="s">
        <v>283</v>
      </c>
      <c r="N1152" s="180">
        <v>9</v>
      </c>
      <c r="O1152" s="180">
        <v>10</v>
      </c>
      <c r="P1152" s="181">
        <f t="shared" si="56"/>
        <v>-1</v>
      </c>
    </row>
    <row r="1153" spans="1:16" s="155" customFormat="1" ht="14.1" customHeight="1" x14ac:dyDescent="0.2">
      <c r="B1153" s="153"/>
      <c r="C1153" s="170"/>
      <c r="D1153" s="170"/>
      <c r="E1153" s="170"/>
      <c r="F1153" s="170"/>
      <c r="G1153" s="103"/>
      <c r="H1153" s="103"/>
      <c r="I1153" s="179" t="s">
        <v>90</v>
      </c>
      <c r="J1153" s="180">
        <v>51</v>
      </c>
      <c r="K1153" s="180">
        <v>38</v>
      </c>
      <c r="L1153" s="181">
        <f t="shared" si="55"/>
        <v>13</v>
      </c>
    </row>
    <row r="1154" spans="1:16" s="155" customFormat="1" ht="14.1" customHeight="1" x14ac:dyDescent="0.2">
      <c r="B1154" s="153"/>
      <c r="C1154" s="170"/>
      <c r="D1154" s="170"/>
      <c r="E1154" s="170"/>
      <c r="F1154" s="170"/>
      <c r="G1154" s="103"/>
      <c r="H1154" s="103"/>
      <c r="I1154" s="179" t="s">
        <v>75</v>
      </c>
      <c r="J1154" s="180">
        <v>7</v>
      </c>
      <c r="K1154" s="180">
        <v>2</v>
      </c>
      <c r="L1154" s="181">
        <f t="shared" si="55"/>
        <v>5</v>
      </c>
    </row>
    <row r="1155" spans="1:16" s="155" customFormat="1" ht="14.1" customHeight="1" x14ac:dyDescent="0.2">
      <c r="B1155" s="153"/>
      <c r="C1155" s="170"/>
      <c r="D1155" s="170"/>
      <c r="E1155" s="170"/>
      <c r="F1155" s="170"/>
      <c r="G1155" s="103"/>
      <c r="H1155" s="103"/>
      <c r="I1155" s="179" t="s">
        <v>271</v>
      </c>
      <c r="J1155" s="180">
        <v>2</v>
      </c>
      <c r="K1155" s="180">
        <v>2</v>
      </c>
      <c r="L1155" s="181">
        <f t="shared" si="55"/>
        <v>0</v>
      </c>
      <c r="M1155" s="184"/>
      <c r="N1155" s="185"/>
      <c r="O1155" s="185"/>
      <c r="P1155" s="181"/>
    </row>
    <row r="1156" spans="1:16" s="155" customFormat="1" ht="14.1" customHeight="1" x14ac:dyDescent="0.2">
      <c r="B1156" s="153"/>
      <c r="C1156" s="170"/>
      <c r="D1156" s="170"/>
      <c r="E1156" s="170"/>
      <c r="F1156" s="170"/>
      <c r="G1156" s="103"/>
      <c r="H1156" s="103"/>
      <c r="I1156" s="179" t="s">
        <v>257</v>
      </c>
      <c r="J1156" s="180">
        <v>1981</v>
      </c>
      <c r="K1156" s="180">
        <v>1359</v>
      </c>
      <c r="L1156" s="181">
        <f t="shared" si="55"/>
        <v>622</v>
      </c>
      <c r="M1156" s="184"/>
      <c r="N1156" s="185"/>
      <c r="O1156" s="185"/>
      <c r="P1156" s="181"/>
    </row>
    <row r="1157" spans="1:16" s="155" customFormat="1" ht="14.1" customHeight="1" x14ac:dyDescent="0.2">
      <c r="B1157" s="153"/>
      <c r="C1157" s="170"/>
      <c r="D1157" s="170"/>
      <c r="E1157" s="170"/>
      <c r="F1157" s="170"/>
      <c r="G1157" s="103"/>
      <c r="H1157" s="103"/>
      <c r="P1157" s="186"/>
    </row>
    <row r="1158" spans="1:16" s="155" customFormat="1" ht="14.1" customHeight="1" x14ac:dyDescent="0.2">
      <c r="B1158" s="153"/>
      <c r="C1158" s="170"/>
      <c r="D1158" s="170"/>
      <c r="E1158" s="170"/>
      <c r="F1158" s="170"/>
      <c r="G1158" s="103"/>
      <c r="H1158" s="103"/>
      <c r="I1158" s="179"/>
      <c r="J1158" s="180"/>
      <c r="K1158" s="180"/>
      <c r="L1158" s="181"/>
      <c r="M1158" s="184"/>
      <c r="N1158" s="185"/>
      <c r="O1158" s="185"/>
      <c r="P1158" s="181"/>
    </row>
    <row r="1159" spans="1:16" s="155" customFormat="1" ht="14.1" customHeight="1" x14ac:dyDescent="0.2">
      <c r="A1159" s="98"/>
      <c r="B1159" s="153"/>
      <c r="C1159" s="170"/>
      <c r="D1159" s="170"/>
      <c r="E1159" s="170"/>
      <c r="F1159" s="170"/>
      <c r="G1159" s="103"/>
      <c r="H1159" s="103"/>
      <c r="I1159" s="179"/>
      <c r="J1159" s="180"/>
      <c r="K1159" s="180"/>
      <c r="L1159" s="181"/>
      <c r="P1159" s="186"/>
    </row>
    <row r="1160" spans="1:16" s="155" customFormat="1" ht="14.1" customHeight="1" x14ac:dyDescent="0.2">
      <c r="A1160" s="98"/>
      <c r="B1160" s="153"/>
      <c r="C1160" s="170"/>
      <c r="D1160" s="170"/>
      <c r="E1160" s="170"/>
      <c r="F1160" s="170"/>
      <c r="G1160" s="103"/>
      <c r="H1160" s="103"/>
      <c r="M1160" s="184"/>
      <c r="N1160" s="185"/>
      <c r="O1160" s="185"/>
      <c r="P1160" s="181"/>
    </row>
    <row r="1161" spans="1:16" s="155" customFormat="1" ht="14.1" customHeight="1" x14ac:dyDescent="0.2">
      <c r="A1161" s="98"/>
      <c r="B1161" s="153"/>
      <c r="C1161" s="170"/>
      <c r="D1161" s="170"/>
      <c r="E1161" s="170"/>
      <c r="F1161" s="170"/>
      <c r="G1161" s="103"/>
      <c r="H1161" s="103"/>
      <c r="I1161" s="179"/>
      <c r="J1161" s="180"/>
      <c r="K1161" s="180"/>
      <c r="L1161" s="181"/>
      <c r="P1161" s="186"/>
    </row>
    <row r="1162" spans="1:16" s="155" customFormat="1" ht="14.1" customHeight="1" x14ac:dyDescent="0.2">
      <c r="A1162" s="98"/>
      <c r="B1162" s="153"/>
      <c r="C1162" s="170"/>
      <c r="D1162" s="170"/>
      <c r="E1162" s="170"/>
      <c r="F1162" s="170"/>
      <c r="G1162" s="103"/>
      <c r="H1162" s="103"/>
      <c r="I1162" s="179"/>
      <c r="J1162" s="180"/>
      <c r="K1162" s="180"/>
      <c r="L1162" s="181"/>
      <c r="M1162" s="187"/>
      <c r="N1162" s="176"/>
      <c r="O1162" s="176"/>
      <c r="P1162" s="181"/>
    </row>
    <row r="1163" spans="1:16" s="155" customFormat="1" ht="14.1" customHeight="1" x14ac:dyDescent="0.2">
      <c r="A1163" s="98"/>
      <c r="B1163" s="153"/>
      <c r="C1163" s="170"/>
      <c r="D1163" s="170"/>
      <c r="E1163" s="170"/>
      <c r="F1163" s="170"/>
      <c r="G1163" s="103"/>
      <c r="H1163" s="103"/>
      <c r="N1163" s="103"/>
      <c r="O1163" s="103"/>
      <c r="P1163" s="174"/>
    </row>
    <row r="1164" spans="1:16" s="155" customFormat="1" ht="14.1" customHeight="1" x14ac:dyDescent="0.2">
      <c r="A1164" s="98"/>
      <c r="B1164" s="153"/>
      <c r="C1164" s="170"/>
      <c r="D1164" s="170"/>
      <c r="E1164" s="170"/>
      <c r="F1164" s="170"/>
      <c r="G1164" s="103"/>
      <c r="H1164" s="103"/>
      <c r="N1164" s="103"/>
      <c r="O1164" s="103"/>
      <c r="P1164" s="174"/>
    </row>
    <row r="1165" spans="1:16" s="155" customFormat="1" ht="14.1" customHeight="1" x14ac:dyDescent="0.2">
      <c r="A1165" s="98"/>
      <c r="B1165" s="153"/>
      <c r="C1165" s="170"/>
      <c r="D1165" s="170"/>
      <c r="E1165" s="170"/>
      <c r="F1165" s="170"/>
      <c r="G1165" s="103"/>
      <c r="H1165" s="103"/>
      <c r="N1165" s="103"/>
      <c r="O1165" s="103"/>
      <c r="P1165" s="174"/>
    </row>
    <row r="1166" spans="1:16" s="155" customFormat="1" ht="14.1" customHeight="1" x14ac:dyDescent="0.2">
      <c r="A1166" s="98"/>
      <c r="B1166" s="153"/>
      <c r="C1166" s="170"/>
      <c r="D1166" s="170"/>
      <c r="E1166" s="170"/>
      <c r="F1166" s="170"/>
      <c r="G1166" s="103"/>
      <c r="H1166" s="103"/>
      <c r="I1166" s="183"/>
      <c r="J1166" s="180"/>
      <c r="K1166" s="180"/>
      <c r="L1166" s="181"/>
      <c r="M1166" s="207"/>
      <c r="N1166" s="176"/>
      <c r="O1166" s="176"/>
      <c r="P1166" s="181"/>
    </row>
    <row r="1167" spans="1:16" s="155" customFormat="1" ht="14.1" customHeight="1" x14ac:dyDescent="0.2">
      <c r="A1167" s="169"/>
      <c r="B1167" s="175"/>
      <c r="C1167" s="170"/>
      <c r="D1167" s="170"/>
      <c r="E1167" s="170"/>
      <c r="F1167" s="170"/>
      <c r="G1167" s="170"/>
      <c r="H1167" s="170"/>
      <c r="I1167" s="184"/>
      <c r="J1167" s="185"/>
      <c r="K1167" s="185"/>
      <c r="L1167" s="181"/>
      <c r="N1167" s="103"/>
      <c r="O1167" s="103"/>
      <c r="P1167" s="174"/>
    </row>
    <row r="1168" spans="1:16" s="155" customFormat="1" ht="14.1" customHeight="1" x14ac:dyDescent="0.2">
      <c r="A1168" s="169"/>
      <c r="B1168" s="175"/>
      <c r="C1168" s="170"/>
      <c r="D1168" s="170"/>
      <c r="E1168" s="170"/>
      <c r="F1168" s="170"/>
      <c r="G1168" s="170"/>
      <c r="H1168" s="170"/>
      <c r="I1168" s="184"/>
      <c r="J1168" s="185"/>
      <c r="K1168" s="185"/>
      <c r="L1168" s="181"/>
      <c r="N1168" s="103"/>
      <c r="O1168" s="103"/>
      <c r="P1168" s="174"/>
    </row>
    <row r="1169" spans="1:16" s="155" customFormat="1" ht="14.1" customHeight="1" x14ac:dyDescent="0.2">
      <c r="A1169" s="169"/>
      <c r="B1169" s="175"/>
      <c r="C1169" s="170"/>
      <c r="D1169" s="170"/>
      <c r="E1169" s="170"/>
      <c r="F1169" s="170"/>
      <c r="G1169" s="170"/>
      <c r="H1169" s="170"/>
      <c r="I1169" s="184"/>
      <c r="J1169" s="185"/>
      <c r="K1169" s="185"/>
      <c r="L1169" s="181"/>
      <c r="N1169" s="103"/>
      <c r="O1169" s="103"/>
      <c r="P1169" s="174"/>
    </row>
    <row r="1170" spans="1:16" s="155" customFormat="1" ht="14.1" customHeight="1" x14ac:dyDescent="0.2">
      <c r="A1170" s="169"/>
      <c r="B1170" s="175"/>
      <c r="C1170" s="170"/>
      <c r="D1170" s="170"/>
      <c r="E1170" s="170"/>
      <c r="F1170" s="170"/>
      <c r="G1170" s="170"/>
      <c r="H1170" s="170"/>
      <c r="L1170" s="186"/>
      <c r="N1170" s="103"/>
      <c r="O1170" s="103"/>
      <c r="P1170" s="174"/>
    </row>
    <row r="1171" spans="1:16" s="155" customFormat="1" ht="14.1" customHeight="1" x14ac:dyDescent="0.2">
      <c r="A1171" s="98"/>
      <c r="B1171" s="153"/>
      <c r="C1171" s="170"/>
      <c r="D1171" s="170"/>
      <c r="E1171" s="170"/>
      <c r="F1171" s="103"/>
      <c r="G1171" s="103"/>
      <c r="H1171" s="103"/>
      <c r="L1171" s="186"/>
      <c r="N1171" s="103"/>
      <c r="O1171" s="103"/>
      <c r="P1171" s="174"/>
    </row>
    <row r="1172" spans="1:16" s="155" customFormat="1" ht="14.1" customHeight="1" x14ac:dyDescent="0.2">
      <c r="A1172" s="98"/>
      <c r="B1172" s="153"/>
      <c r="C1172" s="170"/>
      <c r="D1172" s="170"/>
      <c r="E1172" s="170"/>
      <c r="F1172" s="103"/>
      <c r="G1172" s="103"/>
      <c r="H1172" s="103"/>
      <c r="I1172" s="170" t="s">
        <v>258</v>
      </c>
      <c r="J1172" s="170">
        <f>SUM(J1133:J1171)</f>
        <v>48828</v>
      </c>
      <c r="K1172" s="170">
        <f>SUM(K1133:K1171)</f>
        <v>35286</v>
      </c>
      <c r="L1172" s="189">
        <f>SUM(L1133:L1171)</f>
        <v>13542</v>
      </c>
      <c r="M1172" s="170" t="s">
        <v>258</v>
      </c>
      <c r="N1172" s="170">
        <f>SUM(N1133:N1171)</f>
        <v>6558</v>
      </c>
      <c r="O1172" s="170">
        <f>SUM(O1133:O1171)</f>
        <v>12140</v>
      </c>
      <c r="P1172" s="189">
        <f>SUM(P1133:P1171)</f>
        <v>-5582</v>
      </c>
    </row>
    <row r="1173" spans="1:16" s="155" customFormat="1" ht="14.1" customHeight="1" x14ac:dyDescent="0.2">
      <c r="A1173" s="98"/>
      <c r="B1173" s="153"/>
      <c r="C1173" s="170"/>
      <c r="D1173" s="170"/>
      <c r="E1173" s="170"/>
      <c r="F1173" s="103"/>
      <c r="G1173" s="103"/>
      <c r="H1173" s="103"/>
      <c r="I1173" s="188"/>
      <c r="J1173" s="170">
        <f>N1172</f>
        <v>6558</v>
      </c>
      <c r="K1173" s="170">
        <f>O1172</f>
        <v>12140</v>
      </c>
      <c r="L1173" s="189">
        <f>P1172</f>
        <v>-5582</v>
      </c>
      <c r="N1173" s="103"/>
      <c r="O1173" s="103"/>
      <c r="P1173" s="174"/>
    </row>
    <row r="1174" spans="1:16" s="155" customFormat="1" ht="14.1" customHeight="1" x14ac:dyDescent="0.2">
      <c r="A1174" s="98"/>
      <c r="B1174" s="153"/>
      <c r="C1174" s="170"/>
      <c r="D1174" s="170"/>
      <c r="E1174" s="170"/>
      <c r="F1174" s="103"/>
      <c r="G1174" s="103"/>
      <c r="H1174" s="103"/>
      <c r="I1174" s="188"/>
      <c r="J1174" s="190">
        <f>SUM(J1172:J1173)</f>
        <v>55386</v>
      </c>
      <c r="K1174" s="190">
        <f>SUM(K1172:K1173)</f>
        <v>47426</v>
      </c>
      <c r="L1174" s="191">
        <f>SUM(L1172:L1173)</f>
        <v>7960</v>
      </c>
      <c r="N1174" s="103"/>
      <c r="O1174" s="103"/>
      <c r="P1174" s="174"/>
    </row>
    <row r="1175" spans="1:16" s="155" customFormat="1" ht="14.1" customHeight="1" x14ac:dyDescent="0.2">
      <c r="A1175" s="98"/>
      <c r="B1175" s="153"/>
      <c r="C1175" s="170"/>
      <c r="D1175" s="170"/>
      <c r="E1175" s="170"/>
      <c r="F1175" s="103"/>
      <c r="G1175" s="103"/>
      <c r="H1175" s="103"/>
      <c r="I1175" s="194" t="s">
        <v>358</v>
      </c>
      <c r="J1175" s="103">
        <f>C1132-J1174</f>
        <v>0</v>
      </c>
      <c r="K1175" s="103">
        <f>E1132-K1174</f>
        <v>0</v>
      </c>
      <c r="L1175" s="191">
        <f>G1132-L1174</f>
        <v>0</v>
      </c>
      <c r="N1175" s="103"/>
      <c r="O1175" s="103"/>
      <c r="P1175" s="174"/>
    </row>
    <row r="1176" spans="1:16" s="155" customFormat="1" ht="14.1" customHeight="1" x14ac:dyDescent="0.2">
      <c r="A1176" s="98"/>
      <c r="B1176" s="153"/>
      <c r="C1176" s="170"/>
      <c r="D1176" s="170"/>
      <c r="E1176" s="170"/>
      <c r="F1176" s="103"/>
      <c r="G1176" s="103"/>
      <c r="H1176" s="103"/>
      <c r="I1176" s="103"/>
      <c r="J1176" s="103"/>
      <c r="K1176" s="103"/>
      <c r="L1176" s="174"/>
      <c r="N1176" s="103"/>
      <c r="O1176" s="103"/>
      <c r="P1176" s="174"/>
    </row>
    <row r="1177" spans="1:16" s="155" customFormat="1" ht="14.1" customHeight="1" x14ac:dyDescent="0.2">
      <c r="A1177" s="169">
        <v>27</v>
      </c>
      <c r="B1177" s="170" t="s">
        <v>359</v>
      </c>
      <c r="C1177" s="223">
        <v>322157</v>
      </c>
      <c r="D1177" s="171">
        <f>C1177*100/7529178</f>
        <v>4.2787804990133056</v>
      </c>
      <c r="E1177" s="223">
        <v>394655</v>
      </c>
      <c r="F1177" s="171">
        <f>E1177*100/7270009</f>
        <v>5.4285352328999865</v>
      </c>
      <c r="G1177" s="172">
        <f>C1177-E1177</f>
        <v>-72498</v>
      </c>
      <c r="H1177" s="173">
        <f>G1177*100/E1177</f>
        <v>-18.369968706845221</v>
      </c>
      <c r="I1177" s="188"/>
      <c r="J1177" s="103"/>
      <c r="K1177" s="103"/>
      <c r="L1177" s="174"/>
      <c r="N1177" s="103"/>
      <c r="O1177" s="103"/>
      <c r="P1177" s="174"/>
    </row>
    <row r="1178" spans="1:16" s="155" customFormat="1" ht="14.1" customHeight="1" x14ac:dyDescent="0.2">
      <c r="A1178" s="98"/>
      <c r="B1178" s="170" t="s">
        <v>338</v>
      </c>
      <c r="C1178" s="170"/>
      <c r="D1178" s="170"/>
      <c r="E1178" s="170"/>
      <c r="F1178" s="177"/>
      <c r="G1178" s="103"/>
      <c r="H1178" s="103"/>
      <c r="I1178" s="179" t="s">
        <v>103</v>
      </c>
      <c r="J1178" s="224">
        <v>17811</v>
      </c>
      <c r="K1178" s="224">
        <v>9209</v>
      </c>
      <c r="L1178" s="181">
        <f t="shared" ref="L1178:L1211" si="57">J1178-K1178</f>
        <v>8602</v>
      </c>
      <c r="M1178" s="179" t="s">
        <v>75</v>
      </c>
      <c r="N1178" s="224">
        <v>7964</v>
      </c>
      <c r="O1178" s="224">
        <v>65454</v>
      </c>
      <c r="P1178" s="181">
        <f t="shared" ref="P1178:P1201" si="58">N1178-O1178</f>
        <v>-57490</v>
      </c>
    </row>
    <row r="1179" spans="1:16" s="155" customFormat="1" ht="14.1" customHeight="1" x14ac:dyDescent="0.2">
      <c r="A1179" s="98"/>
      <c r="B1179" s="175"/>
      <c r="C1179" s="99"/>
      <c r="D1179" s="170"/>
      <c r="E1179" s="170"/>
      <c r="F1179" s="170"/>
      <c r="G1179" s="103"/>
      <c r="H1179" s="103"/>
      <c r="I1179" s="179" t="s">
        <v>66</v>
      </c>
      <c r="J1179" s="224">
        <v>9234</v>
      </c>
      <c r="K1179" s="224">
        <v>4640</v>
      </c>
      <c r="L1179" s="181">
        <f t="shared" si="57"/>
        <v>4594</v>
      </c>
      <c r="M1179" s="179" t="s">
        <v>68</v>
      </c>
      <c r="N1179" s="224">
        <v>3528</v>
      </c>
      <c r="O1179" s="224">
        <v>22259</v>
      </c>
      <c r="P1179" s="181">
        <f t="shared" si="58"/>
        <v>-18731</v>
      </c>
    </row>
    <row r="1180" spans="1:16" s="155" customFormat="1" ht="14.1" customHeight="1" x14ac:dyDescent="0.2">
      <c r="A1180" s="98"/>
      <c r="B1180" s="153"/>
      <c r="C1180" s="153"/>
      <c r="D1180" s="103"/>
      <c r="E1180" s="103"/>
      <c r="F1180" s="170"/>
      <c r="G1180" s="103"/>
      <c r="H1180" s="103"/>
      <c r="I1180" s="179" t="s">
        <v>90</v>
      </c>
      <c r="J1180" s="224">
        <v>20652</v>
      </c>
      <c r="K1180" s="224">
        <v>16370</v>
      </c>
      <c r="L1180" s="181">
        <f t="shared" si="57"/>
        <v>4282</v>
      </c>
      <c r="M1180" s="179" t="s">
        <v>264</v>
      </c>
      <c r="N1180" s="229">
        <v>124</v>
      </c>
      <c r="O1180" s="224">
        <v>14045</v>
      </c>
      <c r="P1180" s="181">
        <f t="shared" si="58"/>
        <v>-13921</v>
      </c>
    </row>
    <row r="1181" spans="1:16" s="155" customFormat="1" ht="14.1" customHeight="1" thickBot="1" x14ac:dyDescent="0.25">
      <c r="A1181" s="98"/>
      <c r="B1181" s="153"/>
      <c r="C1181" s="153"/>
      <c r="D1181" s="103"/>
      <c r="E1181" s="103"/>
      <c r="F1181" s="170"/>
      <c r="G1181" s="103"/>
      <c r="H1181" s="103"/>
      <c r="I1181" s="179" t="s">
        <v>99</v>
      </c>
      <c r="J1181" s="224">
        <v>43477</v>
      </c>
      <c r="K1181" s="224">
        <v>40218</v>
      </c>
      <c r="L1181" s="181">
        <f t="shared" si="57"/>
        <v>3259</v>
      </c>
      <c r="M1181" s="179" t="s">
        <v>65</v>
      </c>
      <c r="N1181" s="224">
        <v>28095</v>
      </c>
      <c r="O1181" s="224">
        <v>38192</v>
      </c>
      <c r="P1181" s="181">
        <f t="shared" si="58"/>
        <v>-10097</v>
      </c>
    </row>
    <row r="1182" spans="1:16" s="155" customFormat="1" ht="14.1" customHeight="1" x14ac:dyDescent="0.2">
      <c r="A1182" s="98"/>
      <c r="B1182" s="591" t="s">
        <v>305</v>
      </c>
      <c r="C1182" s="592"/>
      <c r="D1182" s="592"/>
      <c r="E1182" s="593"/>
      <c r="F1182" s="170"/>
      <c r="G1182" s="103"/>
      <c r="H1182" s="103"/>
      <c r="I1182" s="179" t="s">
        <v>95</v>
      </c>
      <c r="J1182" s="224">
        <v>10794</v>
      </c>
      <c r="K1182" s="224">
        <v>7720</v>
      </c>
      <c r="L1182" s="181">
        <f t="shared" si="57"/>
        <v>3074</v>
      </c>
      <c r="M1182" s="179" t="s">
        <v>96</v>
      </c>
      <c r="N1182" s="224">
        <v>12630</v>
      </c>
      <c r="O1182" s="224">
        <v>20311</v>
      </c>
      <c r="P1182" s="181">
        <f t="shared" si="58"/>
        <v>-7681</v>
      </c>
    </row>
    <row r="1183" spans="1:16" s="155" customFormat="1" ht="14.1" customHeight="1" x14ac:dyDescent="0.2">
      <c r="A1183" s="98"/>
      <c r="B1183" s="597"/>
      <c r="C1183" s="598"/>
      <c r="D1183" s="598"/>
      <c r="E1183" s="599"/>
      <c r="F1183" s="170"/>
      <c r="G1183" s="103"/>
      <c r="H1183" s="103"/>
      <c r="I1183" s="179" t="s">
        <v>81</v>
      </c>
      <c r="J1183" s="224">
        <v>3821</v>
      </c>
      <c r="K1183" s="224">
        <v>1031</v>
      </c>
      <c r="L1183" s="181">
        <f t="shared" si="57"/>
        <v>2790</v>
      </c>
      <c r="M1183" s="179" t="s">
        <v>262</v>
      </c>
      <c r="N1183" s="224">
        <v>12014</v>
      </c>
      <c r="O1183" s="224">
        <v>16128</v>
      </c>
      <c r="P1183" s="181">
        <f t="shared" si="58"/>
        <v>-4114</v>
      </c>
    </row>
    <row r="1184" spans="1:16" s="155" customFormat="1" ht="14.1" customHeight="1" x14ac:dyDescent="0.2">
      <c r="A1184" s="98"/>
      <c r="B1184" s="249" t="s">
        <v>360</v>
      </c>
      <c r="C1184" s="300">
        <v>104086</v>
      </c>
      <c r="D1184" s="319"/>
      <c r="E1184" s="252">
        <v>107368</v>
      </c>
      <c r="F1184" s="170"/>
      <c r="G1184" s="103"/>
      <c r="H1184" s="103"/>
      <c r="I1184" s="179" t="s">
        <v>263</v>
      </c>
      <c r="J1184" s="224">
        <v>16473</v>
      </c>
      <c r="K1184" s="224">
        <v>14109</v>
      </c>
      <c r="L1184" s="181">
        <f t="shared" si="57"/>
        <v>2364</v>
      </c>
      <c r="M1184" s="179" t="s">
        <v>281</v>
      </c>
      <c r="N1184" s="224">
        <v>2270</v>
      </c>
      <c r="O1184" s="224">
        <v>5563</v>
      </c>
      <c r="P1184" s="181">
        <f t="shared" si="58"/>
        <v>-3293</v>
      </c>
    </row>
    <row r="1185" spans="1:16" s="155" customFormat="1" ht="14.1" customHeight="1" x14ac:dyDescent="0.2">
      <c r="A1185" s="98"/>
      <c r="B1185" s="249" t="s">
        <v>239</v>
      </c>
      <c r="C1185" s="300">
        <v>73129</v>
      </c>
      <c r="D1185" s="320"/>
      <c r="E1185" s="252">
        <v>70707</v>
      </c>
      <c r="F1185" s="170"/>
      <c r="G1185" s="103"/>
      <c r="H1185" s="103"/>
      <c r="I1185" s="179" t="s">
        <v>101</v>
      </c>
      <c r="J1185" s="224">
        <v>2596</v>
      </c>
      <c r="K1185" s="229">
        <v>707</v>
      </c>
      <c r="L1185" s="181">
        <f t="shared" si="57"/>
        <v>1889</v>
      </c>
      <c r="M1185" s="179" t="s">
        <v>70</v>
      </c>
      <c r="N1185" s="224">
        <v>1609</v>
      </c>
      <c r="O1185" s="224">
        <v>2611</v>
      </c>
      <c r="P1185" s="181">
        <f t="shared" si="58"/>
        <v>-1002</v>
      </c>
    </row>
    <row r="1186" spans="1:16" s="155" customFormat="1" ht="14.1" customHeight="1" x14ac:dyDescent="0.2">
      <c r="A1186" s="98"/>
      <c r="B1186" s="249" t="s">
        <v>361</v>
      </c>
      <c r="C1186" s="300">
        <v>0</v>
      </c>
      <c r="D1186" s="320"/>
      <c r="E1186" s="252">
        <v>0</v>
      </c>
      <c r="F1186" s="170"/>
      <c r="G1186" s="103"/>
      <c r="H1186" s="103"/>
      <c r="I1186" s="179" t="s">
        <v>76</v>
      </c>
      <c r="J1186" s="224">
        <v>3537</v>
      </c>
      <c r="K1186" s="224">
        <v>1783</v>
      </c>
      <c r="L1186" s="181">
        <f t="shared" si="57"/>
        <v>1754</v>
      </c>
      <c r="M1186" s="179" t="s">
        <v>86</v>
      </c>
      <c r="N1186" s="224">
        <v>10277</v>
      </c>
      <c r="O1186" s="224">
        <v>11035</v>
      </c>
      <c r="P1186" s="181">
        <f t="shared" si="58"/>
        <v>-758</v>
      </c>
    </row>
    <row r="1187" spans="1:16" s="155" customFormat="1" ht="14.1" customHeight="1" x14ac:dyDescent="0.2">
      <c r="A1187" s="98"/>
      <c r="B1187" s="249" t="s">
        <v>362</v>
      </c>
      <c r="C1187" s="300">
        <v>144942</v>
      </c>
      <c r="D1187" s="171"/>
      <c r="E1187" s="252">
        <v>216582</v>
      </c>
      <c r="F1187" s="170"/>
      <c r="G1187" s="103"/>
      <c r="H1187" s="103"/>
      <c r="I1187" s="179" t="s">
        <v>71</v>
      </c>
      <c r="J1187" s="224">
        <v>4261</v>
      </c>
      <c r="K1187" s="224">
        <v>2813</v>
      </c>
      <c r="L1187" s="181">
        <f t="shared" si="57"/>
        <v>1448</v>
      </c>
      <c r="M1187" s="179" t="s">
        <v>83</v>
      </c>
      <c r="N1187" s="229">
        <v>91</v>
      </c>
      <c r="O1187" s="229">
        <v>814</v>
      </c>
      <c r="P1187" s="181">
        <f t="shared" si="58"/>
        <v>-723</v>
      </c>
    </row>
    <row r="1188" spans="1:16" s="155" customFormat="1" ht="14.1" customHeight="1" x14ac:dyDescent="0.2">
      <c r="A1188" s="98"/>
      <c r="B1188" s="249"/>
      <c r="C1188" s="255">
        <f>SUM(C1184:C1187)</f>
        <v>322157</v>
      </c>
      <c r="D1188" s="301"/>
      <c r="E1188" s="256">
        <f>SUM(E1184:E1187)</f>
        <v>394657</v>
      </c>
      <c r="F1188" s="170"/>
      <c r="G1188" s="103"/>
      <c r="H1188" s="103"/>
      <c r="I1188" s="179" t="s">
        <v>97</v>
      </c>
      <c r="J1188" s="224">
        <v>2789</v>
      </c>
      <c r="K1188" s="224">
        <v>1401</v>
      </c>
      <c r="L1188" s="181">
        <f t="shared" si="57"/>
        <v>1388</v>
      </c>
      <c r="M1188" s="179" t="s">
        <v>273</v>
      </c>
      <c r="N1188" s="224">
        <v>1132</v>
      </c>
      <c r="O1188" s="224">
        <v>1741</v>
      </c>
      <c r="P1188" s="181">
        <f t="shared" si="58"/>
        <v>-609</v>
      </c>
    </row>
    <row r="1189" spans="1:16" s="155" customFormat="1" ht="14.1" customHeight="1" thickBot="1" x14ac:dyDescent="0.25">
      <c r="A1189" s="98"/>
      <c r="B1189" s="237"/>
      <c r="C1189" s="257"/>
      <c r="D1189" s="257"/>
      <c r="E1189" s="258"/>
      <c r="F1189" s="170"/>
      <c r="G1189" s="103"/>
      <c r="H1189" s="103"/>
      <c r="I1189" s="179" t="s">
        <v>87</v>
      </c>
      <c r="J1189" s="224">
        <v>5213</v>
      </c>
      <c r="K1189" s="224">
        <v>4026</v>
      </c>
      <c r="L1189" s="181">
        <f t="shared" si="57"/>
        <v>1187</v>
      </c>
      <c r="M1189" s="179" t="s">
        <v>284</v>
      </c>
      <c r="N1189" s="229">
        <v>3</v>
      </c>
      <c r="O1189" s="229">
        <v>596</v>
      </c>
      <c r="P1189" s="181">
        <f t="shared" si="58"/>
        <v>-593</v>
      </c>
    </row>
    <row r="1190" spans="1:16" s="155" customFormat="1" ht="14.1" customHeight="1" x14ac:dyDescent="0.2">
      <c r="A1190" s="98"/>
      <c r="B1190" s="153"/>
      <c r="C1190" s="103"/>
      <c r="D1190" s="170"/>
      <c r="E1190" s="103"/>
      <c r="F1190" s="170"/>
      <c r="G1190" s="103"/>
      <c r="H1190" s="103"/>
      <c r="I1190" s="179" t="s">
        <v>84</v>
      </c>
      <c r="J1190" s="224">
        <v>1058</v>
      </c>
      <c r="K1190" s="229">
        <v>29</v>
      </c>
      <c r="L1190" s="181">
        <f t="shared" si="57"/>
        <v>1029</v>
      </c>
      <c r="M1190" s="179" t="s">
        <v>91</v>
      </c>
      <c r="N1190" s="224">
        <v>10862</v>
      </c>
      <c r="O1190" s="224">
        <v>11348</v>
      </c>
      <c r="P1190" s="181">
        <f t="shared" si="58"/>
        <v>-486</v>
      </c>
    </row>
    <row r="1191" spans="1:16" s="155" customFormat="1" ht="14.1" customHeight="1" x14ac:dyDescent="0.2">
      <c r="A1191" s="98"/>
      <c r="B1191" s="259"/>
      <c r="C1191" s="97"/>
      <c r="D1191" s="97"/>
      <c r="E1191" s="241"/>
      <c r="F1191" s="170"/>
      <c r="G1191" s="103"/>
      <c r="H1191" s="103"/>
      <c r="I1191" s="179" t="s">
        <v>266</v>
      </c>
      <c r="J1191" s="224">
        <v>1180</v>
      </c>
      <c r="K1191" s="229">
        <v>187</v>
      </c>
      <c r="L1191" s="181">
        <f t="shared" si="57"/>
        <v>993</v>
      </c>
      <c r="M1191" s="179" t="s">
        <v>98</v>
      </c>
      <c r="N1191" s="229">
        <v>772</v>
      </c>
      <c r="O1191" s="224">
        <v>1163</v>
      </c>
      <c r="P1191" s="181">
        <f t="shared" si="58"/>
        <v>-391</v>
      </c>
    </row>
    <row r="1192" spans="1:16" s="155" customFormat="1" ht="14.1" customHeight="1" x14ac:dyDescent="0.2">
      <c r="A1192" s="98"/>
      <c r="B1192" s="259"/>
      <c r="C1192" s="72"/>
      <c r="D1192" s="72"/>
      <c r="E1192" s="103"/>
      <c r="F1192" s="170"/>
      <c r="G1192" s="103"/>
      <c r="H1192" s="103"/>
      <c r="I1192" s="179" t="s">
        <v>277</v>
      </c>
      <c r="J1192" s="224">
        <v>6074</v>
      </c>
      <c r="K1192" s="224">
        <v>5158</v>
      </c>
      <c r="L1192" s="181">
        <f t="shared" si="57"/>
        <v>916</v>
      </c>
      <c r="M1192" s="179" t="s">
        <v>105</v>
      </c>
      <c r="N1192" s="224">
        <v>2901</v>
      </c>
      <c r="O1192" s="224">
        <v>3239</v>
      </c>
      <c r="P1192" s="181">
        <f t="shared" si="58"/>
        <v>-338</v>
      </c>
    </row>
    <row r="1193" spans="1:16" s="155" customFormat="1" ht="14.1" customHeight="1" x14ac:dyDescent="0.2">
      <c r="A1193" s="98"/>
      <c r="B1193" s="259"/>
      <c r="C1193" s="72"/>
      <c r="D1193" s="72"/>
      <c r="E1193" s="103"/>
      <c r="F1193" s="170"/>
      <c r="G1193" s="103"/>
      <c r="H1193" s="103"/>
      <c r="I1193" s="179" t="s">
        <v>80</v>
      </c>
      <c r="J1193" s="224">
        <v>4520</v>
      </c>
      <c r="K1193" s="224">
        <v>3639</v>
      </c>
      <c r="L1193" s="181">
        <f t="shared" si="57"/>
        <v>881</v>
      </c>
      <c r="M1193" s="179" t="s">
        <v>261</v>
      </c>
      <c r="N1193" s="229">
        <v>465</v>
      </c>
      <c r="O1193" s="229">
        <v>673</v>
      </c>
      <c r="P1193" s="181">
        <f t="shared" si="58"/>
        <v>-208</v>
      </c>
    </row>
    <row r="1194" spans="1:16" s="155" customFormat="1" ht="14.1" customHeight="1" x14ac:dyDescent="0.2">
      <c r="A1194" s="169"/>
      <c r="B1194" s="259"/>
      <c r="C1194" s="72"/>
      <c r="D1194" s="72"/>
      <c r="E1194" s="103"/>
      <c r="F1194" s="170"/>
      <c r="G1194" s="170"/>
      <c r="H1194" s="170"/>
      <c r="I1194" s="179" t="s">
        <v>67</v>
      </c>
      <c r="J1194" s="224">
        <v>5585</v>
      </c>
      <c r="K1194" s="224">
        <v>4879</v>
      </c>
      <c r="L1194" s="181">
        <f t="shared" si="57"/>
        <v>706</v>
      </c>
      <c r="M1194" s="179" t="s">
        <v>283</v>
      </c>
      <c r="N1194" s="224">
        <v>1161</v>
      </c>
      <c r="O1194" s="224">
        <v>1351</v>
      </c>
      <c r="P1194" s="181">
        <f t="shared" si="58"/>
        <v>-190</v>
      </c>
    </row>
    <row r="1195" spans="1:16" s="155" customFormat="1" ht="14.1" customHeight="1" x14ac:dyDescent="0.2">
      <c r="A1195" s="169"/>
      <c r="B1195" s="175"/>
      <c r="C1195" s="72"/>
      <c r="D1195" s="72"/>
      <c r="E1195" s="103"/>
      <c r="F1195" s="170"/>
      <c r="G1195" s="170"/>
      <c r="H1195" s="170"/>
      <c r="I1195" s="179" t="s">
        <v>100</v>
      </c>
      <c r="J1195" s="229">
        <v>822</v>
      </c>
      <c r="K1195" s="229">
        <v>178</v>
      </c>
      <c r="L1195" s="181">
        <f t="shared" si="57"/>
        <v>644</v>
      </c>
      <c r="M1195" s="179" t="s">
        <v>93</v>
      </c>
      <c r="N1195" s="229">
        <v>78</v>
      </c>
      <c r="O1195" s="229">
        <v>246</v>
      </c>
      <c r="P1195" s="181">
        <f t="shared" si="58"/>
        <v>-168</v>
      </c>
    </row>
    <row r="1196" spans="1:16" s="155" customFormat="1" ht="14.1" customHeight="1" x14ac:dyDescent="0.2">
      <c r="A1196" s="98"/>
      <c r="B1196" s="153"/>
      <c r="C1196" s="170"/>
      <c r="D1196" s="170"/>
      <c r="E1196" s="170"/>
      <c r="F1196" s="170"/>
      <c r="G1196" s="103"/>
      <c r="H1196" s="103"/>
      <c r="I1196" s="179" t="s">
        <v>265</v>
      </c>
      <c r="J1196" s="224">
        <v>1608</v>
      </c>
      <c r="K1196" s="229">
        <v>981</v>
      </c>
      <c r="L1196" s="181">
        <f t="shared" si="57"/>
        <v>627</v>
      </c>
      <c r="M1196" s="179" t="s">
        <v>297</v>
      </c>
      <c r="N1196" s="229">
        <v>75</v>
      </c>
      <c r="O1196" s="229">
        <v>200</v>
      </c>
      <c r="P1196" s="181">
        <f t="shared" si="58"/>
        <v>-125</v>
      </c>
    </row>
    <row r="1197" spans="1:16" s="155" customFormat="1" ht="14.1" customHeight="1" x14ac:dyDescent="0.2">
      <c r="C1197" s="170"/>
      <c r="D1197" s="170"/>
      <c r="E1197" s="170"/>
      <c r="F1197" s="170"/>
      <c r="G1197" s="103"/>
      <c r="H1197" s="103"/>
      <c r="I1197" s="179" t="s">
        <v>74</v>
      </c>
      <c r="J1197" s="224">
        <v>2809</v>
      </c>
      <c r="K1197" s="224">
        <v>2258</v>
      </c>
      <c r="L1197" s="181">
        <f t="shared" si="57"/>
        <v>551</v>
      </c>
      <c r="M1197" s="179" t="s">
        <v>285</v>
      </c>
      <c r="N1197" s="224">
        <v>1908</v>
      </c>
      <c r="O1197" s="224">
        <v>1996</v>
      </c>
      <c r="P1197" s="181">
        <f t="shared" si="58"/>
        <v>-88</v>
      </c>
    </row>
    <row r="1198" spans="1:16" s="155" customFormat="1" ht="14.1" customHeight="1" x14ac:dyDescent="0.2">
      <c r="C1198" s="170"/>
      <c r="D1198" s="170"/>
      <c r="E1198" s="170"/>
      <c r="F1198" s="170"/>
      <c r="G1198" s="103"/>
      <c r="H1198" s="103"/>
      <c r="I1198" s="179" t="s">
        <v>278</v>
      </c>
      <c r="J1198" s="224">
        <v>1181</v>
      </c>
      <c r="K1198" s="229">
        <v>670</v>
      </c>
      <c r="L1198" s="181">
        <f t="shared" si="57"/>
        <v>511</v>
      </c>
      <c r="M1198" s="179" t="s">
        <v>72</v>
      </c>
      <c r="N1198" s="229">
        <v>114</v>
      </c>
      <c r="O1198" s="229">
        <v>138</v>
      </c>
      <c r="P1198" s="181">
        <f t="shared" si="58"/>
        <v>-24</v>
      </c>
    </row>
    <row r="1199" spans="1:16" s="155" customFormat="1" ht="14.1" customHeight="1" x14ac:dyDescent="0.2">
      <c r="C1199" s="170"/>
      <c r="D1199" s="170"/>
      <c r="E1199" s="170"/>
      <c r="F1199" s="170"/>
      <c r="G1199" s="103"/>
      <c r="H1199" s="103"/>
      <c r="I1199" s="179" t="s">
        <v>260</v>
      </c>
      <c r="J1199" s="224">
        <v>5184</v>
      </c>
      <c r="K1199" s="224">
        <v>4706</v>
      </c>
      <c r="L1199" s="181">
        <f t="shared" si="57"/>
        <v>478</v>
      </c>
      <c r="M1199" s="179" t="s">
        <v>269</v>
      </c>
      <c r="N1199" s="229">
        <v>367</v>
      </c>
      <c r="O1199" s="229">
        <v>388</v>
      </c>
      <c r="P1199" s="181">
        <f t="shared" si="58"/>
        <v>-21</v>
      </c>
    </row>
    <row r="1200" spans="1:16" s="155" customFormat="1" ht="14.1" customHeight="1" x14ac:dyDescent="0.2">
      <c r="C1200" s="170"/>
      <c r="D1200" s="170"/>
      <c r="E1200" s="170"/>
      <c r="F1200" s="170"/>
      <c r="G1200" s="103"/>
      <c r="H1200" s="103"/>
      <c r="I1200" s="179" t="s">
        <v>104</v>
      </c>
      <c r="J1200" s="224">
        <v>3436</v>
      </c>
      <c r="K1200" s="224">
        <v>3154</v>
      </c>
      <c r="L1200" s="181">
        <f t="shared" si="57"/>
        <v>282</v>
      </c>
      <c r="M1200" s="179" t="s">
        <v>82</v>
      </c>
      <c r="N1200" s="229">
        <v>1</v>
      </c>
      <c r="O1200" s="229">
        <v>20</v>
      </c>
      <c r="P1200" s="181">
        <f t="shared" si="58"/>
        <v>-19</v>
      </c>
    </row>
    <row r="1201" spans="1:16" s="155" customFormat="1" ht="14.1" customHeight="1" x14ac:dyDescent="0.2">
      <c r="C1201" s="170"/>
      <c r="D1201" s="170"/>
      <c r="E1201" s="170"/>
      <c r="F1201" s="170"/>
      <c r="G1201" s="103"/>
      <c r="H1201" s="103"/>
      <c r="I1201" s="179" t="s">
        <v>92</v>
      </c>
      <c r="J1201" s="229">
        <v>925</v>
      </c>
      <c r="K1201" s="229">
        <v>665</v>
      </c>
      <c r="L1201" s="181">
        <f t="shared" si="57"/>
        <v>260</v>
      </c>
      <c r="M1201" s="179" t="s">
        <v>88</v>
      </c>
      <c r="N1201" s="229">
        <v>303</v>
      </c>
      <c r="O1201" s="229">
        <v>304</v>
      </c>
      <c r="P1201" s="181">
        <f t="shared" si="58"/>
        <v>-1</v>
      </c>
    </row>
    <row r="1202" spans="1:16" s="155" customFormat="1" ht="14.1" customHeight="1" x14ac:dyDescent="0.2">
      <c r="C1202" s="170"/>
      <c r="D1202" s="170"/>
      <c r="E1202" s="170"/>
      <c r="F1202" s="170"/>
      <c r="G1202" s="103"/>
      <c r="H1202" s="103"/>
      <c r="I1202" s="179" t="s">
        <v>268</v>
      </c>
      <c r="J1202" s="229">
        <v>940</v>
      </c>
      <c r="K1202" s="229">
        <v>737</v>
      </c>
      <c r="L1202" s="181">
        <f t="shared" si="57"/>
        <v>203</v>
      </c>
    </row>
    <row r="1203" spans="1:16" s="155" customFormat="1" ht="14.1" customHeight="1" x14ac:dyDescent="0.2">
      <c r="C1203" s="170"/>
      <c r="D1203" s="170"/>
      <c r="E1203" s="170"/>
      <c r="F1203" s="170"/>
      <c r="G1203" s="103"/>
      <c r="H1203" s="103"/>
      <c r="I1203" s="179" t="s">
        <v>274</v>
      </c>
      <c r="J1203" s="229">
        <v>793</v>
      </c>
      <c r="K1203" s="229">
        <v>648</v>
      </c>
      <c r="L1203" s="181">
        <f t="shared" si="57"/>
        <v>145</v>
      </c>
      <c r="M1203" s="183"/>
      <c r="N1203" s="180"/>
      <c r="O1203" s="180"/>
      <c r="P1203" s="181"/>
    </row>
    <row r="1204" spans="1:16" s="155" customFormat="1" ht="14.1" customHeight="1" x14ac:dyDescent="0.2">
      <c r="C1204" s="170"/>
      <c r="D1204" s="170"/>
      <c r="E1204" s="170"/>
      <c r="F1204" s="170"/>
      <c r="G1204" s="103"/>
      <c r="H1204" s="103"/>
      <c r="I1204" s="179" t="s">
        <v>271</v>
      </c>
      <c r="J1204" s="229">
        <v>987</v>
      </c>
      <c r="K1204" s="229">
        <v>878</v>
      </c>
      <c r="L1204" s="181">
        <f t="shared" si="57"/>
        <v>109</v>
      </c>
      <c r="M1204" s="183"/>
      <c r="N1204" s="180"/>
      <c r="O1204" s="180"/>
      <c r="P1204" s="181"/>
    </row>
    <row r="1205" spans="1:16" s="155" customFormat="1" ht="14.1" customHeight="1" x14ac:dyDescent="0.2">
      <c r="C1205" s="170"/>
      <c r="D1205" s="170"/>
      <c r="E1205" s="170"/>
      <c r="F1205" s="170"/>
      <c r="G1205" s="103"/>
      <c r="H1205" s="103"/>
      <c r="I1205" s="179" t="s">
        <v>79</v>
      </c>
      <c r="J1205" s="224">
        <v>1135</v>
      </c>
      <c r="K1205" s="224">
        <v>1057</v>
      </c>
      <c r="L1205" s="181">
        <f t="shared" si="57"/>
        <v>78</v>
      </c>
      <c r="M1205" s="183"/>
      <c r="N1205" s="180"/>
      <c r="O1205" s="180"/>
      <c r="P1205" s="181"/>
    </row>
    <row r="1206" spans="1:16" s="155" customFormat="1" ht="14.1" customHeight="1" x14ac:dyDescent="0.2">
      <c r="C1206" s="170"/>
      <c r="D1206" s="170"/>
      <c r="E1206" s="170"/>
      <c r="F1206" s="170"/>
      <c r="G1206" s="103"/>
      <c r="H1206" s="103"/>
      <c r="I1206" s="179" t="s">
        <v>73</v>
      </c>
      <c r="J1206" s="229">
        <v>147</v>
      </c>
      <c r="K1206" s="229">
        <v>76</v>
      </c>
      <c r="L1206" s="181">
        <f t="shared" si="57"/>
        <v>71</v>
      </c>
      <c r="M1206" s="183"/>
      <c r="N1206" s="180"/>
      <c r="O1206" s="180"/>
      <c r="P1206" s="181"/>
    </row>
    <row r="1207" spans="1:16" s="155" customFormat="1" ht="14.1" customHeight="1" x14ac:dyDescent="0.2">
      <c r="C1207" s="170"/>
      <c r="D1207" s="170"/>
      <c r="E1207" s="170"/>
      <c r="F1207" s="170"/>
      <c r="G1207" s="103"/>
      <c r="H1207" s="103"/>
      <c r="I1207" s="179" t="s">
        <v>270</v>
      </c>
      <c r="J1207" s="229">
        <v>55</v>
      </c>
      <c r="K1207" s="229">
        <v>5</v>
      </c>
      <c r="L1207" s="181">
        <f t="shared" si="57"/>
        <v>50</v>
      </c>
      <c r="M1207" s="183"/>
      <c r="N1207" s="180"/>
      <c r="O1207" s="180"/>
      <c r="P1207" s="181"/>
    </row>
    <row r="1208" spans="1:16" s="155" customFormat="1" ht="14.1" customHeight="1" x14ac:dyDescent="0.2">
      <c r="C1208" s="170"/>
      <c r="D1208" s="170"/>
      <c r="E1208" s="170"/>
      <c r="F1208" s="170"/>
      <c r="G1208" s="103"/>
      <c r="H1208" s="103"/>
      <c r="I1208" s="179" t="s">
        <v>272</v>
      </c>
      <c r="J1208" s="229">
        <v>90</v>
      </c>
      <c r="K1208" s="229">
        <v>59</v>
      </c>
      <c r="L1208" s="181">
        <f t="shared" si="57"/>
        <v>31</v>
      </c>
      <c r="M1208" s="183"/>
      <c r="N1208" s="180"/>
      <c r="O1208" s="180"/>
      <c r="P1208" s="181"/>
    </row>
    <row r="1209" spans="1:16" s="155" customFormat="1" ht="14.1" customHeight="1" x14ac:dyDescent="0.2">
      <c r="C1209" s="170"/>
      <c r="D1209" s="170"/>
      <c r="E1209" s="170"/>
      <c r="F1209" s="170"/>
      <c r="G1209" s="103"/>
      <c r="H1209" s="103"/>
      <c r="I1209" s="179" t="s">
        <v>69</v>
      </c>
      <c r="J1209" s="229">
        <v>161</v>
      </c>
      <c r="K1209" s="229">
        <v>146</v>
      </c>
      <c r="L1209" s="181">
        <f t="shared" si="57"/>
        <v>15</v>
      </c>
      <c r="M1209" s="183"/>
      <c r="N1209" s="180"/>
      <c r="O1209" s="180"/>
      <c r="P1209" s="181"/>
    </row>
    <row r="1210" spans="1:16" s="155" customFormat="1" ht="14.1" customHeight="1" x14ac:dyDescent="0.2">
      <c r="C1210" s="170"/>
      <c r="D1210" s="170"/>
      <c r="E1210" s="170"/>
      <c r="F1210" s="170"/>
      <c r="G1210" s="103"/>
      <c r="H1210" s="103"/>
      <c r="I1210" s="179" t="s">
        <v>78</v>
      </c>
      <c r="J1210" s="229">
        <v>2</v>
      </c>
      <c r="K1210" s="229">
        <v>0</v>
      </c>
      <c r="L1210" s="181">
        <f t="shared" si="57"/>
        <v>2</v>
      </c>
      <c r="M1210" s="183"/>
      <c r="N1210" s="180"/>
      <c r="O1210" s="180"/>
      <c r="P1210" s="181"/>
    </row>
    <row r="1211" spans="1:16" s="155" customFormat="1" ht="14.1" customHeight="1" x14ac:dyDescent="0.2">
      <c r="C1211" s="170"/>
      <c r="D1211" s="170"/>
      <c r="E1211" s="170"/>
      <c r="F1211" s="170"/>
      <c r="G1211" s="103"/>
      <c r="H1211" s="103"/>
      <c r="I1211" s="179" t="s">
        <v>257</v>
      </c>
      <c r="J1211" s="224">
        <v>44063</v>
      </c>
      <c r="K1211" s="224">
        <v>40703</v>
      </c>
      <c r="L1211" s="181">
        <f t="shared" si="57"/>
        <v>3360</v>
      </c>
    </row>
    <row r="1212" spans="1:16" s="155" customFormat="1" ht="14.1" customHeight="1" x14ac:dyDescent="0.2">
      <c r="C1212" s="170"/>
      <c r="D1212" s="170"/>
      <c r="E1212" s="170"/>
      <c r="F1212" s="170"/>
      <c r="G1212" s="103"/>
      <c r="H1212" s="103"/>
    </row>
    <row r="1213" spans="1:16" s="155" customFormat="1" ht="14.1" customHeight="1" x14ac:dyDescent="0.2">
      <c r="A1213" s="98"/>
      <c r="B1213" s="153"/>
      <c r="C1213" s="170"/>
      <c r="D1213" s="170"/>
      <c r="E1213" s="170"/>
      <c r="F1213" s="103"/>
      <c r="G1213" s="103"/>
      <c r="H1213" s="103"/>
      <c r="I1213" s="179"/>
      <c r="J1213" s="180"/>
      <c r="K1213" s="180"/>
      <c r="L1213" s="181"/>
    </row>
    <row r="1214" spans="1:16" s="155" customFormat="1" ht="14.1" customHeight="1" x14ac:dyDescent="0.2">
      <c r="A1214" s="98"/>
      <c r="B1214" s="153"/>
      <c r="C1214" s="170"/>
      <c r="D1214" s="170"/>
      <c r="E1214" s="170"/>
      <c r="F1214" s="103"/>
      <c r="G1214" s="103"/>
      <c r="H1214" s="103"/>
      <c r="I1214" s="179"/>
      <c r="J1214" s="180"/>
      <c r="K1214" s="180"/>
      <c r="L1214" s="181"/>
      <c r="N1214" s="103"/>
      <c r="O1214" s="103"/>
      <c r="P1214" s="174"/>
    </row>
    <row r="1215" spans="1:16" s="155" customFormat="1" ht="14.1" customHeight="1" x14ac:dyDescent="0.2">
      <c r="A1215" s="98"/>
      <c r="B1215" s="153"/>
      <c r="C1215" s="170"/>
      <c r="D1215" s="170"/>
      <c r="E1215" s="170"/>
      <c r="F1215" s="103"/>
      <c r="G1215" s="103"/>
      <c r="H1215" s="103"/>
      <c r="I1215" s="179"/>
      <c r="J1215" s="180"/>
      <c r="K1215" s="180"/>
      <c r="L1215" s="181"/>
      <c r="N1215" s="103"/>
      <c r="O1215" s="103"/>
      <c r="P1215" s="174"/>
    </row>
    <row r="1216" spans="1:16" s="155" customFormat="1" ht="14.1" customHeight="1" x14ac:dyDescent="0.2">
      <c r="A1216" s="98"/>
      <c r="B1216" s="153"/>
      <c r="C1216" s="170"/>
      <c r="D1216" s="170"/>
      <c r="E1216" s="170"/>
      <c r="F1216" s="103"/>
      <c r="G1216" s="103"/>
      <c r="H1216" s="103"/>
      <c r="I1216" s="179"/>
      <c r="J1216" s="180"/>
      <c r="K1216" s="180"/>
      <c r="L1216" s="181"/>
      <c r="N1216" s="103"/>
      <c r="O1216" s="103"/>
      <c r="P1216" s="174"/>
    </row>
    <row r="1217" spans="1:16" s="155" customFormat="1" ht="14.1" customHeight="1" x14ac:dyDescent="0.2">
      <c r="A1217" s="98"/>
      <c r="B1217" s="153"/>
      <c r="C1217" s="170"/>
      <c r="D1217" s="170"/>
      <c r="E1217" s="170"/>
      <c r="F1217" s="103"/>
      <c r="G1217" s="103"/>
      <c r="H1217" s="103"/>
      <c r="I1217" s="170" t="s">
        <v>258</v>
      </c>
      <c r="J1217" s="189">
        <f>SUM(J1178:J1216)</f>
        <v>223413</v>
      </c>
      <c r="K1217" s="189">
        <f t="shared" ref="K1217:L1217" si="59">SUM(K1178:K1216)</f>
        <v>174840</v>
      </c>
      <c r="L1217" s="189">
        <f t="shared" si="59"/>
        <v>48573</v>
      </c>
      <c r="M1217" s="170" t="s">
        <v>258</v>
      </c>
      <c r="N1217" s="189">
        <f t="shared" ref="N1217:P1217" si="60">SUM(N1178:N1216)</f>
        <v>98744</v>
      </c>
      <c r="O1217" s="189">
        <f t="shared" si="60"/>
        <v>219815</v>
      </c>
      <c r="P1217" s="189">
        <f t="shared" si="60"/>
        <v>-121071</v>
      </c>
    </row>
    <row r="1218" spans="1:16" s="155" customFormat="1" ht="14.1" customHeight="1" x14ac:dyDescent="0.2">
      <c r="A1218" s="98"/>
      <c r="B1218" s="153"/>
      <c r="C1218" s="170"/>
      <c r="D1218" s="170"/>
      <c r="E1218" s="170"/>
      <c r="F1218" s="103"/>
      <c r="G1218" s="103"/>
      <c r="H1218" s="103"/>
      <c r="J1218" s="170">
        <f>N1217</f>
        <v>98744</v>
      </c>
      <c r="K1218" s="170">
        <f>O1217</f>
        <v>219815</v>
      </c>
      <c r="L1218" s="189">
        <f>P1217</f>
        <v>-121071</v>
      </c>
      <c r="N1218" s="103"/>
      <c r="O1218" s="103"/>
      <c r="P1218" s="174"/>
    </row>
    <row r="1219" spans="1:16" s="155" customFormat="1" ht="14.1" customHeight="1" x14ac:dyDescent="0.2">
      <c r="A1219" s="98"/>
      <c r="B1219" s="153"/>
      <c r="C1219" s="170"/>
      <c r="D1219" s="170"/>
      <c r="E1219" s="170"/>
      <c r="F1219" s="103"/>
      <c r="G1219" s="103"/>
      <c r="H1219" s="103"/>
      <c r="J1219" s="190">
        <f>SUM(J1217:J1218)</f>
        <v>322157</v>
      </c>
      <c r="K1219" s="190">
        <f>SUM(K1217:K1218)</f>
        <v>394655</v>
      </c>
      <c r="L1219" s="191">
        <f>SUM(L1217:L1218)</f>
        <v>-72498</v>
      </c>
      <c r="N1219" s="103"/>
      <c r="O1219" s="103"/>
      <c r="P1219" s="174"/>
    </row>
    <row r="1220" spans="1:16" s="155" customFormat="1" ht="14.1" customHeight="1" x14ac:dyDescent="0.2">
      <c r="A1220" s="98"/>
      <c r="B1220" s="153"/>
      <c r="C1220" s="170"/>
      <c r="D1220" s="170"/>
      <c r="E1220" s="170"/>
      <c r="F1220" s="103"/>
      <c r="G1220" s="103"/>
      <c r="H1220" s="103"/>
      <c r="I1220" s="194" t="s">
        <v>363</v>
      </c>
      <c r="J1220" s="103">
        <f>C1177-J1219</f>
        <v>0</v>
      </c>
      <c r="K1220" s="103">
        <f>E1177-K1219</f>
        <v>0</v>
      </c>
      <c r="L1220" s="191">
        <f>G1177-L1219</f>
        <v>0</v>
      </c>
      <c r="N1220" s="103"/>
      <c r="O1220" s="103"/>
      <c r="P1220" s="174"/>
    </row>
    <row r="1221" spans="1:16" s="155" customFormat="1" ht="14.1" customHeight="1" x14ac:dyDescent="0.2">
      <c r="A1221" s="98"/>
      <c r="B1221" s="153"/>
      <c r="C1221" s="170"/>
      <c r="D1221" s="170"/>
      <c r="E1221" s="170"/>
      <c r="F1221" s="103"/>
      <c r="G1221" s="103"/>
      <c r="H1221" s="103"/>
      <c r="I1221" s="194"/>
      <c r="J1221" s="103"/>
      <c r="K1221" s="103"/>
      <c r="L1221" s="191"/>
      <c r="N1221" s="103"/>
      <c r="O1221" s="103"/>
      <c r="P1221" s="174"/>
    </row>
    <row r="1222" spans="1:16" s="155" customFormat="1" ht="14.1" customHeight="1" x14ac:dyDescent="0.2">
      <c r="A1222" s="169">
        <v>28</v>
      </c>
      <c r="B1222" s="197" t="s">
        <v>239</v>
      </c>
      <c r="C1222" s="72">
        <v>73129</v>
      </c>
      <c r="D1222" s="171">
        <f>C1222*100/7529178</f>
        <v>0.971274686293776</v>
      </c>
      <c r="E1222" s="72">
        <v>70707</v>
      </c>
      <c r="F1222" s="171">
        <f>E1222*100/7270009</f>
        <v>0.97258476571349495</v>
      </c>
      <c r="G1222" s="172">
        <f>C1222-E1222</f>
        <v>2422</v>
      </c>
      <c r="H1222" s="173">
        <f>G1222*100/E1222</f>
        <v>3.4254034254034256</v>
      </c>
      <c r="I1222" s="188"/>
      <c r="J1222" s="103"/>
      <c r="K1222" s="103"/>
      <c r="L1222" s="174"/>
      <c r="N1222" s="103"/>
      <c r="O1222" s="103"/>
      <c r="P1222" s="174"/>
    </row>
    <row r="1223" spans="1:16" s="155" customFormat="1" ht="14.1" customHeight="1" x14ac:dyDescent="0.2">
      <c r="A1223" s="98"/>
      <c r="B1223" s="170"/>
      <c r="C1223" s="170"/>
      <c r="D1223" s="170"/>
      <c r="E1223" s="170"/>
      <c r="F1223" s="177"/>
      <c r="G1223" s="103"/>
      <c r="H1223" s="103"/>
      <c r="I1223" s="179" t="s">
        <v>260</v>
      </c>
      <c r="J1223" s="180">
        <v>3321</v>
      </c>
      <c r="K1223" s="180">
        <v>1046</v>
      </c>
      <c r="L1223" s="181">
        <f t="shared" ref="L1223:L1244" si="61">J1223-K1223</f>
        <v>2275</v>
      </c>
      <c r="M1223" s="179" t="s">
        <v>99</v>
      </c>
      <c r="N1223" s="180">
        <v>21343</v>
      </c>
      <c r="O1223" s="180">
        <v>23176</v>
      </c>
      <c r="P1223" s="181">
        <f t="shared" ref="P1223:P1247" si="62">N1223-O1223</f>
        <v>-1833</v>
      </c>
    </row>
    <row r="1224" spans="1:16" s="155" customFormat="1" ht="14.1" customHeight="1" x14ac:dyDescent="0.2">
      <c r="A1224" s="98"/>
      <c r="B1224" s="175"/>
      <c r="C1224" s="99"/>
      <c r="D1224" s="170"/>
      <c r="E1224" s="170"/>
      <c r="F1224" s="170"/>
      <c r="G1224" s="103"/>
      <c r="H1224" s="103"/>
      <c r="I1224" s="179" t="s">
        <v>263</v>
      </c>
      <c r="J1224" s="180">
        <v>1049</v>
      </c>
      <c r="K1224" s="180">
        <v>157</v>
      </c>
      <c r="L1224" s="181">
        <f t="shared" si="61"/>
        <v>892</v>
      </c>
      <c r="M1224" s="179" t="s">
        <v>273</v>
      </c>
      <c r="N1224" s="180">
        <v>1132</v>
      </c>
      <c r="O1224" s="180">
        <v>1741</v>
      </c>
      <c r="P1224" s="181">
        <f t="shared" si="62"/>
        <v>-609</v>
      </c>
    </row>
    <row r="1225" spans="1:16" s="155" customFormat="1" ht="14.1" customHeight="1" x14ac:dyDescent="0.2">
      <c r="A1225" s="98"/>
      <c r="B1225" s="153"/>
      <c r="C1225" s="153"/>
      <c r="D1225" s="103"/>
      <c r="E1225" s="103"/>
      <c r="F1225" s="170"/>
      <c r="G1225" s="103"/>
      <c r="H1225" s="103"/>
      <c r="I1225" s="179" t="s">
        <v>81</v>
      </c>
      <c r="J1225" s="180">
        <v>1779</v>
      </c>
      <c r="K1225" s="180">
        <v>1031</v>
      </c>
      <c r="L1225" s="181">
        <f t="shared" si="61"/>
        <v>748</v>
      </c>
      <c r="M1225" s="179" t="s">
        <v>87</v>
      </c>
      <c r="N1225" s="180">
        <v>2456</v>
      </c>
      <c r="O1225" s="180">
        <v>3061</v>
      </c>
      <c r="P1225" s="181">
        <f t="shared" si="62"/>
        <v>-605</v>
      </c>
    </row>
    <row r="1226" spans="1:16" s="155" customFormat="1" ht="14.1" customHeight="1" x14ac:dyDescent="0.2">
      <c r="A1226" s="98"/>
      <c r="B1226" s="153"/>
      <c r="C1226" s="153"/>
      <c r="D1226" s="103"/>
      <c r="E1226" s="103"/>
      <c r="F1226" s="170"/>
      <c r="G1226" s="103"/>
      <c r="H1226" s="103"/>
      <c r="I1226" s="179" t="s">
        <v>67</v>
      </c>
      <c r="J1226" s="180">
        <v>2700</v>
      </c>
      <c r="K1226" s="180">
        <v>2154</v>
      </c>
      <c r="L1226" s="181">
        <f t="shared" si="61"/>
        <v>546</v>
      </c>
      <c r="M1226" s="179" t="s">
        <v>86</v>
      </c>
      <c r="N1226" s="180">
        <v>6791</v>
      </c>
      <c r="O1226" s="180">
        <v>7357</v>
      </c>
      <c r="P1226" s="181">
        <f t="shared" si="62"/>
        <v>-566</v>
      </c>
    </row>
    <row r="1227" spans="1:16" s="155" customFormat="1" ht="14.1" customHeight="1" x14ac:dyDescent="0.2">
      <c r="A1227" s="98"/>
      <c r="B1227" s="321"/>
      <c r="C1227" s="321"/>
      <c r="D1227" s="321"/>
      <c r="E1227" s="321"/>
      <c r="F1227" s="170"/>
      <c r="G1227" s="103"/>
      <c r="H1227" s="103"/>
      <c r="I1227" s="179" t="s">
        <v>262</v>
      </c>
      <c r="J1227" s="180">
        <v>7180</v>
      </c>
      <c r="K1227" s="180">
        <v>6640</v>
      </c>
      <c r="L1227" s="181">
        <f t="shared" si="61"/>
        <v>540</v>
      </c>
      <c r="M1227" s="179" t="s">
        <v>70</v>
      </c>
      <c r="N1227" s="180">
        <v>146</v>
      </c>
      <c r="O1227" s="180">
        <v>545</v>
      </c>
      <c r="P1227" s="181">
        <f t="shared" si="62"/>
        <v>-399</v>
      </c>
    </row>
    <row r="1228" spans="1:16" s="155" customFormat="1" ht="14.1" customHeight="1" x14ac:dyDescent="0.2">
      <c r="A1228" s="98"/>
      <c r="B1228" s="321"/>
      <c r="C1228" s="321"/>
      <c r="D1228" s="321"/>
      <c r="E1228" s="321"/>
      <c r="F1228" s="170"/>
      <c r="G1228" s="103"/>
      <c r="H1228" s="103"/>
      <c r="I1228" s="179" t="s">
        <v>101</v>
      </c>
      <c r="J1228" s="180">
        <v>526</v>
      </c>
      <c r="K1228" s="180">
        <v>23</v>
      </c>
      <c r="L1228" s="181">
        <f t="shared" si="61"/>
        <v>503</v>
      </c>
      <c r="M1228" s="179" t="s">
        <v>285</v>
      </c>
      <c r="N1228" s="180">
        <v>331</v>
      </c>
      <c r="O1228" s="180">
        <v>672</v>
      </c>
      <c r="P1228" s="181">
        <f t="shared" si="62"/>
        <v>-341</v>
      </c>
    </row>
    <row r="1229" spans="1:16" s="155" customFormat="1" ht="14.1" customHeight="1" x14ac:dyDescent="0.2">
      <c r="A1229" s="98"/>
      <c r="B1229" s="203"/>
      <c r="C1229" s="203"/>
      <c r="D1229" s="322"/>
      <c r="E1229" s="203"/>
      <c r="F1229" s="170"/>
      <c r="G1229" s="103"/>
      <c r="H1229" s="103"/>
      <c r="I1229" s="179" t="s">
        <v>76</v>
      </c>
      <c r="J1229" s="180">
        <v>640</v>
      </c>
      <c r="K1229" s="180">
        <v>270</v>
      </c>
      <c r="L1229" s="181">
        <f t="shared" si="61"/>
        <v>370</v>
      </c>
      <c r="M1229" s="179" t="s">
        <v>283</v>
      </c>
      <c r="N1229" s="180">
        <v>1031</v>
      </c>
      <c r="O1229" s="180">
        <v>1218</v>
      </c>
      <c r="P1229" s="181">
        <f t="shared" si="62"/>
        <v>-187</v>
      </c>
    </row>
    <row r="1230" spans="1:16" s="155" customFormat="1" ht="14.1" customHeight="1" x14ac:dyDescent="0.2">
      <c r="A1230" s="98"/>
      <c r="B1230" s="203"/>
      <c r="C1230" s="203"/>
      <c r="D1230" s="323"/>
      <c r="E1230" s="203"/>
      <c r="F1230" s="170"/>
      <c r="G1230" s="103"/>
      <c r="H1230" s="103"/>
      <c r="I1230" s="179" t="s">
        <v>96</v>
      </c>
      <c r="J1230" s="180">
        <v>487</v>
      </c>
      <c r="K1230" s="180">
        <v>119</v>
      </c>
      <c r="L1230" s="181">
        <f t="shared" si="61"/>
        <v>368</v>
      </c>
      <c r="M1230" s="179" t="s">
        <v>66</v>
      </c>
      <c r="N1230" s="180">
        <v>127</v>
      </c>
      <c r="O1230" s="180">
        <v>296</v>
      </c>
      <c r="P1230" s="181">
        <f t="shared" si="62"/>
        <v>-169</v>
      </c>
    </row>
    <row r="1231" spans="1:16" s="155" customFormat="1" ht="14.1" customHeight="1" x14ac:dyDescent="0.2">
      <c r="A1231" s="98"/>
      <c r="B1231" s="203"/>
      <c r="C1231" s="203"/>
      <c r="D1231" s="323"/>
      <c r="E1231" s="203"/>
      <c r="F1231" s="170"/>
      <c r="G1231" s="103"/>
      <c r="H1231" s="103"/>
      <c r="I1231" s="179" t="s">
        <v>97</v>
      </c>
      <c r="J1231" s="180">
        <v>307</v>
      </c>
      <c r="K1231" s="180">
        <v>75</v>
      </c>
      <c r="L1231" s="181">
        <f t="shared" si="61"/>
        <v>232</v>
      </c>
      <c r="M1231" s="179" t="s">
        <v>269</v>
      </c>
      <c r="N1231" s="180">
        <v>192</v>
      </c>
      <c r="O1231" s="180">
        <v>358</v>
      </c>
      <c r="P1231" s="181">
        <f t="shared" si="62"/>
        <v>-166</v>
      </c>
    </row>
    <row r="1232" spans="1:16" s="155" customFormat="1" ht="14.1" customHeight="1" x14ac:dyDescent="0.2">
      <c r="A1232" s="98"/>
      <c r="B1232" s="203"/>
      <c r="C1232" s="203"/>
      <c r="D1232" s="322"/>
      <c r="E1232" s="203"/>
      <c r="F1232" s="170"/>
      <c r="G1232" s="103"/>
      <c r="H1232" s="103"/>
      <c r="I1232" s="179" t="s">
        <v>281</v>
      </c>
      <c r="J1232" s="180">
        <v>417</v>
      </c>
      <c r="K1232" s="180">
        <v>304</v>
      </c>
      <c r="L1232" s="181">
        <f t="shared" si="61"/>
        <v>113</v>
      </c>
      <c r="M1232" s="179" t="s">
        <v>268</v>
      </c>
      <c r="N1232" s="180">
        <v>90</v>
      </c>
      <c r="O1232" s="180">
        <v>215</v>
      </c>
      <c r="P1232" s="181">
        <f t="shared" si="62"/>
        <v>-125</v>
      </c>
    </row>
    <row r="1233" spans="1:16" s="155" customFormat="1" ht="14.1" customHeight="1" x14ac:dyDescent="0.2">
      <c r="A1233" s="98"/>
      <c r="B1233" s="203"/>
      <c r="C1233" s="129"/>
      <c r="D1233" s="149"/>
      <c r="E1233" s="129"/>
      <c r="F1233" s="170"/>
      <c r="G1233" s="103"/>
      <c r="H1233" s="103"/>
      <c r="I1233" s="179" t="s">
        <v>75</v>
      </c>
      <c r="J1233" s="180">
        <v>69</v>
      </c>
      <c r="K1233" s="180">
        <v>21</v>
      </c>
      <c r="L1233" s="181">
        <f t="shared" si="61"/>
        <v>48</v>
      </c>
      <c r="M1233" s="179" t="s">
        <v>105</v>
      </c>
      <c r="N1233" s="180">
        <v>252</v>
      </c>
      <c r="O1233" s="180">
        <v>365</v>
      </c>
      <c r="P1233" s="181">
        <f t="shared" si="62"/>
        <v>-113</v>
      </c>
    </row>
    <row r="1234" spans="1:16" s="155" customFormat="1" ht="14.1" customHeight="1" x14ac:dyDescent="0.2">
      <c r="A1234" s="98"/>
      <c r="B1234" s="203"/>
      <c r="C1234" s="149"/>
      <c r="D1234" s="149"/>
      <c r="E1234" s="149"/>
      <c r="F1234" s="170"/>
      <c r="G1234" s="103"/>
      <c r="H1234" s="103"/>
      <c r="I1234" s="179" t="s">
        <v>65</v>
      </c>
      <c r="J1234" s="180">
        <v>319</v>
      </c>
      <c r="K1234" s="180">
        <v>274</v>
      </c>
      <c r="L1234" s="181">
        <f t="shared" si="61"/>
        <v>45</v>
      </c>
      <c r="M1234" s="179" t="s">
        <v>261</v>
      </c>
      <c r="N1234" s="180">
        <v>5</v>
      </c>
      <c r="O1234" s="180">
        <v>110</v>
      </c>
      <c r="P1234" s="181">
        <f t="shared" si="62"/>
        <v>-105</v>
      </c>
    </row>
    <row r="1235" spans="1:16" s="155" customFormat="1" ht="14.1" customHeight="1" x14ac:dyDescent="0.2">
      <c r="A1235" s="98"/>
      <c r="B1235" s="153"/>
      <c r="C1235" s="103"/>
      <c r="D1235" s="170"/>
      <c r="E1235" s="103"/>
      <c r="F1235" s="170"/>
      <c r="G1235" s="103"/>
      <c r="H1235" s="103"/>
      <c r="I1235" s="179" t="s">
        <v>278</v>
      </c>
      <c r="J1235" s="180">
        <v>99</v>
      </c>
      <c r="K1235" s="180">
        <v>80</v>
      </c>
      <c r="L1235" s="181">
        <f t="shared" si="61"/>
        <v>19</v>
      </c>
      <c r="M1235" s="179" t="s">
        <v>277</v>
      </c>
      <c r="N1235" s="180">
        <v>145</v>
      </c>
      <c r="O1235" s="180">
        <v>248</v>
      </c>
      <c r="P1235" s="181">
        <f t="shared" si="62"/>
        <v>-103</v>
      </c>
    </row>
    <row r="1236" spans="1:16" s="155" customFormat="1" ht="14.1" customHeight="1" x14ac:dyDescent="0.2">
      <c r="A1236" s="98"/>
      <c r="B1236" s="259"/>
      <c r="C1236" s="97"/>
      <c r="D1236" s="97"/>
      <c r="E1236" s="241"/>
      <c r="F1236" s="170"/>
      <c r="G1236" s="103"/>
      <c r="H1236" s="103"/>
      <c r="I1236" s="179" t="s">
        <v>104</v>
      </c>
      <c r="J1236" s="180">
        <v>585</v>
      </c>
      <c r="K1236" s="180">
        <v>578</v>
      </c>
      <c r="L1236" s="181">
        <f t="shared" si="61"/>
        <v>7</v>
      </c>
      <c r="M1236" s="179" t="s">
        <v>80</v>
      </c>
      <c r="N1236" s="180">
        <v>0</v>
      </c>
      <c r="O1236" s="180">
        <v>78</v>
      </c>
      <c r="P1236" s="181">
        <f t="shared" si="62"/>
        <v>-78</v>
      </c>
    </row>
    <row r="1237" spans="1:16" s="155" customFormat="1" ht="14.1" customHeight="1" x14ac:dyDescent="0.2">
      <c r="A1237" s="98"/>
      <c r="B1237" s="259"/>
      <c r="C1237" s="72"/>
      <c r="D1237" s="72"/>
      <c r="E1237" s="103"/>
      <c r="F1237" s="170"/>
      <c r="G1237" s="103"/>
      <c r="H1237" s="103"/>
      <c r="I1237" s="179" t="s">
        <v>274</v>
      </c>
      <c r="J1237" s="180">
        <v>7</v>
      </c>
      <c r="K1237" s="180">
        <v>0</v>
      </c>
      <c r="L1237" s="181">
        <f t="shared" si="61"/>
        <v>7</v>
      </c>
      <c r="M1237" s="179" t="s">
        <v>91</v>
      </c>
      <c r="N1237" s="180">
        <v>114</v>
      </c>
      <c r="O1237" s="180">
        <v>172</v>
      </c>
      <c r="P1237" s="181">
        <f t="shared" si="62"/>
        <v>-58</v>
      </c>
    </row>
    <row r="1238" spans="1:16" s="155" customFormat="1" ht="14.1" customHeight="1" x14ac:dyDescent="0.2">
      <c r="A1238" s="98"/>
      <c r="B1238" s="259"/>
      <c r="C1238" s="72"/>
      <c r="D1238" s="72"/>
      <c r="E1238" s="103"/>
      <c r="F1238" s="170"/>
      <c r="G1238" s="103"/>
      <c r="H1238" s="103"/>
      <c r="I1238" s="179" t="s">
        <v>270</v>
      </c>
      <c r="J1238" s="180">
        <v>10</v>
      </c>
      <c r="K1238" s="180">
        <v>5</v>
      </c>
      <c r="L1238" s="181">
        <f t="shared" si="61"/>
        <v>5</v>
      </c>
      <c r="M1238" s="179" t="s">
        <v>98</v>
      </c>
      <c r="N1238" s="180">
        <v>0</v>
      </c>
      <c r="O1238" s="180">
        <v>48</v>
      </c>
      <c r="P1238" s="181">
        <f t="shared" si="62"/>
        <v>-48</v>
      </c>
    </row>
    <row r="1239" spans="1:16" s="155" customFormat="1" ht="14.1" customHeight="1" x14ac:dyDescent="0.2">
      <c r="A1239" s="169"/>
      <c r="B1239" s="259"/>
      <c r="C1239" s="72"/>
      <c r="D1239" s="72"/>
      <c r="E1239" s="103"/>
      <c r="F1239" s="170"/>
      <c r="G1239" s="170"/>
      <c r="H1239" s="170"/>
      <c r="I1239" s="179" t="s">
        <v>103</v>
      </c>
      <c r="J1239" s="180">
        <v>47</v>
      </c>
      <c r="K1239" s="180">
        <v>43</v>
      </c>
      <c r="L1239" s="181">
        <f t="shared" si="61"/>
        <v>4</v>
      </c>
      <c r="M1239" s="179" t="s">
        <v>297</v>
      </c>
      <c r="N1239" s="180">
        <v>20</v>
      </c>
      <c r="O1239" s="180">
        <v>68</v>
      </c>
      <c r="P1239" s="181">
        <f t="shared" si="62"/>
        <v>-48</v>
      </c>
    </row>
    <row r="1240" spans="1:16" s="155" customFormat="1" ht="14.1" customHeight="1" x14ac:dyDescent="0.2">
      <c r="A1240" s="169"/>
      <c r="B1240" s="175"/>
      <c r="C1240" s="72"/>
      <c r="D1240" s="72"/>
      <c r="E1240" s="103"/>
      <c r="F1240" s="170"/>
      <c r="G1240" s="170"/>
      <c r="H1240" s="170"/>
      <c r="I1240" s="179" t="s">
        <v>265</v>
      </c>
      <c r="J1240" s="180">
        <v>23</v>
      </c>
      <c r="K1240" s="180">
        <v>21</v>
      </c>
      <c r="L1240" s="181">
        <f t="shared" si="61"/>
        <v>2</v>
      </c>
      <c r="M1240" s="179" t="s">
        <v>74</v>
      </c>
      <c r="N1240" s="180">
        <v>39</v>
      </c>
      <c r="O1240" s="180">
        <v>82</v>
      </c>
      <c r="P1240" s="181">
        <f t="shared" si="62"/>
        <v>-43</v>
      </c>
    </row>
    <row r="1241" spans="1:16" s="155" customFormat="1" ht="14.1" customHeight="1" x14ac:dyDescent="0.2">
      <c r="A1241" s="98"/>
      <c r="B1241" s="153"/>
      <c r="C1241" s="170"/>
      <c r="D1241" s="170"/>
      <c r="E1241" s="170"/>
      <c r="F1241" s="170"/>
      <c r="G1241" s="103"/>
      <c r="H1241" s="103"/>
      <c r="I1241" s="179" t="s">
        <v>68</v>
      </c>
      <c r="J1241" s="180">
        <v>2</v>
      </c>
      <c r="K1241" s="180">
        <v>0</v>
      </c>
      <c r="L1241" s="181">
        <f t="shared" si="61"/>
        <v>2</v>
      </c>
      <c r="M1241" s="179" t="s">
        <v>79</v>
      </c>
      <c r="N1241" s="180">
        <v>1</v>
      </c>
      <c r="O1241" s="180">
        <v>43</v>
      </c>
      <c r="P1241" s="181">
        <f t="shared" si="62"/>
        <v>-42</v>
      </c>
    </row>
    <row r="1242" spans="1:16" s="155" customFormat="1" ht="14.1" customHeight="1" x14ac:dyDescent="0.2">
      <c r="C1242" s="170"/>
      <c r="D1242" s="170"/>
      <c r="E1242" s="170"/>
      <c r="F1242" s="170"/>
      <c r="G1242" s="103"/>
      <c r="H1242" s="103"/>
      <c r="I1242" s="179" t="s">
        <v>264</v>
      </c>
      <c r="J1242" s="180">
        <v>1</v>
      </c>
      <c r="K1242" s="180">
        <v>0</v>
      </c>
      <c r="L1242" s="181">
        <f t="shared" si="61"/>
        <v>1</v>
      </c>
      <c r="M1242" s="179" t="s">
        <v>88</v>
      </c>
      <c r="N1242" s="180">
        <v>47</v>
      </c>
      <c r="O1242" s="180">
        <v>71</v>
      </c>
      <c r="P1242" s="181">
        <f t="shared" si="62"/>
        <v>-24</v>
      </c>
    </row>
    <row r="1243" spans="1:16" s="155" customFormat="1" ht="14.1" customHeight="1" x14ac:dyDescent="0.2">
      <c r="C1243" s="170"/>
      <c r="D1243" s="170"/>
      <c r="E1243" s="170"/>
      <c r="F1243" s="170"/>
      <c r="G1243" s="103"/>
      <c r="H1243" s="103"/>
      <c r="I1243" s="179" t="s">
        <v>90</v>
      </c>
      <c r="J1243" s="180">
        <v>9</v>
      </c>
      <c r="K1243" s="180">
        <v>9</v>
      </c>
      <c r="L1243" s="181">
        <f t="shared" si="61"/>
        <v>0</v>
      </c>
      <c r="M1243" s="179" t="s">
        <v>271</v>
      </c>
      <c r="N1243" s="180">
        <v>35</v>
      </c>
      <c r="O1243" s="180">
        <v>57</v>
      </c>
      <c r="P1243" s="181">
        <f t="shared" si="62"/>
        <v>-22</v>
      </c>
    </row>
    <row r="1244" spans="1:16" s="155" customFormat="1" ht="14.1" customHeight="1" x14ac:dyDescent="0.2">
      <c r="C1244" s="170"/>
      <c r="D1244" s="170"/>
      <c r="E1244" s="170"/>
      <c r="F1244" s="170"/>
      <c r="G1244" s="103"/>
      <c r="H1244" s="103"/>
      <c r="I1244" s="179" t="s">
        <v>257</v>
      </c>
      <c r="J1244" s="180">
        <v>19233</v>
      </c>
      <c r="K1244" s="180">
        <v>17835</v>
      </c>
      <c r="L1244" s="181">
        <f t="shared" si="61"/>
        <v>1398</v>
      </c>
      <c r="M1244" s="179" t="s">
        <v>93</v>
      </c>
      <c r="N1244" s="180">
        <v>2</v>
      </c>
      <c r="O1244" s="180">
        <v>12</v>
      </c>
      <c r="P1244" s="181">
        <f t="shared" si="62"/>
        <v>-10</v>
      </c>
    </row>
    <row r="1245" spans="1:16" s="155" customFormat="1" ht="14.1" customHeight="1" x14ac:dyDescent="0.2">
      <c r="C1245" s="170"/>
      <c r="D1245" s="170"/>
      <c r="E1245" s="170"/>
      <c r="F1245" s="170"/>
      <c r="G1245" s="103"/>
      <c r="H1245" s="103"/>
      <c r="M1245" s="179" t="s">
        <v>69</v>
      </c>
      <c r="N1245" s="180">
        <v>18</v>
      </c>
      <c r="O1245" s="180">
        <v>24</v>
      </c>
      <c r="P1245" s="181">
        <f t="shared" si="62"/>
        <v>-6</v>
      </c>
    </row>
    <row r="1246" spans="1:16" s="155" customFormat="1" ht="14.1" customHeight="1" x14ac:dyDescent="0.2">
      <c r="C1246" s="170"/>
      <c r="D1246" s="170"/>
      <c r="E1246" s="170"/>
      <c r="F1246" s="170"/>
      <c r="G1246" s="103"/>
      <c r="H1246" s="103"/>
      <c r="I1246" s="179"/>
      <c r="J1246" s="180"/>
      <c r="K1246" s="180"/>
      <c r="L1246" s="181"/>
      <c r="M1246" s="179" t="s">
        <v>71</v>
      </c>
      <c r="N1246" s="180">
        <v>0</v>
      </c>
      <c r="O1246" s="180">
        <v>2</v>
      </c>
      <c r="P1246" s="181">
        <f t="shared" si="62"/>
        <v>-2</v>
      </c>
    </row>
    <row r="1247" spans="1:16" s="155" customFormat="1" ht="14.1" customHeight="1" x14ac:dyDescent="0.2">
      <c r="C1247" s="170"/>
      <c r="D1247" s="170"/>
      <c r="E1247" s="170"/>
      <c r="F1247" s="170"/>
      <c r="G1247" s="103"/>
      <c r="H1247" s="103"/>
      <c r="I1247" s="179"/>
      <c r="J1247" s="180"/>
      <c r="K1247" s="180"/>
      <c r="L1247" s="181"/>
      <c r="M1247" s="179" t="s">
        <v>72</v>
      </c>
      <c r="N1247" s="180">
        <v>2</v>
      </c>
      <c r="O1247" s="180">
        <v>3</v>
      </c>
      <c r="P1247" s="181">
        <f t="shared" si="62"/>
        <v>-1</v>
      </c>
    </row>
    <row r="1248" spans="1:16" s="155" customFormat="1" ht="14.1" customHeight="1" x14ac:dyDescent="0.2">
      <c r="C1248" s="170"/>
      <c r="D1248" s="170"/>
      <c r="E1248" s="170"/>
      <c r="F1248" s="170"/>
      <c r="G1248" s="103"/>
      <c r="H1248" s="103"/>
      <c r="M1248" s="183"/>
      <c r="N1248" s="180"/>
      <c r="O1248" s="180"/>
      <c r="P1248" s="181"/>
    </row>
    <row r="1249" spans="1:16" s="155" customFormat="1" ht="14.1" customHeight="1" x14ac:dyDescent="0.2">
      <c r="C1249" s="170"/>
      <c r="D1249" s="170"/>
      <c r="E1249" s="170"/>
      <c r="F1249" s="170"/>
      <c r="G1249" s="103"/>
      <c r="H1249" s="103"/>
      <c r="I1249" s="179"/>
      <c r="J1249" s="180"/>
      <c r="K1249" s="180"/>
      <c r="L1249" s="181"/>
      <c r="M1249" s="183"/>
      <c r="N1249" s="180"/>
      <c r="O1249" s="180"/>
      <c r="P1249" s="181"/>
    </row>
    <row r="1250" spans="1:16" s="155" customFormat="1" ht="14.1" customHeight="1" x14ac:dyDescent="0.2">
      <c r="C1250" s="170"/>
      <c r="D1250" s="170"/>
      <c r="E1250" s="170"/>
      <c r="F1250" s="170"/>
      <c r="G1250" s="103"/>
      <c r="H1250" s="103"/>
      <c r="M1250" s="183"/>
      <c r="N1250" s="180"/>
      <c r="O1250" s="180"/>
      <c r="P1250" s="181"/>
    </row>
    <row r="1251" spans="1:16" s="155" customFormat="1" ht="14.1" customHeight="1" x14ac:dyDescent="0.2">
      <c r="C1251" s="170"/>
      <c r="D1251" s="170"/>
      <c r="E1251" s="170"/>
      <c r="F1251" s="170"/>
      <c r="G1251" s="103"/>
      <c r="H1251" s="103"/>
      <c r="I1251" s="179"/>
      <c r="J1251" s="180"/>
      <c r="K1251" s="180"/>
      <c r="L1251" s="181"/>
      <c r="M1251" s="183"/>
      <c r="N1251" s="180"/>
      <c r="O1251" s="180"/>
      <c r="P1251" s="181"/>
    </row>
    <row r="1252" spans="1:16" s="155" customFormat="1" ht="14.1" customHeight="1" x14ac:dyDescent="0.2">
      <c r="C1252" s="170"/>
      <c r="D1252" s="170"/>
      <c r="E1252" s="170"/>
      <c r="F1252" s="170"/>
      <c r="G1252" s="103"/>
      <c r="H1252" s="103"/>
      <c r="I1252" s="179"/>
      <c r="J1252" s="180"/>
      <c r="K1252" s="180"/>
      <c r="L1252" s="181"/>
      <c r="M1252" s="183"/>
      <c r="N1252" s="180"/>
      <c r="O1252" s="180"/>
      <c r="P1252" s="181"/>
    </row>
    <row r="1253" spans="1:16" s="155" customFormat="1" ht="14.1" customHeight="1" x14ac:dyDescent="0.2">
      <c r="C1253" s="170"/>
      <c r="D1253" s="170"/>
      <c r="E1253" s="170"/>
      <c r="F1253" s="170"/>
      <c r="G1253" s="103"/>
      <c r="H1253" s="103"/>
      <c r="I1253" s="179"/>
      <c r="J1253" s="180"/>
      <c r="K1253" s="180"/>
      <c r="L1253" s="181"/>
      <c r="M1253" s="183"/>
      <c r="N1253" s="180"/>
      <c r="O1253" s="180"/>
      <c r="P1253" s="181"/>
    </row>
    <row r="1254" spans="1:16" s="155" customFormat="1" ht="14.1" customHeight="1" x14ac:dyDescent="0.2">
      <c r="C1254" s="170"/>
      <c r="D1254" s="170"/>
      <c r="E1254" s="170"/>
      <c r="F1254" s="170"/>
      <c r="G1254" s="103"/>
      <c r="H1254" s="103"/>
      <c r="I1254" s="179"/>
      <c r="J1254" s="180"/>
      <c r="K1254" s="180"/>
      <c r="L1254" s="181"/>
      <c r="M1254" s="183"/>
      <c r="N1254" s="180"/>
      <c r="O1254" s="180"/>
      <c r="P1254" s="181"/>
    </row>
    <row r="1255" spans="1:16" s="155" customFormat="1" ht="14.1" customHeight="1" x14ac:dyDescent="0.2">
      <c r="C1255" s="170"/>
      <c r="D1255" s="170"/>
      <c r="E1255" s="170"/>
      <c r="F1255" s="170"/>
      <c r="G1255" s="103"/>
      <c r="H1255" s="103"/>
      <c r="I1255" s="179"/>
      <c r="J1255" s="180"/>
      <c r="K1255" s="180"/>
      <c r="L1255" s="181"/>
      <c r="M1255" s="183"/>
      <c r="N1255" s="180"/>
      <c r="O1255" s="180"/>
      <c r="P1255" s="181"/>
    </row>
    <row r="1256" spans="1:16" s="155" customFormat="1" ht="14.1" customHeight="1" x14ac:dyDescent="0.2">
      <c r="C1256" s="170"/>
      <c r="D1256" s="170"/>
      <c r="E1256" s="170"/>
      <c r="F1256" s="170"/>
      <c r="G1256" s="103"/>
      <c r="H1256" s="103"/>
      <c r="I1256" s="179"/>
      <c r="J1256" s="180"/>
      <c r="K1256" s="180"/>
      <c r="L1256" s="181"/>
    </row>
    <row r="1257" spans="1:16" s="155" customFormat="1" ht="14.1" customHeight="1" x14ac:dyDescent="0.2">
      <c r="C1257" s="170"/>
      <c r="D1257" s="170"/>
      <c r="E1257" s="170"/>
      <c r="F1257" s="170"/>
      <c r="G1257" s="103"/>
      <c r="H1257" s="103"/>
      <c r="I1257" s="179"/>
      <c r="J1257" s="180"/>
      <c r="K1257" s="180"/>
      <c r="L1257" s="181"/>
    </row>
    <row r="1258" spans="1:16" s="155" customFormat="1" ht="14.1" customHeight="1" x14ac:dyDescent="0.2">
      <c r="C1258" s="170"/>
      <c r="D1258" s="170"/>
      <c r="E1258" s="170"/>
      <c r="F1258" s="170"/>
      <c r="G1258" s="103"/>
      <c r="H1258" s="103"/>
      <c r="I1258" s="179"/>
      <c r="J1258" s="180"/>
      <c r="K1258" s="180"/>
      <c r="L1258" s="181"/>
    </row>
    <row r="1259" spans="1:16" s="155" customFormat="1" ht="14.1" customHeight="1" x14ac:dyDescent="0.2">
      <c r="C1259" s="170"/>
      <c r="D1259" s="170"/>
      <c r="E1259" s="170"/>
      <c r="F1259" s="170"/>
      <c r="G1259" s="103"/>
      <c r="H1259" s="103"/>
      <c r="I1259" s="179"/>
      <c r="J1259" s="180"/>
      <c r="K1259" s="180"/>
      <c r="L1259" s="181"/>
    </row>
    <row r="1260" spans="1:16" s="155" customFormat="1" ht="14.1" customHeight="1" x14ac:dyDescent="0.2">
      <c r="A1260" s="98"/>
      <c r="B1260" s="153"/>
      <c r="C1260" s="170"/>
      <c r="D1260" s="170"/>
      <c r="E1260" s="170"/>
      <c r="F1260" s="103"/>
      <c r="G1260" s="103"/>
      <c r="H1260" s="103"/>
      <c r="I1260" s="179"/>
      <c r="J1260" s="180"/>
      <c r="K1260" s="180"/>
      <c r="L1260" s="181"/>
    </row>
    <row r="1261" spans="1:16" s="155" customFormat="1" ht="14.1" customHeight="1" x14ac:dyDescent="0.2">
      <c r="A1261" s="98"/>
      <c r="B1261" s="153"/>
      <c r="C1261" s="170"/>
      <c r="D1261" s="170"/>
      <c r="E1261" s="170"/>
      <c r="F1261" s="103"/>
      <c r="G1261" s="103"/>
      <c r="H1261" s="103"/>
      <c r="I1261" s="179"/>
      <c r="J1261" s="180"/>
      <c r="K1261" s="180"/>
      <c r="L1261" s="181"/>
      <c r="N1261" s="103"/>
      <c r="O1261" s="103"/>
      <c r="P1261" s="174"/>
    </row>
    <row r="1262" spans="1:16" s="155" customFormat="1" ht="14.1" customHeight="1" x14ac:dyDescent="0.2">
      <c r="A1262" s="98"/>
      <c r="B1262" s="153"/>
      <c r="C1262" s="170"/>
      <c r="D1262" s="170"/>
      <c r="E1262" s="170"/>
      <c r="F1262" s="103"/>
      <c r="G1262" s="103"/>
      <c r="H1262" s="103"/>
      <c r="I1262" s="170" t="s">
        <v>258</v>
      </c>
      <c r="J1262" s="170">
        <f>SUM(J1223:J1261)</f>
        <v>38810</v>
      </c>
      <c r="K1262" s="170">
        <f t="shared" ref="K1262:O1262" si="63">SUM(K1223:K1261)</f>
        <v>30685</v>
      </c>
      <c r="L1262" s="170">
        <f t="shared" si="63"/>
        <v>8125</v>
      </c>
      <c r="M1262" s="170" t="s">
        <v>258</v>
      </c>
      <c r="N1262" s="170">
        <f t="shared" si="63"/>
        <v>34319</v>
      </c>
      <c r="O1262" s="170">
        <f t="shared" si="63"/>
        <v>40022</v>
      </c>
      <c r="P1262" s="189">
        <f>SUM(P1223:P1261)</f>
        <v>-5703</v>
      </c>
    </row>
    <row r="1263" spans="1:16" s="155" customFormat="1" ht="14.1" customHeight="1" x14ac:dyDescent="0.2">
      <c r="A1263" s="98"/>
      <c r="B1263" s="153"/>
      <c r="C1263" s="170"/>
      <c r="D1263" s="170"/>
      <c r="E1263" s="170"/>
      <c r="F1263" s="103"/>
      <c r="G1263" s="103"/>
      <c r="H1263" s="103"/>
      <c r="J1263" s="170">
        <f>N1262</f>
        <v>34319</v>
      </c>
      <c r="K1263" s="170">
        <f>O1262</f>
        <v>40022</v>
      </c>
      <c r="L1263" s="189">
        <f>P1262</f>
        <v>-5703</v>
      </c>
      <c r="N1263" s="103"/>
      <c r="O1263" s="103"/>
      <c r="P1263" s="174"/>
    </row>
    <row r="1264" spans="1:16" s="155" customFormat="1" ht="14.1" customHeight="1" x14ac:dyDescent="0.2">
      <c r="A1264" s="98"/>
      <c r="B1264" s="153"/>
      <c r="C1264" s="170"/>
      <c r="D1264" s="170"/>
      <c r="E1264" s="170"/>
      <c r="F1264" s="103"/>
      <c r="G1264" s="103"/>
      <c r="H1264" s="103"/>
      <c r="J1264" s="190">
        <f>SUM(J1262:J1263)</f>
        <v>73129</v>
      </c>
      <c r="K1264" s="190">
        <f>SUM(K1262:K1263)</f>
        <v>70707</v>
      </c>
      <c r="L1264" s="191">
        <f>SUM(L1262:L1263)</f>
        <v>2422</v>
      </c>
      <c r="N1264" s="103"/>
      <c r="O1264" s="103"/>
      <c r="P1264" s="174"/>
    </row>
    <row r="1265" spans="1:16" s="155" customFormat="1" ht="14.1" customHeight="1" x14ac:dyDescent="0.2">
      <c r="A1265" s="98"/>
      <c r="B1265" s="153"/>
      <c r="C1265" s="170"/>
      <c r="D1265" s="170"/>
      <c r="E1265" s="170"/>
      <c r="F1265" s="103"/>
      <c r="G1265" s="103"/>
      <c r="H1265" s="103"/>
      <c r="I1265" s="194" t="s">
        <v>364</v>
      </c>
      <c r="J1265" s="103">
        <f>C1222-J1264</f>
        <v>0</v>
      </c>
      <c r="K1265" s="103">
        <f>E1222-K1264</f>
        <v>0</v>
      </c>
      <c r="L1265" s="191">
        <f>G1222-L1264</f>
        <v>0</v>
      </c>
      <c r="N1265" s="103"/>
      <c r="O1265" s="103"/>
      <c r="P1265" s="174"/>
    </row>
    <row r="1266" spans="1:16" s="155" customFormat="1" ht="14.1" customHeight="1" x14ac:dyDescent="0.2">
      <c r="A1266" s="169"/>
      <c r="B1266" s="175"/>
      <c r="C1266" s="170"/>
      <c r="D1266" s="170"/>
      <c r="E1266" s="170"/>
      <c r="F1266" s="170"/>
      <c r="G1266" s="170"/>
      <c r="H1266" s="170"/>
      <c r="I1266" s="103"/>
      <c r="J1266" s="103"/>
      <c r="K1266" s="103"/>
      <c r="L1266" s="174"/>
      <c r="N1266" s="103"/>
      <c r="O1266" s="103"/>
      <c r="P1266" s="174"/>
    </row>
    <row r="1267" spans="1:16" s="155" customFormat="1" ht="14.1" customHeight="1" x14ac:dyDescent="0.2">
      <c r="A1267" s="324">
        <v>29</v>
      </c>
      <c r="B1267" s="325" t="s">
        <v>365</v>
      </c>
      <c r="C1267" s="223">
        <v>52521</v>
      </c>
      <c r="D1267" s="171">
        <f>C1267*100/7529178</f>
        <v>0.69756618850025864</v>
      </c>
      <c r="E1267" s="223">
        <v>58947</v>
      </c>
      <c r="F1267" s="171">
        <f>E1267*100/7270009</f>
        <v>0.81082430571956654</v>
      </c>
      <c r="G1267" s="172">
        <f>C1267-E1267</f>
        <v>-6426</v>
      </c>
      <c r="H1267" s="173">
        <f>G1267*100/E1267</f>
        <v>-10.901318133238332</v>
      </c>
      <c r="I1267" s="188"/>
      <c r="J1267" s="170"/>
      <c r="K1267" s="170"/>
      <c r="L1267" s="212"/>
      <c r="M1267" s="188"/>
      <c r="N1267" s="170"/>
      <c r="O1267" s="170"/>
      <c r="P1267" s="212"/>
    </row>
    <row r="1268" spans="1:16" s="155" customFormat="1" ht="14.1" customHeight="1" x14ac:dyDescent="0.2">
      <c r="A1268" s="98"/>
      <c r="B1268" s="326" t="s">
        <v>366</v>
      </c>
      <c r="C1268" s="170"/>
      <c r="D1268" s="170"/>
      <c r="E1268" s="170"/>
      <c r="F1268" s="170"/>
      <c r="G1268" s="103"/>
      <c r="H1268" s="103"/>
      <c r="I1268" s="179" t="s">
        <v>66</v>
      </c>
      <c r="J1268" s="224">
        <v>5011</v>
      </c>
      <c r="K1268" s="224">
        <v>2595</v>
      </c>
      <c r="L1268" s="181">
        <f t="shared" ref="L1268:L1297" si="64">J1268-K1268</f>
        <v>2416</v>
      </c>
      <c r="M1268" s="179" t="s">
        <v>263</v>
      </c>
      <c r="N1268" s="224">
        <v>5598</v>
      </c>
      <c r="O1268" s="224">
        <v>8684</v>
      </c>
      <c r="P1268" s="181">
        <f t="shared" ref="P1268:P1297" si="65">N1268-O1268</f>
        <v>-3086</v>
      </c>
    </row>
    <row r="1269" spans="1:16" s="155" customFormat="1" ht="14.1" customHeight="1" x14ac:dyDescent="0.2">
      <c r="A1269" s="169"/>
      <c r="C1269" s="153"/>
      <c r="D1269" s="103"/>
      <c r="E1269" s="103"/>
      <c r="F1269" s="170"/>
      <c r="G1269" s="170"/>
      <c r="H1269" s="170"/>
      <c r="I1269" s="179" t="s">
        <v>97</v>
      </c>
      <c r="J1269" s="224">
        <v>3316</v>
      </c>
      <c r="K1269" s="224">
        <v>1772</v>
      </c>
      <c r="L1269" s="181">
        <f t="shared" si="64"/>
        <v>1544</v>
      </c>
      <c r="M1269" s="179" t="s">
        <v>99</v>
      </c>
      <c r="N1269" s="224">
        <v>6437</v>
      </c>
      <c r="O1269" s="224">
        <v>8567</v>
      </c>
      <c r="P1269" s="181">
        <f t="shared" si="65"/>
        <v>-2130</v>
      </c>
    </row>
    <row r="1270" spans="1:16" s="155" customFormat="1" ht="14.1" customHeight="1" thickBot="1" x14ac:dyDescent="0.25">
      <c r="A1270" s="98"/>
      <c r="B1270" s="153"/>
      <c r="C1270" s="153"/>
      <c r="D1270" s="103"/>
      <c r="E1270" s="103"/>
      <c r="F1270" s="170"/>
      <c r="G1270" s="103"/>
      <c r="H1270" s="103"/>
      <c r="I1270" s="179" t="s">
        <v>67</v>
      </c>
      <c r="J1270" s="224">
        <v>1383</v>
      </c>
      <c r="K1270" s="229">
        <v>645</v>
      </c>
      <c r="L1270" s="181">
        <f t="shared" si="64"/>
        <v>738</v>
      </c>
      <c r="M1270" s="179" t="s">
        <v>83</v>
      </c>
      <c r="N1270" s="229">
        <v>576</v>
      </c>
      <c r="O1270" s="224">
        <v>2085</v>
      </c>
      <c r="P1270" s="181">
        <f t="shared" si="65"/>
        <v>-1509</v>
      </c>
    </row>
    <row r="1271" spans="1:16" s="155" customFormat="1" ht="14.1" customHeight="1" x14ac:dyDescent="0.2">
      <c r="A1271" s="98"/>
      <c r="B1271" s="591" t="s">
        <v>305</v>
      </c>
      <c r="C1271" s="592"/>
      <c r="D1271" s="592"/>
      <c r="E1271" s="593"/>
      <c r="F1271" s="170"/>
      <c r="G1271" s="103"/>
      <c r="H1271" s="103"/>
      <c r="I1271" s="179" t="s">
        <v>65</v>
      </c>
      <c r="J1271" s="224">
        <v>2742</v>
      </c>
      <c r="K1271" s="224">
        <v>2073</v>
      </c>
      <c r="L1271" s="181">
        <f t="shared" si="64"/>
        <v>669</v>
      </c>
      <c r="M1271" s="179" t="s">
        <v>264</v>
      </c>
      <c r="N1271" s="229">
        <v>0</v>
      </c>
      <c r="O1271" s="224">
        <v>1291</v>
      </c>
      <c r="P1271" s="181">
        <f t="shared" si="65"/>
        <v>-1291</v>
      </c>
    </row>
    <row r="1272" spans="1:16" s="155" customFormat="1" ht="14.1" customHeight="1" thickBot="1" x14ac:dyDescent="0.25">
      <c r="A1272" s="98"/>
      <c r="B1272" s="597"/>
      <c r="C1272" s="598"/>
      <c r="D1272" s="598"/>
      <c r="E1272" s="599"/>
      <c r="F1272" s="170"/>
      <c r="G1272" s="103"/>
      <c r="H1272" s="103"/>
      <c r="I1272" s="179" t="s">
        <v>101</v>
      </c>
      <c r="J1272" s="224">
        <v>1253</v>
      </c>
      <c r="K1272" s="229">
        <v>764</v>
      </c>
      <c r="L1272" s="181">
        <f t="shared" si="64"/>
        <v>489</v>
      </c>
      <c r="M1272" s="179" t="s">
        <v>74</v>
      </c>
      <c r="N1272" s="229">
        <v>200</v>
      </c>
      <c r="O1272" s="224">
        <v>1235</v>
      </c>
      <c r="P1272" s="181">
        <f t="shared" si="65"/>
        <v>-1035</v>
      </c>
    </row>
    <row r="1273" spans="1:16" s="155" customFormat="1" ht="14.1" customHeight="1" x14ac:dyDescent="0.2">
      <c r="A1273" s="98"/>
      <c r="B1273" s="225"/>
      <c r="C1273" s="226"/>
      <c r="D1273" s="227"/>
      <c r="E1273" s="228"/>
      <c r="F1273" s="170"/>
      <c r="G1273" s="103"/>
      <c r="H1273" s="103"/>
      <c r="I1273" s="179" t="s">
        <v>297</v>
      </c>
      <c r="J1273" s="229">
        <v>416</v>
      </c>
      <c r="K1273" s="229">
        <v>0</v>
      </c>
      <c r="L1273" s="181">
        <f t="shared" si="64"/>
        <v>416</v>
      </c>
      <c r="M1273" s="179" t="s">
        <v>98</v>
      </c>
      <c r="N1273" s="229">
        <v>281</v>
      </c>
      <c r="O1273" s="224">
        <v>1289</v>
      </c>
      <c r="P1273" s="181">
        <f t="shared" si="65"/>
        <v>-1008</v>
      </c>
    </row>
    <row r="1274" spans="1:16" s="155" customFormat="1" ht="14.1" customHeight="1" x14ac:dyDescent="0.2">
      <c r="A1274" s="98"/>
      <c r="B1274" s="249" t="s">
        <v>367</v>
      </c>
      <c r="C1274" s="300">
        <v>7658</v>
      </c>
      <c r="D1274" s="251"/>
      <c r="E1274" s="252">
        <v>7581</v>
      </c>
      <c r="F1274" s="170"/>
      <c r="G1274" s="103"/>
      <c r="H1274" s="103"/>
      <c r="I1274" s="179" t="s">
        <v>269</v>
      </c>
      <c r="J1274" s="224">
        <v>2404</v>
      </c>
      <c r="K1274" s="224">
        <v>1993</v>
      </c>
      <c r="L1274" s="181">
        <f t="shared" si="64"/>
        <v>411</v>
      </c>
      <c r="M1274" s="179" t="s">
        <v>76</v>
      </c>
      <c r="N1274" s="224">
        <v>3565</v>
      </c>
      <c r="O1274" s="224">
        <v>4355</v>
      </c>
      <c r="P1274" s="181">
        <f t="shared" si="65"/>
        <v>-790</v>
      </c>
    </row>
    <row r="1275" spans="1:16" s="155" customFormat="1" ht="14.1" customHeight="1" x14ac:dyDescent="0.2">
      <c r="A1275" s="98"/>
      <c r="B1275" s="249" t="s">
        <v>368</v>
      </c>
      <c r="C1275" s="300">
        <v>3195</v>
      </c>
      <c r="D1275" s="251"/>
      <c r="E1275" s="252">
        <v>2249</v>
      </c>
      <c r="F1275" s="170"/>
      <c r="G1275" s="103"/>
      <c r="H1275" s="103"/>
      <c r="I1275" s="179" t="s">
        <v>80</v>
      </c>
      <c r="J1275" s="224">
        <v>1125</v>
      </c>
      <c r="K1275" s="229">
        <v>862</v>
      </c>
      <c r="L1275" s="181">
        <f t="shared" si="64"/>
        <v>263</v>
      </c>
      <c r="M1275" s="179" t="s">
        <v>70</v>
      </c>
      <c r="N1275" s="229">
        <v>570</v>
      </c>
      <c r="O1275" s="224">
        <v>1197</v>
      </c>
      <c r="P1275" s="181">
        <f t="shared" si="65"/>
        <v>-627</v>
      </c>
    </row>
    <row r="1276" spans="1:16" s="155" customFormat="1" ht="14.1" customHeight="1" x14ac:dyDescent="0.2">
      <c r="A1276" s="98"/>
      <c r="B1276" s="249" t="s">
        <v>369</v>
      </c>
      <c r="C1276" s="300">
        <v>10596</v>
      </c>
      <c r="D1276" s="251"/>
      <c r="E1276" s="252">
        <v>10666</v>
      </c>
      <c r="F1276" s="170"/>
      <c r="G1276" s="103"/>
      <c r="H1276" s="103"/>
      <c r="I1276" s="179" t="s">
        <v>95</v>
      </c>
      <c r="J1276" s="229">
        <v>553</v>
      </c>
      <c r="K1276" s="229">
        <v>304</v>
      </c>
      <c r="L1276" s="181">
        <f t="shared" si="64"/>
        <v>249</v>
      </c>
      <c r="M1276" s="179" t="s">
        <v>104</v>
      </c>
      <c r="N1276" s="229">
        <v>274</v>
      </c>
      <c r="O1276" s="229">
        <v>755</v>
      </c>
      <c r="P1276" s="181">
        <f t="shared" si="65"/>
        <v>-481</v>
      </c>
    </row>
    <row r="1277" spans="1:16" s="155" customFormat="1" ht="14.1" customHeight="1" x14ac:dyDescent="0.2">
      <c r="A1277" s="169"/>
      <c r="B1277" s="249" t="s">
        <v>370</v>
      </c>
      <c r="C1277" s="300">
        <v>8210</v>
      </c>
      <c r="D1277" s="251"/>
      <c r="E1277" s="252">
        <v>13445</v>
      </c>
      <c r="F1277" s="170"/>
      <c r="G1277" s="170"/>
      <c r="H1277" s="170"/>
      <c r="I1277" s="179" t="s">
        <v>105</v>
      </c>
      <c r="J1277" s="229">
        <v>208</v>
      </c>
      <c r="K1277" s="229">
        <v>53</v>
      </c>
      <c r="L1277" s="181">
        <f t="shared" si="64"/>
        <v>155</v>
      </c>
      <c r="M1277" s="179" t="s">
        <v>281</v>
      </c>
      <c r="N1277" s="229">
        <v>463</v>
      </c>
      <c r="O1277" s="229">
        <v>922</v>
      </c>
      <c r="P1277" s="181">
        <f t="shared" si="65"/>
        <v>-459</v>
      </c>
    </row>
    <row r="1278" spans="1:16" s="155" customFormat="1" ht="14.1" customHeight="1" x14ac:dyDescent="0.2">
      <c r="A1278" s="169"/>
      <c r="B1278" s="249" t="s">
        <v>371</v>
      </c>
      <c r="C1278" s="300">
        <v>6076</v>
      </c>
      <c r="D1278" s="251"/>
      <c r="E1278" s="252">
        <v>5800</v>
      </c>
      <c r="F1278" s="170"/>
      <c r="G1278" s="170"/>
      <c r="H1278" s="170"/>
      <c r="I1278" s="179" t="s">
        <v>282</v>
      </c>
      <c r="J1278" s="229">
        <v>170</v>
      </c>
      <c r="K1278" s="229">
        <v>67</v>
      </c>
      <c r="L1278" s="181">
        <f t="shared" si="64"/>
        <v>103</v>
      </c>
      <c r="M1278" s="179" t="s">
        <v>75</v>
      </c>
      <c r="N1278" s="229">
        <v>421</v>
      </c>
      <c r="O1278" s="229">
        <v>854</v>
      </c>
      <c r="P1278" s="181">
        <f t="shared" si="65"/>
        <v>-433</v>
      </c>
    </row>
    <row r="1279" spans="1:16" s="155" customFormat="1" ht="14.1" customHeight="1" x14ac:dyDescent="0.2">
      <c r="A1279" s="98"/>
      <c r="B1279" s="249" t="s">
        <v>372</v>
      </c>
      <c r="C1279" s="300">
        <v>16785</v>
      </c>
      <c r="D1279" s="251"/>
      <c r="E1279" s="252">
        <v>19205</v>
      </c>
      <c r="F1279" s="203"/>
      <c r="G1279" s="103"/>
      <c r="H1279" s="103"/>
      <c r="I1279" s="179" t="s">
        <v>277</v>
      </c>
      <c r="J1279" s="229">
        <v>222</v>
      </c>
      <c r="K1279" s="229">
        <v>131</v>
      </c>
      <c r="L1279" s="181">
        <f t="shared" si="64"/>
        <v>91</v>
      </c>
      <c r="M1279" s="179" t="s">
        <v>103</v>
      </c>
      <c r="N1279" s="224">
        <v>1143</v>
      </c>
      <c r="O1279" s="224">
        <v>1575</v>
      </c>
      <c r="P1279" s="181">
        <f t="shared" si="65"/>
        <v>-432</v>
      </c>
    </row>
    <row r="1280" spans="1:16" s="155" customFormat="1" ht="14.1" customHeight="1" x14ac:dyDescent="0.2">
      <c r="B1280" s="249"/>
      <c r="C1280" s="255">
        <f>SUM(C1274:C1279)</f>
        <v>52520</v>
      </c>
      <c r="D1280" s="251"/>
      <c r="E1280" s="256">
        <f>SUM(E1274:E1279)</f>
        <v>58946</v>
      </c>
      <c r="F1280" s="170"/>
      <c r="G1280" s="103"/>
      <c r="H1280" s="103"/>
      <c r="I1280" s="179" t="s">
        <v>267</v>
      </c>
      <c r="J1280" s="229">
        <v>88</v>
      </c>
      <c r="K1280" s="229">
        <v>0</v>
      </c>
      <c r="L1280" s="181">
        <f t="shared" si="64"/>
        <v>88</v>
      </c>
      <c r="M1280" s="179" t="s">
        <v>86</v>
      </c>
      <c r="N1280" s="229">
        <v>282</v>
      </c>
      <c r="O1280" s="229">
        <v>689</v>
      </c>
      <c r="P1280" s="181">
        <f t="shared" si="65"/>
        <v>-407</v>
      </c>
    </row>
    <row r="1281" spans="2:16" s="155" customFormat="1" ht="14.1" customHeight="1" thickBot="1" x14ac:dyDescent="0.25">
      <c r="B1281" s="327"/>
      <c r="C1281" s="257"/>
      <c r="D1281" s="257"/>
      <c r="E1281" s="258"/>
      <c r="F1281" s="170"/>
      <c r="G1281" s="103"/>
      <c r="H1281" s="103"/>
      <c r="I1281" s="179" t="s">
        <v>71</v>
      </c>
      <c r="J1281" s="229">
        <v>303</v>
      </c>
      <c r="K1281" s="229">
        <v>225</v>
      </c>
      <c r="L1281" s="181">
        <f t="shared" si="64"/>
        <v>78</v>
      </c>
      <c r="M1281" s="179" t="s">
        <v>285</v>
      </c>
      <c r="N1281" s="229">
        <v>75</v>
      </c>
      <c r="O1281" s="229">
        <v>454</v>
      </c>
      <c r="P1281" s="181">
        <f t="shared" si="65"/>
        <v>-379</v>
      </c>
    </row>
    <row r="1282" spans="2:16" s="155" customFormat="1" ht="14.1" customHeight="1" x14ac:dyDescent="0.2">
      <c r="B1282" s="296"/>
      <c r="C1282" s="241"/>
      <c r="D1282" s="241"/>
      <c r="E1282" s="170"/>
      <c r="F1282" s="170"/>
      <c r="G1282" s="103"/>
      <c r="H1282" s="103"/>
      <c r="I1282" s="179" t="s">
        <v>73</v>
      </c>
      <c r="J1282" s="229">
        <v>64</v>
      </c>
      <c r="K1282" s="229">
        <v>9</v>
      </c>
      <c r="L1282" s="181">
        <f t="shared" si="64"/>
        <v>55</v>
      </c>
      <c r="M1282" s="179" t="s">
        <v>91</v>
      </c>
      <c r="N1282" s="229">
        <v>48</v>
      </c>
      <c r="O1282" s="229">
        <v>390</v>
      </c>
      <c r="P1282" s="181">
        <f t="shared" si="65"/>
        <v>-342</v>
      </c>
    </row>
    <row r="1283" spans="2:16" s="155" customFormat="1" ht="14.1" customHeight="1" x14ac:dyDescent="0.2">
      <c r="B1283" s="259"/>
      <c r="C1283" s="99"/>
      <c r="D1283" s="99"/>
      <c r="E1283" s="99"/>
      <c r="F1283" s="170"/>
      <c r="G1283" s="103"/>
      <c r="H1283" s="103"/>
      <c r="I1283" s="179" t="s">
        <v>268</v>
      </c>
      <c r="J1283" s="229">
        <v>214</v>
      </c>
      <c r="K1283" s="229">
        <v>162</v>
      </c>
      <c r="L1283" s="181">
        <f t="shared" si="64"/>
        <v>52</v>
      </c>
      <c r="M1283" s="179" t="s">
        <v>262</v>
      </c>
      <c r="N1283" s="229">
        <v>217</v>
      </c>
      <c r="O1283" s="229">
        <v>518</v>
      </c>
      <c r="P1283" s="181">
        <f t="shared" si="65"/>
        <v>-301</v>
      </c>
    </row>
    <row r="1284" spans="2:16" s="155" customFormat="1" ht="14.1" customHeight="1" x14ac:dyDescent="0.2">
      <c r="B1284" s="259"/>
      <c r="C1284" s="97"/>
      <c r="D1284" s="97"/>
      <c r="E1284" s="103"/>
      <c r="F1284" s="170"/>
      <c r="G1284" s="103"/>
      <c r="H1284" s="103"/>
      <c r="I1284" s="179" t="s">
        <v>93</v>
      </c>
      <c r="J1284" s="229">
        <v>107</v>
      </c>
      <c r="K1284" s="229">
        <v>64</v>
      </c>
      <c r="L1284" s="181">
        <f t="shared" si="64"/>
        <v>43</v>
      </c>
      <c r="M1284" s="179" t="s">
        <v>87</v>
      </c>
      <c r="N1284" s="229">
        <v>31</v>
      </c>
      <c r="O1284" s="229">
        <v>210</v>
      </c>
      <c r="P1284" s="181">
        <f t="shared" si="65"/>
        <v>-179</v>
      </c>
    </row>
    <row r="1285" spans="2:16" s="155" customFormat="1" ht="14.1" customHeight="1" x14ac:dyDescent="0.2">
      <c r="B1285" s="259"/>
      <c r="C1285" s="72"/>
      <c r="D1285" s="72"/>
      <c r="E1285" s="103"/>
      <c r="F1285" s="170"/>
      <c r="G1285" s="103"/>
      <c r="H1285" s="103"/>
      <c r="I1285" s="179" t="s">
        <v>278</v>
      </c>
      <c r="J1285" s="229">
        <v>179</v>
      </c>
      <c r="K1285" s="229">
        <v>139</v>
      </c>
      <c r="L1285" s="181">
        <f t="shared" si="64"/>
        <v>40</v>
      </c>
      <c r="M1285" s="179" t="s">
        <v>88</v>
      </c>
      <c r="N1285" s="229">
        <v>210</v>
      </c>
      <c r="O1285" s="229">
        <v>330</v>
      </c>
      <c r="P1285" s="181">
        <f t="shared" si="65"/>
        <v>-120</v>
      </c>
    </row>
    <row r="1286" spans="2:16" s="155" customFormat="1" ht="14.1" customHeight="1" x14ac:dyDescent="0.2">
      <c r="B1286" s="259"/>
      <c r="C1286" s="72"/>
      <c r="D1286" s="72"/>
      <c r="E1286" s="103"/>
      <c r="F1286" s="170"/>
      <c r="G1286" s="103"/>
      <c r="H1286" s="103"/>
      <c r="I1286" s="179" t="s">
        <v>81</v>
      </c>
      <c r="J1286" s="229">
        <v>86</v>
      </c>
      <c r="K1286" s="229">
        <v>51</v>
      </c>
      <c r="L1286" s="181">
        <f t="shared" si="64"/>
        <v>35</v>
      </c>
      <c r="M1286" s="179" t="s">
        <v>96</v>
      </c>
      <c r="N1286" s="229">
        <v>310</v>
      </c>
      <c r="O1286" s="229">
        <v>418</v>
      </c>
      <c r="P1286" s="181">
        <f t="shared" si="65"/>
        <v>-108</v>
      </c>
    </row>
    <row r="1287" spans="2:16" s="155" customFormat="1" ht="14.1" customHeight="1" x14ac:dyDescent="0.2">
      <c r="B1287" s="259"/>
      <c r="C1287" s="72"/>
      <c r="D1287" s="72"/>
      <c r="E1287" s="103"/>
      <c r="F1287" s="170"/>
      <c r="G1287" s="103"/>
      <c r="H1287" s="103"/>
      <c r="I1287" s="179" t="s">
        <v>260</v>
      </c>
      <c r="J1287" s="229">
        <v>84</v>
      </c>
      <c r="K1287" s="229">
        <v>52</v>
      </c>
      <c r="L1287" s="181">
        <f t="shared" si="64"/>
        <v>32</v>
      </c>
      <c r="M1287" s="179" t="s">
        <v>92</v>
      </c>
      <c r="N1287" s="229">
        <v>214</v>
      </c>
      <c r="O1287" s="229">
        <v>314</v>
      </c>
      <c r="P1287" s="181">
        <f t="shared" si="65"/>
        <v>-100</v>
      </c>
    </row>
    <row r="1288" spans="2:16" s="155" customFormat="1" ht="14.1" customHeight="1" x14ac:dyDescent="0.2">
      <c r="B1288" s="259"/>
      <c r="C1288" s="72"/>
      <c r="D1288" s="72"/>
      <c r="E1288" s="103"/>
      <c r="F1288" s="170"/>
      <c r="G1288" s="103"/>
      <c r="H1288" s="103"/>
      <c r="I1288" s="179" t="s">
        <v>72</v>
      </c>
      <c r="J1288" s="229">
        <v>129</v>
      </c>
      <c r="K1288" s="229">
        <v>98</v>
      </c>
      <c r="L1288" s="181">
        <f t="shared" si="64"/>
        <v>31</v>
      </c>
      <c r="M1288" s="179" t="s">
        <v>68</v>
      </c>
      <c r="N1288" s="229">
        <v>35</v>
      </c>
      <c r="O1288" s="229">
        <v>131</v>
      </c>
      <c r="P1288" s="181">
        <f t="shared" si="65"/>
        <v>-96</v>
      </c>
    </row>
    <row r="1289" spans="2:16" s="155" customFormat="1" ht="14.1" customHeight="1" x14ac:dyDescent="0.2">
      <c r="B1289" s="153"/>
      <c r="C1289" s="72"/>
      <c r="D1289" s="72"/>
      <c r="E1289" s="103"/>
      <c r="F1289" s="170"/>
      <c r="G1289" s="103"/>
      <c r="H1289" s="103"/>
      <c r="I1289" s="179" t="s">
        <v>69</v>
      </c>
      <c r="J1289" s="229">
        <v>30</v>
      </c>
      <c r="K1289" s="229">
        <v>0</v>
      </c>
      <c r="L1289" s="181">
        <f t="shared" si="64"/>
        <v>30</v>
      </c>
      <c r="M1289" s="179" t="s">
        <v>261</v>
      </c>
      <c r="N1289" s="229">
        <v>561</v>
      </c>
      <c r="O1289" s="229">
        <v>621</v>
      </c>
      <c r="P1289" s="181">
        <f t="shared" si="65"/>
        <v>-60</v>
      </c>
    </row>
    <row r="1290" spans="2:16" s="155" customFormat="1" ht="14.1" customHeight="1" x14ac:dyDescent="0.2">
      <c r="B1290" s="153"/>
      <c r="C1290" s="72"/>
      <c r="D1290" s="72"/>
      <c r="E1290" s="170"/>
      <c r="F1290" s="170"/>
      <c r="G1290" s="103"/>
      <c r="H1290" s="103"/>
      <c r="I1290" s="179" t="s">
        <v>82</v>
      </c>
      <c r="J1290" s="229">
        <v>28</v>
      </c>
      <c r="K1290" s="229">
        <v>0</v>
      </c>
      <c r="L1290" s="181">
        <f t="shared" si="64"/>
        <v>28</v>
      </c>
      <c r="M1290" s="179" t="s">
        <v>283</v>
      </c>
      <c r="N1290" s="229">
        <v>0</v>
      </c>
      <c r="O1290" s="229">
        <v>53</v>
      </c>
      <c r="P1290" s="181">
        <f t="shared" si="65"/>
        <v>-53</v>
      </c>
    </row>
    <row r="1291" spans="2:16" s="155" customFormat="1" ht="14.1" customHeight="1" x14ac:dyDescent="0.2">
      <c r="B1291" s="153"/>
      <c r="C1291" s="170"/>
      <c r="D1291" s="170"/>
      <c r="E1291" s="170"/>
      <c r="F1291" s="170"/>
      <c r="G1291" s="103"/>
      <c r="H1291" s="103"/>
      <c r="I1291" s="179" t="s">
        <v>274</v>
      </c>
      <c r="J1291" s="229">
        <v>23</v>
      </c>
      <c r="K1291" s="229">
        <v>0</v>
      </c>
      <c r="L1291" s="181">
        <f t="shared" si="64"/>
        <v>23</v>
      </c>
      <c r="M1291" s="179" t="s">
        <v>90</v>
      </c>
      <c r="N1291" s="229">
        <v>355</v>
      </c>
      <c r="O1291" s="229">
        <v>404</v>
      </c>
      <c r="P1291" s="181">
        <f t="shared" si="65"/>
        <v>-49</v>
      </c>
    </row>
    <row r="1292" spans="2:16" s="155" customFormat="1" ht="14.1" customHeight="1" x14ac:dyDescent="0.2">
      <c r="B1292" s="153"/>
      <c r="C1292" s="170"/>
      <c r="D1292" s="170"/>
      <c r="E1292" s="170"/>
      <c r="F1292" s="170"/>
      <c r="G1292" s="103"/>
      <c r="H1292" s="103"/>
      <c r="I1292" s="179" t="s">
        <v>79</v>
      </c>
      <c r="J1292" s="229">
        <v>37</v>
      </c>
      <c r="K1292" s="229">
        <v>15</v>
      </c>
      <c r="L1292" s="181">
        <f t="shared" si="64"/>
        <v>22</v>
      </c>
      <c r="M1292" s="179" t="s">
        <v>100</v>
      </c>
      <c r="N1292" s="229">
        <v>47</v>
      </c>
      <c r="O1292" s="229">
        <v>82</v>
      </c>
      <c r="P1292" s="181">
        <f t="shared" si="65"/>
        <v>-35</v>
      </c>
    </row>
    <row r="1293" spans="2:16" s="155" customFormat="1" ht="14.1" customHeight="1" x14ac:dyDescent="0.2">
      <c r="B1293" s="153"/>
      <c r="C1293" s="170"/>
      <c r="D1293" s="170"/>
      <c r="E1293" s="170"/>
      <c r="F1293" s="170"/>
      <c r="G1293" s="103"/>
      <c r="H1293" s="103"/>
      <c r="I1293" s="179" t="s">
        <v>271</v>
      </c>
      <c r="J1293" s="229">
        <v>72</v>
      </c>
      <c r="K1293" s="229">
        <v>51</v>
      </c>
      <c r="L1293" s="181">
        <f t="shared" si="64"/>
        <v>21</v>
      </c>
      <c r="M1293" s="179" t="s">
        <v>265</v>
      </c>
      <c r="N1293" s="229">
        <v>64</v>
      </c>
      <c r="O1293" s="229">
        <v>96</v>
      </c>
      <c r="P1293" s="181">
        <f t="shared" si="65"/>
        <v>-32</v>
      </c>
    </row>
    <row r="1294" spans="2:16" s="155" customFormat="1" ht="14.1" customHeight="1" x14ac:dyDescent="0.2">
      <c r="B1294" s="153"/>
      <c r="C1294" s="170"/>
      <c r="D1294" s="170"/>
      <c r="E1294" s="170"/>
      <c r="F1294" s="170"/>
      <c r="G1294" s="103"/>
      <c r="H1294" s="103"/>
      <c r="I1294" s="179" t="s">
        <v>273</v>
      </c>
      <c r="J1294" s="229">
        <v>8</v>
      </c>
      <c r="K1294" s="229">
        <v>0</v>
      </c>
      <c r="L1294" s="181">
        <f t="shared" si="64"/>
        <v>8</v>
      </c>
      <c r="M1294" s="179" t="s">
        <v>266</v>
      </c>
      <c r="N1294" s="229">
        <v>32</v>
      </c>
      <c r="O1294" s="229">
        <v>64</v>
      </c>
      <c r="P1294" s="181">
        <f t="shared" si="65"/>
        <v>-32</v>
      </c>
    </row>
    <row r="1295" spans="2:16" s="155" customFormat="1" ht="14.1" customHeight="1" x14ac:dyDescent="0.2">
      <c r="B1295" s="153"/>
      <c r="C1295" s="170"/>
      <c r="D1295" s="170"/>
      <c r="E1295" s="170"/>
      <c r="F1295" s="170"/>
      <c r="G1295" s="103"/>
      <c r="H1295" s="103"/>
      <c r="I1295" s="179" t="s">
        <v>78</v>
      </c>
      <c r="J1295" s="229">
        <v>5</v>
      </c>
      <c r="K1295" s="229">
        <v>3</v>
      </c>
      <c r="L1295" s="181">
        <f t="shared" si="64"/>
        <v>2</v>
      </c>
      <c r="M1295" s="179" t="s">
        <v>270</v>
      </c>
      <c r="N1295" s="229">
        <v>0</v>
      </c>
      <c r="O1295" s="229">
        <v>27</v>
      </c>
      <c r="P1295" s="181">
        <f t="shared" si="65"/>
        <v>-27</v>
      </c>
    </row>
    <row r="1296" spans="2:16" s="155" customFormat="1" ht="14.1" customHeight="1" x14ac:dyDescent="0.2">
      <c r="C1296" s="170"/>
      <c r="D1296" s="170"/>
      <c r="E1296" s="170"/>
      <c r="F1296" s="170"/>
      <c r="G1296" s="103"/>
      <c r="H1296" s="103"/>
      <c r="I1296" s="179" t="s">
        <v>84</v>
      </c>
      <c r="J1296" s="229">
        <v>115</v>
      </c>
      <c r="K1296" s="229">
        <v>114</v>
      </c>
      <c r="L1296" s="181">
        <f t="shared" si="64"/>
        <v>1</v>
      </c>
      <c r="M1296" s="179" t="s">
        <v>284</v>
      </c>
      <c r="N1296" s="229">
        <v>0</v>
      </c>
      <c r="O1296" s="229">
        <v>25</v>
      </c>
      <c r="P1296" s="181">
        <f t="shared" si="65"/>
        <v>-25</v>
      </c>
    </row>
    <row r="1297" spans="1:16" s="155" customFormat="1" ht="14.1" customHeight="1" x14ac:dyDescent="0.2">
      <c r="C1297" s="170"/>
      <c r="D1297" s="170"/>
      <c r="E1297" s="170"/>
      <c r="F1297" s="170"/>
      <c r="G1297" s="103"/>
      <c r="H1297" s="103"/>
      <c r="I1297" s="179" t="s">
        <v>257</v>
      </c>
      <c r="J1297" s="224">
        <v>10013</v>
      </c>
      <c r="K1297" s="224">
        <v>8929</v>
      </c>
      <c r="L1297" s="181">
        <f t="shared" si="64"/>
        <v>1084</v>
      </c>
      <c r="M1297" s="179" t="s">
        <v>272</v>
      </c>
      <c r="N1297" s="229">
        <v>124</v>
      </c>
      <c r="O1297" s="229">
        <v>141</v>
      </c>
      <c r="P1297" s="181">
        <f t="shared" si="65"/>
        <v>-17</v>
      </c>
    </row>
    <row r="1298" spans="1:16" s="155" customFormat="1" ht="14.1" customHeight="1" x14ac:dyDescent="0.2">
      <c r="C1298" s="170"/>
      <c r="D1298" s="170"/>
      <c r="E1298" s="170"/>
      <c r="F1298" s="170"/>
      <c r="G1298" s="103"/>
      <c r="H1298" s="103"/>
      <c r="M1298" s="179"/>
      <c r="N1298" s="180"/>
      <c r="O1298" s="180"/>
      <c r="P1298" s="181"/>
    </row>
    <row r="1299" spans="1:16" s="155" customFormat="1" ht="14.1" customHeight="1" x14ac:dyDescent="0.2">
      <c r="C1299" s="170"/>
      <c r="D1299" s="170"/>
      <c r="E1299" s="170"/>
      <c r="F1299" s="170"/>
      <c r="G1299" s="103"/>
      <c r="H1299" s="103"/>
      <c r="I1299" s="229"/>
      <c r="J1299" s="180"/>
      <c r="K1299" s="180"/>
      <c r="L1299" s="181"/>
      <c r="M1299" s="179"/>
      <c r="N1299" s="180"/>
      <c r="O1299" s="180"/>
      <c r="P1299" s="181"/>
    </row>
    <row r="1300" spans="1:16" s="155" customFormat="1" ht="14.1" customHeight="1" x14ac:dyDescent="0.2">
      <c r="C1300" s="170"/>
      <c r="D1300" s="170"/>
      <c r="E1300" s="170"/>
      <c r="F1300" s="170"/>
      <c r="G1300" s="103"/>
      <c r="H1300" s="103"/>
      <c r="I1300" s="229"/>
      <c r="J1300" s="180"/>
      <c r="K1300" s="180"/>
      <c r="L1300" s="181"/>
      <c r="M1300" s="179"/>
      <c r="N1300" s="180"/>
      <c r="O1300" s="180"/>
      <c r="P1300" s="181"/>
    </row>
    <row r="1301" spans="1:16" s="155" customFormat="1" ht="14.1" customHeight="1" x14ac:dyDescent="0.2">
      <c r="C1301" s="170"/>
      <c r="D1301" s="170"/>
      <c r="E1301" s="170"/>
      <c r="F1301" s="170"/>
      <c r="G1301" s="103"/>
      <c r="H1301" s="103"/>
      <c r="I1301" s="184"/>
      <c r="J1301" s="180"/>
      <c r="K1301" s="180"/>
      <c r="L1301" s="181"/>
      <c r="M1301" s="179"/>
      <c r="N1301" s="180"/>
      <c r="O1301" s="180"/>
      <c r="P1301" s="181"/>
    </row>
    <row r="1302" spans="1:16" s="155" customFormat="1" ht="14.1" customHeight="1" x14ac:dyDescent="0.2">
      <c r="C1302" s="170"/>
      <c r="D1302" s="170"/>
      <c r="E1302" s="170"/>
      <c r="F1302" s="170"/>
      <c r="G1302" s="103"/>
      <c r="H1302" s="103"/>
      <c r="I1302" s="184"/>
      <c r="J1302" s="180"/>
      <c r="K1302" s="180"/>
      <c r="L1302" s="181"/>
      <c r="M1302" s="179"/>
      <c r="N1302" s="180"/>
      <c r="O1302" s="180"/>
      <c r="P1302" s="181"/>
    </row>
    <row r="1303" spans="1:16" s="155" customFormat="1" ht="14.1" customHeight="1" x14ac:dyDescent="0.2">
      <c r="C1303" s="170"/>
      <c r="D1303" s="170"/>
      <c r="E1303" s="170"/>
      <c r="F1303" s="170"/>
      <c r="G1303" s="103"/>
      <c r="H1303" s="103"/>
      <c r="I1303" s="184"/>
      <c r="J1303" s="180"/>
      <c r="K1303" s="180"/>
      <c r="L1303" s="181"/>
      <c r="P1303" s="186"/>
    </row>
    <row r="1304" spans="1:16" s="155" customFormat="1" ht="14.1" customHeight="1" x14ac:dyDescent="0.2">
      <c r="C1304" s="170"/>
      <c r="D1304" s="170"/>
      <c r="E1304" s="170"/>
      <c r="F1304" s="170"/>
      <c r="G1304" s="103"/>
      <c r="H1304" s="103"/>
      <c r="I1304" s="184"/>
      <c r="J1304" s="180"/>
      <c r="K1304" s="180"/>
      <c r="L1304" s="181"/>
      <c r="P1304" s="186"/>
    </row>
    <row r="1305" spans="1:16" s="155" customFormat="1" ht="14.1" customHeight="1" x14ac:dyDescent="0.2">
      <c r="C1305" s="170"/>
      <c r="D1305" s="170"/>
      <c r="E1305" s="170"/>
      <c r="F1305" s="170"/>
      <c r="G1305" s="103"/>
      <c r="H1305" s="103"/>
      <c r="I1305" s="184"/>
      <c r="J1305" s="180"/>
      <c r="K1305" s="180"/>
      <c r="L1305" s="181"/>
      <c r="P1305" s="186"/>
    </row>
    <row r="1306" spans="1:16" s="155" customFormat="1" ht="14.1" customHeight="1" x14ac:dyDescent="0.2">
      <c r="C1306" s="170"/>
      <c r="D1306" s="170"/>
      <c r="E1306" s="170"/>
      <c r="F1306" s="170"/>
      <c r="G1306" s="103"/>
      <c r="H1306" s="103"/>
      <c r="I1306" s="184"/>
      <c r="J1306" s="180"/>
      <c r="K1306" s="180"/>
      <c r="L1306" s="181"/>
      <c r="P1306" s="186"/>
    </row>
    <row r="1307" spans="1:16" s="155" customFormat="1" ht="14.1" customHeight="1" x14ac:dyDescent="0.2">
      <c r="C1307" s="170"/>
      <c r="D1307" s="170"/>
      <c r="E1307" s="170"/>
      <c r="F1307" s="170"/>
      <c r="G1307" s="103"/>
      <c r="H1307" s="103"/>
      <c r="I1307" s="170" t="s">
        <v>258</v>
      </c>
      <c r="J1307" s="170">
        <f>SUM(J1268:J1306)</f>
        <v>30388</v>
      </c>
      <c r="K1307" s="170">
        <f>SUM(K1268:K1306)</f>
        <v>21171</v>
      </c>
      <c r="L1307" s="170">
        <f>SUM(L1268:L1306)</f>
        <v>9217</v>
      </c>
      <c r="M1307" s="170" t="s">
        <v>258</v>
      </c>
      <c r="N1307" s="170">
        <f t="shared" ref="N1307:O1307" si="66">SUM(N1268:N1306)</f>
        <v>22133</v>
      </c>
      <c r="O1307" s="170">
        <f t="shared" si="66"/>
        <v>37776</v>
      </c>
      <c r="P1307" s="189">
        <f>SUM(P1268:P1306)</f>
        <v>-15643</v>
      </c>
    </row>
    <row r="1308" spans="1:16" s="155" customFormat="1" ht="14.1" customHeight="1" x14ac:dyDescent="0.2">
      <c r="C1308" s="170"/>
      <c r="D1308" s="170"/>
      <c r="E1308" s="170"/>
      <c r="F1308" s="170"/>
      <c r="G1308" s="103"/>
      <c r="H1308" s="103"/>
      <c r="I1308" s="103"/>
      <c r="J1308" s="170">
        <f>N1307</f>
        <v>22133</v>
      </c>
      <c r="K1308" s="170">
        <f>O1307</f>
        <v>37776</v>
      </c>
      <c r="L1308" s="189">
        <f>P1307</f>
        <v>-15643</v>
      </c>
      <c r="N1308" s="103"/>
      <c r="O1308" s="103"/>
      <c r="P1308" s="174"/>
    </row>
    <row r="1309" spans="1:16" s="155" customFormat="1" ht="14.1" customHeight="1" x14ac:dyDescent="0.2">
      <c r="C1309" s="170"/>
      <c r="D1309" s="170"/>
      <c r="E1309" s="170"/>
      <c r="F1309" s="170"/>
      <c r="G1309" s="103"/>
      <c r="H1309" s="103"/>
      <c r="I1309" s="201"/>
      <c r="J1309" s="190">
        <f>SUM(J1307:J1308)</f>
        <v>52521</v>
      </c>
      <c r="K1309" s="190">
        <f>SUM(K1307:K1308)</f>
        <v>58947</v>
      </c>
      <c r="L1309" s="191">
        <f>SUM(L1307:L1308)</f>
        <v>-6426</v>
      </c>
      <c r="N1309" s="103"/>
      <c r="O1309" s="103"/>
      <c r="P1309" s="174"/>
    </row>
    <row r="1310" spans="1:16" s="155" customFormat="1" ht="14.1" customHeight="1" x14ac:dyDescent="0.2">
      <c r="C1310" s="170"/>
      <c r="D1310" s="170"/>
      <c r="E1310" s="170"/>
      <c r="F1310" s="170"/>
      <c r="G1310" s="103"/>
      <c r="H1310" s="103"/>
      <c r="I1310" s="194" t="s">
        <v>373</v>
      </c>
      <c r="J1310" s="153">
        <f>C1267-J1309</f>
        <v>0</v>
      </c>
      <c r="K1310" s="153">
        <f>E1267-K1309</f>
        <v>0</v>
      </c>
      <c r="L1310" s="191">
        <f>G1267-L1309</f>
        <v>0</v>
      </c>
      <c r="N1310" s="103"/>
      <c r="O1310" s="103"/>
      <c r="P1310" s="174"/>
    </row>
    <row r="1311" spans="1:16" s="155" customFormat="1" ht="14.1" customHeight="1" x14ac:dyDescent="0.2">
      <c r="A1311" s="98"/>
      <c r="B1311" s="153"/>
      <c r="C1311" s="170"/>
      <c r="D1311" s="170"/>
      <c r="E1311" s="170"/>
      <c r="F1311" s="170"/>
      <c r="G1311" s="103"/>
      <c r="H1311" s="103"/>
      <c r="I1311" s="188"/>
      <c r="J1311" s="103"/>
      <c r="K1311" s="103"/>
      <c r="L1311" s="174"/>
      <c r="N1311" s="103"/>
      <c r="O1311" s="103"/>
      <c r="P1311" s="174"/>
    </row>
    <row r="1312" spans="1:16" s="155" customFormat="1" ht="14.1" customHeight="1" x14ac:dyDescent="0.2">
      <c r="A1312" s="169">
        <v>30</v>
      </c>
      <c r="B1312" s="202" t="s">
        <v>38</v>
      </c>
      <c r="C1312" s="72">
        <v>31547</v>
      </c>
      <c r="D1312" s="171">
        <f>C1312*100/7529178</f>
        <v>0.41899660228513658</v>
      </c>
      <c r="E1312" s="72">
        <v>28842</v>
      </c>
      <c r="F1312" s="171">
        <f>E1312*100/7270009</f>
        <v>0.39672578121980318</v>
      </c>
      <c r="G1312" s="172">
        <f>C1312-E1312</f>
        <v>2705</v>
      </c>
      <c r="H1312" s="173">
        <f>G1312*100/E1312</f>
        <v>9.3786838638097212</v>
      </c>
      <c r="I1312" s="188"/>
      <c r="J1312" s="103"/>
      <c r="K1312" s="103"/>
      <c r="L1312" s="174"/>
      <c r="N1312" s="103"/>
      <c r="O1312" s="103"/>
      <c r="P1312" s="174"/>
    </row>
    <row r="1313" spans="1:16" s="155" customFormat="1" ht="14.1" customHeight="1" x14ac:dyDescent="0.2">
      <c r="A1313" s="169"/>
      <c r="B1313" s="175"/>
      <c r="C1313" s="170"/>
      <c r="D1313" s="170"/>
      <c r="E1313" s="170"/>
      <c r="F1313" s="177"/>
      <c r="G1313" s="178"/>
      <c r="H1313" s="177"/>
      <c r="I1313" s="179" t="s">
        <v>65</v>
      </c>
      <c r="J1313" s="180">
        <v>7959</v>
      </c>
      <c r="K1313" s="180">
        <v>5770</v>
      </c>
      <c r="L1313" s="181">
        <f t="shared" ref="L1313:L1344" si="67">J1313-K1313</f>
        <v>2189</v>
      </c>
      <c r="M1313" s="179" t="s">
        <v>99</v>
      </c>
      <c r="N1313" s="180">
        <v>86</v>
      </c>
      <c r="O1313" s="180">
        <v>787</v>
      </c>
      <c r="P1313" s="181">
        <f t="shared" ref="P1313:P1336" si="68">N1313-O1313</f>
        <v>-701</v>
      </c>
    </row>
    <row r="1314" spans="1:16" s="155" customFormat="1" ht="14.1" customHeight="1" x14ac:dyDescent="0.2">
      <c r="A1314" s="169"/>
      <c r="B1314" s="175"/>
      <c r="C1314" s="170"/>
      <c r="D1314" s="170"/>
      <c r="E1314" s="170"/>
      <c r="F1314" s="177"/>
      <c r="G1314" s="178"/>
      <c r="H1314" s="177"/>
      <c r="I1314" s="179" t="s">
        <v>83</v>
      </c>
      <c r="J1314" s="180">
        <v>1193</v>
      </c>
      <c r="K1314" s="180">
        <v>639</v>
      </c>
      <c r="L1314" s="181">
        <f t="shared" si="67"/>
        <v>554</v>
      </c>
      <c r="M1314" s="179" t="s">
        <v>76</v>
      </c>
      <c r="N1314" s="180">
        <v>1652</v>
      </c>
      <c r="O1314" s="180">
        <v>2173</v>
      </c>
      <c r="P1314" s="181">
        <f t="shared" si="68"/>
        <v>-521</v>
      </c>
    </row>
    <row r="1315" spans="1:16" s="155" customFormat="1" ht="14.1" customHeight="1" x14ac:dyDescent="0.2">
      <c r="A1315" s="169"/>
      <c r="B1315" s="175"/>
      <c r="C1315" s="170"/>
      <c r="D1315" s="170"/>
      <c r="E1315" s="170"/>
      <c r="F1315" s="177"/>
      <c r="G1315" s="178"/>
      <c r="H1315" s="177"/>
      <c r="I1315" s="179" t="s">
        <v>80</v>
      </c>
      <c r="J1315" s="180">
        <v>3254</v>
      </c>
      <c r="K1315" s="180">
        <v>2868</v>
      </c>
      <c r="L1315" s="181">
        <f t="shared" si="67"/>
        <v>386</v>
      </c>
      <c r="M1315" s="179" t="s">
        <v>66</v>
      </c>
      <c r="N1315" s="180">
        <v>295</v>
      </c>
      <c r="O1315" s="180">
        <v>679</v>
      </c>
      <c r="P1315" s="181">
        <f t="shared" si="68"/>
        <v>-384</v>
      </c>
    </row>
    <row r="1316" spans="1:16" s="155" customFormat="1" ht="14.1" customHeight="1" x14ac:dyDescent="0.2">
      <c r="A1316" s="169"/>
      <c r="B1316" s="175"/>
      <c r="C1316" s="170"/>
      <c r="D1316" s="170"/>
      <c r="E1316" s="170"/>
      <c r="F1316" s="177"/>
      <c r="G1316" s="178"/>
      <c r="H1316" s="177"/>
      <c r="I1316" s="179" t="s">
        <v>266</v>
      </c>
      <c r="J1316" s="180">
        <v>1473</v>
      </c>
      <c r="K1316" s="180">
        <v>1133</v>
      </c>
      <c r="L1316" s="181">
        <f t="shared" si="67"/>
        <v>340</v>
      </c>
      <c r="M1316" s="179" t="s">
        <v>70</v>
      </c>
      <c r="N1316" s="180">
        <v>1721</v>
      </c>
      <c r="O1316" s="180">
        <v>2061</v>
      </c>
      <c r="P1316" s="181">
        <f t="shared" si="68"/>
        <v>-340</v>
      </c>
    </row>
    <row r="1317" spans="1:16" s="155" customFormat="1" ht="14.1" customHeight="1" x14ac:dyDescent="0.2">
      <c r="A1317" s="169"/>
      <c r="B1317" s="175"/>
      <c r="C1317" s="170"/>
      <c r="D1317" s="170"/>
      <c r="E1317" s="170"/>
      <c r="F1317" s="177"/>
      <c r="G1317" s="178"/>
      <c r="H1317" s="177"/>
      <c r="I1317" s="179" t="s">
        <v>68</v>
      </c>
      <c r="J1317" s="180">
        <v>780</v>
      </c>
      <c r="K1317" s="180">
        <v>456</v>
      </c>
      <c r="L1317" s="181">
        <f t="shared" si="67"/>
        <v>324</v>
      </c>
      <c r="M1317" s="179" t="s">
        <v>263</v>
      </c>
      <c r="N1317" s="180">
        <v>489</v>
      </c>
      <c r="O1317" s="180">
        <v>774</v>
      </c>
      <c r="P1317" s="181">
        <f t="shared" si="68"/>
        <v>-285</v>
      </c>
    </row>
    <row r="1318" spans="1:16" s="155" customFormat="1" ht="14.1" customHeight="1" x14ac:dyDescent="0.2">
      <c r="A1318" s="169"/>
      <c r="B1318" s="175"/>
      <c r="C1318" s="170"/>
      <c r="D1318" s="170"/>
      <c r="E1318" s="170"/>
      <c r="F1318" s="177"/>
      <c r="G1318" s="178"/>
      <c r="H1318" s="177"/>
      <c r="I1318" s="179" t="s">
        <v>69</v>
      </c>
      <c r="J1318" s="180">
        <v>1236</v>
      </c>
      <c r="K1318" s="180">
        <v>927</v>
      </c>
      <c r="L1318" s="181">
        <f t="shared" si="67"/>
        <v>309</v>
      </c>
      <c r="M1318" s="179" t="s">
        <v>264</v>
      </c>
      <c r="N1318" s="180">
        <v>0</v>
      </c>
      <c r="O1318" s="180">
        <v>151</v>
      </c>
      <c r="P1318" s="181">
        <f t="shared" si="68"/>
        <v>-151</v>
      </c>
    </row>
    <row r="1319" spans="1:16" s="155" customFormat="1" ht="14.1" customHeight="1" x14ac:dyDescent="0.2">
      <c r="A1319" s="169"/>
      <c r="B1319" s="175"/>
      <c r="C1319" s="170"/>
      <c r="D1319" s="170"/>
      <c r="E1319" s="170"/>
      <c r="F1319" s="177"/>
      <c r="G1319" s="178"/>
      <c r="H1319" s="177"/>
      <c r="I1319" s="179" t="s">
        <v>269</v>
      </c>
      <c r="J1319" s="180">
        <v>447</v>
      </c>
      <c r="K1319" s="180">
        <v>185</v>
      </c>
      <c r="L1319" s="181">
        <f t="shared" si="67"/>
        <v>262</v>
      </c>
      <c r="M1319" s="179" t="s">
        <v>268</v>
      </c>
      <c r="N1319" s="180">
        <v>2</v>
      </c>
      <c r="O1319" s="180">
        <v>127</v>
      </c>
      <c r="P1319" s="181">
        <f t="shared" si="68"/>
        <v>-125</v>
      </c>
    </row>
    <row r="1320" spans="1:16" s="155" customFormat="1" ht="14.1" customHeight="1" x14ac:dyDescent="0.2">
      <c r="A1320" s="169"/>
      <c r="B1320" s="175"/>
      <c r="C1320" s="170"/>
      <c r="D1320" s="170"/>
      <c r="E1320" s="170"/>
      <c r="F1320" s="177"/>
      <c r="G1320" s="178"/>
      <c r="H1320" s="177"/>
      <c r="I1320" s="179" t="s">
        <v>281</v>
      </c>
      <c r="J1320" s="180">
        <v>157</v>
      </c>
      <c r="K1320" s="180">
        <v>0</v>
      </c>
      <c r="L1320" s="181">
        <f t="shared" si="67"/>
        <v>157</v>
      </c>
      <c r="M1320" s="179" t="s">
        <v>86</v>
      </c>
      <c r="N1320" s="180">
        <v>197</v>
      </c>
      <c r="O1320" s="180">
        <v>281</v>
      </c>
      <c r="P1320" s="181">
        <f t="shared" si="68"/>
        <v>-84</v>
      </c>
    </row>
    <row r="1321" spans="1:16" s="155" customFormat="1" ht="14.1" customHeight="1" x14ac:dyDescent="0.2">
      <c r="A1321" s="169"/>
      <c r="B1321" s="175"/>
      <c r="C1321" s="170"/>
      <c r="D1321" s="170"/>
      <c r="E1321" s="170"/>
      <c r="F1321" s="177"/>
      <c r="G1321" s="178"/>
      <c r="H1321" s="177"/>
      <c r="I1321" s="179" t="s">
        <v>75</v>
      </c>
      <c r="J1321" s="180">
        <v>1415</v>
      </c>
      <c r="K1321" s="180">
        <v>1277</v>
      </c>
      <c r="L1321" s="181">
        <f t="shared" si="67"/>
        <v>138</v>
      </c>
      <c r="M1321" s="179" t="s">
        <v>274</v>
      </c>
      <c r="N1321" s="180">
        <v>56</v>
      </c>
      <c r="O1321" s="180">
        <v>129</v>
      </c>
      <c r="P1321" s="181">
        <f t="shared" si="68"/>
        <v>-73</v>
      </c>
    </row>
    <row r="1322" spans="1:16" s="155" customFormat="1" ht="14.1" customHeight="1" x14ac:dyDescent="0.2">
      <c r="A1322" s="169"/>
      <c r="B1322" s="175"/>
      <c r="C1322" s="170"/>
      <c r="D1322" s="170"/>
      <c r="E1322" s="170"/>
      <c r="F1322" s="177"/>
      <c r="G1322" s="178"/>
      <c r="H1322" s="177"/>
      <c r="I1322" s="179" t="s">
        <v>81</v>
      </c>
      <c r="J1322" s="180">
        <v>868</v>
      </c>
      <c r="K1322" s="180">
        <v>755</v>
      </c>
      <c r="L1322" s="181">
        <f t="shared" si="67"/>
        <v>113</v>
      </c>
      <c r="M1322" s="179" t="s">
        <v>72</v>
      </c>
      <c r="N1322" s="180">
        <v>588</v>
      </c>
      <c r="O1322" s="180">
        <v>656</v>
      </c>
      <c r="P1322" s="181">
        <f t="shared" si="68"/>
        <v>-68</v>
      </c>
    </row>
    <row r="1323" spans="1:16" s="155" customFormat="1" ht="14.1" customHeight="1" x14ac:dyDescent="0.2">
      <c r="A1323" s="169"/>
      <c r="B1323" s="175"/>
      <c r="C1323" s="170"/>
      <c r="D1323" s="170"/>
      <c r="E1323" s="170"/>
      <c r="F1323" s="177"/>
      <c r="G1323" s="178"/>
      <c r="H1323" s="177"/>
      <c r="I1323" s="179" t="s">
        <v>90</v>
      </c>
      <c r="J1323" s="180">
        <v>515</v>
      </c>
      <c r="K1323" s="180">
        <v>402</v>
      </c>
      <c r="L1323" s="181">
        <f t="shared" si="67"/>
        <v>113</v>
      </c>
      <c r="M1323" s="179" t="s">
        <v>273</v>
      </c>
      <c r="N1323" s="180">
        <v>2</v>
      </c>
      <c r="O1323" s="180">
        <v>43</v>
      </c>
      <c r="P1323" s="181">
        <f t="shared" si="68"/>
        <v>-41</v>
      </c>
    </row>
    <row r="1324" spans="1:16" s="155" customFormat="1" ht="14.1" customHeight="1" x14ac:dyDescent="0.2">
      <c r="A1324" s="169"/>
      <c r="B1324" s="175"/>
      <c r="C1324" s="170"/>
      <c r="D1324" s="170"/>
      <c r="E1324" s="170"/>
      <c r="F1324" s="177"/>
      <c r="G1324" s="178"/>
      <c r="H1324" s="177"/>
      <c r="I1324" s="179" t="s">
        <v>67</v>
      </c>
      <c r="J1324" s="180">
        <v>242</v>
      </c>
      <c r="K1324" s="180">
        <v>159</v>
      </c>
      <c r="L1324" s="181">
        <f t="shared" si="67"/>
        <v>83</v>
      </c>
      <c r="M1324" s="179" t="s">
        <v>95</v>
      </c>
      <c r="N1324" s="180">
        <v>596</v>
      </c>
      <c r="O1324" s="180">
        <v>637</v>
      </c>
      <c r="P1324" s="181">
        <f t="shared" si="68"/>
        <v>-41</v>
      </c>
    </row>
    <row r="1325" spans="1:16" s="155" customFormat="1" ht="14.1" customHeight="1" x14ac:dyDescent="0.2">
      <c r="A1325" s="169"/>
      <c r="B1325" s="175"/>
      <c r="C1325" s="170"/>
      <c r="D1325" s="170"/>
      <c r="E1325" s="170"/>
      <c r="F1325" s="177"/>
      <c r="G1325" s="178"/>
      <c r="H1325" s="177"/>
      <c r="I1325" s="179" t="s">
        <v>97</v>
      </c>
      <c r="J1325" s="180">
        <v>69</v>
      </c>
      <c r="K1325" s="180">
        <v>5</v>
      </c>
      <c r="L1325" s="181">
        <f t="shared" si="67"/>
        <v>64</v>
      </c>
      <c r="M1325" s="179" t="s">
        <v>78</v>
      </c>
      <c r="N1325" s="180">
        <v>37</v>
      </c>
      <c r="O1325" s="180">
        <v>76</v>
      </c>
      <c r="P1325" s="181">
        <f t="shared" si="68"/>
        <v>-39</v>
      </c>
    </row>
    <row r="1326" spans="1:16" s="155" customFormat="1" ht="14.1" customHeight="1" x14ac:dyDescent="0.2">
      <c r="A1326" s="169"/>
      <c r="B1326" s="175"/>
      <c r="C1326" s="170"/>
      <c r="D1326" s="170"/>
      <c r="E1326" s="170"/>
      <c r="F1326" s="177"/>
      <c r="G1326" s="178"/>
      <c r="H1326" s="177"/>
      <c r="I1326" s="179" t="s">
        <v>71</v>
      </c>
      <c r="J1326" s="180">
        <v>205</v>
      </c>
      <c r="K1326" s="180">
        <v>146</v>
      </c>
      <c r="L1326" s="181">
        <f t="shared" si="67"/>
        <v>59</v>
      </c>
      <c r="M1326" s="179" t="s">
        <v>103</v>
      </c>
      <c r="N1326" s="180">
        <v>1260</v>
      </c>
      <c r="O1326" s="180">
        <v>1297</v>
      </c>
      <c r="P1326" s="181">
        <f t="shared" si="68"/>
        <v>-37</v>
      </c>
    </row>
    <row r="1327" spans="1:16" s="155" customFormat="1" ht="14.1" customHeight="1" x14ac:dyDescent="0.2">
      <c r="A1327" s="169"/>
      <c r="B1327" s="175"/>
      <c r="C1327" s="170"/>
      <c r="D1327" s="170"/>
      <c r="E1327" s="170"/>
      <c r="F1327" s="177"/>
      <c r="G1327" s="178"/>
      <c r="H1327" s="177"/>
      <c r="I1327" s="179" t="s">
        <v>93</v>
      </c>
      <c r="J1327" s="180">
        <v>67</v>
      </c>
      <c r="K1327" s="180">
        <v>14</v>
      </c>
      <c r="L1327" s="181">
        <f t="shared" si="67"/>
        <v>53</v>
      </c>
      <c r="M1327" s="179" t="s">
        <v>74</v>
      </c>
      <c r="N1327" s="180">
        <v>11</v>
      </c>
      <c r="O1327" s="180">
        <v>46</v>
      </c>
      <c r="P1327" s="181">
        <f t="shared" si="68"/>
        <v>-35</v>
      </c>
    </row>
    <row r="1328" spans="1:16" s="155" customFormat="1" ht="14.1" customHeight="1" x14ac:dyDescent="0.2">
      <c r="A1328" s="169"/>
      <c r="B1328" s="175"/>
      <c r="C1328" s="170"/>
      <c r="D1328" s="170"/>
      <c r="E1328" s="170"/>
      <c r="F1328" s="177"/>
      <c r="G1328" s="178"/>
      <c r="H1328" s="177"/>
      <c r="I1328" s="179" t="s">
        <v>73</v>
      </c>
      <c r="J1328" s="180">
        <v>73</v>
      </c>
      <c r="K1328" s="180">
        <v>22</v>
      </c>
      <c r="L1328" s="181">
        <f t="shared" si="67"/>
        <v>51</v>
      </c>
      <c r="M1328" s="179" t="s">
        <v>104</v>
      </c>
      <c r="N1328" s="180">
        <v>65</v>
      </c>
      <c r="O1328" s="180">
        <v>94</v>
      </c>
      <c r="P1328" s="181">
        <f t="shared" si="68"/>
        <v>-29</v>
      </c>
    </row>
    <row r="1329" spans="1:16" s="155" customFormat="1" ht="14.1" customHeight="1" x14ac:dyDescent="0.2">
      <c r="A1329" s="169"/>
      <c r="B1329" s="175"/>
      <c r="C1329" s="170"/>
      <c r="D1329" s="170"/>
      <c r="E1329" s="170"/>
      <c r="F1329" s="177"/>
      <c r="G1329" s="178"/>
      <c r="H1329" s="177"/>
      <c r="I1329" s="179" t="s">
        <v>82</v>
      </c>
      <c r="J1329" s="180">
        <v>96</v>
      </c>
      <c r="K1329" s="180">
        <v>46</v>
      </c>
      <c r="L1329" s="181">
        <f t="shared" si="67"/>
        <v>50</v>
      </c>
      <c r="M1329" s="179" t="s">
        <v>87</v>
      </c>
      <c r="N1329" s="180">
        <v>370</v>
      </c>
      <c r="O1329" s="180">
        <v>390</v>
      </c>
      <c r="P1329" s="181">
        <f t="shared" si="68"/>
        <v>-20</v>
      </c>
    </row>
    <row r="1330" spans="1:16" s="155" customFormat="1" ht="14.1" customHeight="1" x14ac:dyDescent="0.2">
      <c r="A1330" s="169"/>
      <c r="B1330" s="175"/>
      <c r="C1330" s="170"/>
      <c r="D1330" s="170"/>
      <c r="E1330" s="170"/>
      <c r="F1330" s="177"/>
      <c r="G1330" s="178"/>
      <c r="H1330" s="177"/>
      <c r="I1330" s="179" t="s">
        <v>96</v>
      </c>
      <c r="J1330" s="180">
        <v>218</v>
      </c>
      <c r="K1330" s="180">
        <v>171</v>
      </c>
      <c r="L1330" s="181">
        <f t="shared" si="67"/>
        <v>47</v>
      </c>
      <c r="M1330" s="179" t="s">
        <v>92</v>
      </c>
      <c r="N1330" s="180">
        <v>229</v>
      </c>
      <c r="O1330" s="180">
        <v>247</v>
      </c>
      <c r="P1330" s="181">
        <f t="shared" si="68"/>
        <v>-18</v>
      </c>
    </row>
    <row r="1331" spans="1:16" s="155" customFormat="1" ht="14.1" customHeight="1" x14ac:dyDescent="0.2">
      <c r="A1331" s="169"/>
      <c r="B1331" s="175"/>
      <c r="C1331" s="170"/>
      <c r="D1331" s="170"/>
      <c r="E1331" s="170"/>
      <c r="F1331" s="177"/>
      <c r="G1331" s="178"/>
      <c r="H1331" s="177"/>
      <c r="I1331" s="179" t="s">
        <v>98</v>
      </c>
      <c r="J1331" s="180">
        <v>41</v>
      </c>
      <c r="K1331" s="180">
        <v>0</v>
      </c>
      <c r="L1331" s="181">
        <f t="shared" si="67"/>
        <v>41</v>
      </c>
      <c r="M1331" s="179" t="s">
        <v>282</v>
      </c>
      <c r="N1331" s="180">
        <v>28</v>
      </c>
      <c r="O1331" s="180">
        <v>45</v>
      </c>
      <c r="P1331" s="181">
        <f t="shared" si="68"/>
        <v>-17</v>
      </c>
    </row>
    <row r="1332" spans="1:16" s="155" customFormat="1" ht="14.1" customHeight="1" x14ac:dyDescent="0.2">
      <c r="A1332" s="169"/>
      <c r="B1332" s="175"/>
      <c r="C1332" s="170"/>
      <c r="D1332" s="170"/>
      <c r="E1332" s="170"/>
      <c r="F1332" s="177"/>
      <c r="G1332" s="178"/>
      <c r="H1332" s="177"/>
      <c r="I1332" s="179" t="s">
        <v>271</v>
      </c>
      <c r="J1332" s="180">
        <v>29</v>
      </c>
      <c r="K1332" s="180">
        <v>0</v>
      </c>
      <c r="L1332" s="181">
        <f t="shared" si="67"/>
        <v>29</v>
      </c>
      <c r="M1332" s="179" t="s">
        <v>100</v>
      </c>
      <c r="N1332" s="180">
        <v>472</v>
      </c>
      <c r="O1332" s="180">
        <v>488</v>
      </c>
      <c r="P1332" s="181">
        <f t="shared" si="68"/>
        <v>-16</v>
      </c>
    </row>
    <row r="1333" spans="1:16" s="155" customFormat="1" ht="14.1" customHeight="1" x14ac:dyDescent="0.2">
      <c r="A1333" s="169"/>
      <c r="B1333" s="175"/>
      <c r="C1333" s="170"/>
      <c r="D1333" s="170"/>
      <c r="E1333" s="170"/>
      <c r="F1333" s="177"/>
      <c r="G1333" s="178"/>
      <c r="H1333" s="177"/>
      <c r="I1333" s="179" t="s">
        <v>88</v>
      </c>
      <c r="J1333" s="180">
        <v>80</v>
      </c>
      <c r="K1333" s="180">
        <v>54</v>
      </c>
      <c r="L1333" s="181">
        <f t="shared" si="67"/>
        <v>26</v>
      </c>
      <c r="M1333" s="179" t="s">
        <v>105</v>
      </c>
      <c r="N1333" s="180">
        <v>61</v>
      </c>
      <c r="O1333" s="180">
        <v>71</v>
      </c>
      <c r="P1333" s="181">
        <f t="shared" si="68"/>
        <v>-10</v>
      </c>
    </row>
    <row r="1334" spans="1:16" s="155" customFormat="1" ht="14.1" customHeight="1" x14ac:dyDescent="0.2">
      <c r="A1334" s="169"/>
      <c r="B1334" s="175"/>
      <c r="C1334" s="170"/>
      <c r="D1334" s="170"/>
      <c r="E1334" s="170"/>
      <c r="F1334" s="177"/>
      <c r="G1334" s="178"/>
      <c r="H1334" s="177"/>
      <c r="I1334" s="179" t="s">
        <v>270</v>
      </c>
      <c r="J1334" s="180">
        <v>53</v>
      </c>
      <c r="K1334" s="180">
        <v>27</v>
      </c>
      <c r="L1334" s="181">
        <f t="shared" si="67"/>
        <v>26</v>
      </c>
      <c r="M1334" s="179" t="s">
        <v>262</v>
      </c>
      <c r="N1334" s="180">
        <v>20</v>
      </c>
      <c r="O1334" s="180">
        <v>26</v>
      </c>
      <c r="P1334" s="181">
        <f t="shared" si="68"/>
        <v>-6</v>
      </c>
    </row>
    <row r="1335" spans="1:16" s="155" customFormat="1" ht="14.1" customHeight="1" x14ac:dyDescent="0.2">
      <c r="A1335" s="169"/>
      <c r="B1335" s="175"/>
      <c r="C1335" s="170"/>
      <c r="D1335" s="170"/>
      <c r="E1335" s="170"/>
      <c r="F1335" s="177"/>
      <c r="G1335" s="178"/>
      <c r="H1335" s="177"/>
      <c r="I1335" s="179" t="s">
        <v>101</v>
      </c>
      <c r="J1335" s="180">
        <v>86</v>
      </c>
      <c r="K1335" s="180">
        <v>60</v>
      </c>
      <c r="L1335" s="181">
        <f t="shared" si="67"/>
        <v>26</v>
      </c>
      <c r="M1335" s="179" t="s">
        <v>79</v>
      </c>
      <c r="N1335" s="180">
        <v>99</v>
      </c>
      <c r="O1335" s="180">
        <v>102</v>
      </c>
      <c r="P1335" s="181">
        <f t="shared" si="68"/>
        <v>-3</v>
      </c>
    </row>
    <row r="1336" spans="1:16" s="155" customFormat="1" ht="14.1" customHeight="1" x14ac:dyDescent="0.2">
      <c r="A1336" s="169"/>
      <c r="B1336" s="175"/>
      <c r="C1336" s="170"/>
      <c r="D1336" s="170"/>
      <c r="E1336" s="170"/>
      <c r="F1336" s="177"/>
      <c r="G1336" s="178"/>
      <c r="H1336" s="177"/>
      <c r="I1336" s="179" t="s">
        <v>267</v>
      </c>
      <c r="J1336" s="180">
        <v>123</v>
      </c>
      <c r="K1336" s="180">
        <v>107</v>
      </c>
      <c r="L1336" s="181">
        <f t="shared" si="67"/>
        <v>16</v>
      </c>
      <c r="M1336" s="179" t="s">
        <v>84</v>
      </c>
      <c r="N1336" s="180">
        <v>0</v>
      </c>
      <c r="O1336" s="180">
        <v>2</v>
      </c>
      <c r="P1336" s="181">
        <f t="shared" si="68"/>
        <v>-2</v>
      </c>
    </row>
    <row r="1337" spans="1:16" s="155" customFormat="1" ht="14.1" customHeight="1" x14ac:dyDescent="0.2">
      <c r="A1337" s="169"/>
      <c r="B1337" s="175"/>
      <c r="C1337" s="170"/>
      <c r="D1337" s="170"/>
      <c r="E1337" s="170"/>
      <c r="F1337" s="177"/>
      <c r="G1337" s="178"/>
      <c r="H1337" s="177"/>
      <c r="I1337" s="179" t="s">
        <v>285</v>
      </c>
      <c r="J1337" s="180">
        <v>106</v>
      </c>
      <c r="K1337" s="180">
        <v>91</v>
      </c>
      <c r="L1337" s="181">
        <f t="shared" si="67"/>
        <v>15</v>
      </c>
      <c r="M1337" s="179"/>
      <c r="N1337" s="180"/>
      <c r="O1337" s="180"/>
      <c r="P1337" s="181"/>
    </row>
    <row r="1338" spans="1:16" s="155" customFormat="1" ht="14.1" customHeight="1" x14ac:dyDescent="0.2">
      <c r="A1338" s="169"/>
      <c r="B1338" s="175"/>
      <c r="C1338" s="170"/>
      <c r="D1338" s="170"/>
      <c r="E1338" s="170"/>
      <c r="F1338" s="177"/>
      <c r="G1338" s="178"/>
      <c r="H1338" s="177"/>
      <c r="I1338" s="179" t="s">
        <v>272</v>
      </c>
      <c r="J1338" s="180">
        <v>37</v>
      </c>
      <c r="K1338" s="180">
        <v>24</v>
      </c>
      <c r="L1338" s="181">
        <f t="shared" si="67"/>
        <v>13</v>
      </c>
      <c r="M1338" s="179"/>
      <c r="N1338" s="180"/>
      <c r="O1338" s="180"/>
      <c r="P1338" s="181"/>
    </row>
    <row r="1339" spans="1:16" s="155" customFormat="1" ht="14.1" customHeight="1" x14ac:dyDescent="0.2">
      <c r="A1339" s="169"/>
      <c r="B1339" s="175"/>
      <c r="C1339" s="170"/>
      <c r="D1339" s="170"/>
      <c r="E1339" s="170"/>
      <c r="F1339" s="177"/>
      <c r="G1339" s="178"/>
      <c r="H1339" s="177"/>
      <c r="I1339" s="179" t="s">
        <v>284</v>
      </c>
      <c r="J1339" s="180">
        <v>15</v>
      </c>
      <c r="K1339" s="180">
        <v>2</v>
      </c>
      <c r="L1339" s="181">
        <f t="shared" si="67"/>
        <v>13</v>
      </c>
      <c r="M1339" s="179"/>
      <c r="N1339" s="180"/>
      <c r="O1339" s="180"/>
      <c r="P1339" s="181"/>
    </row>
    <row r="1340" spans="1:16" s="155" customFormat="1" ht="14.1" customHeight="1" x14ac:dyDescent="0.2">
      <c r="A1340" s="169"/>
      <c r="B1340" s="175"/>
      <c r="C1340" s="170"/>
      <c r="D1340" s="170"/>
      <c r="E1340" s="170"/>
      <c r="F1340" s="177"/>
      <c r="G1340" s="178"/>
      <c r="H1340" s="177"/>
      <c r="I1340" s="179" t="s">
        <v>91</v>
      </c>
      <c r="J1340" s="180">
        <v>174</v>
      </c>
      <c r="K1340" s="180">
        <v>164</v>
      </c>
      <c r="L1340" s="181">
        <f t="shared" si="67"/>
        <v>10</v>
      </c>
      <c r="M1340" s="179"/>
      <c r="N1340" s="180"/>
      <c r="O1340" s="180"/>
      <c r="P1340" s="181"/>
    </row>
    <row r="1341" spans="1:16" s="155" customFormat="1" ht="14.1" customHeight="1" x14ac:dyDescent="0.2">
      <c r="A1341" s="169"/>
      <c r="B1341" s="175"/>
      <c r="C1341" s="170"/>
      <c r="D1341" s="170"/>
      <c r="E1341" s="170"/>
      <c r="F1341" s="177"/>
      <c r="G1341" s="178"/>
      <c r="H1341" s="177"/>
      <c r="I1341" s="179" t="s">
        <v>260</v>
      </c>
      <c r="J1341" s="180">
        <v>129</v>
      </c>
      <c r="K1341" s="180">
        <v>122</v>
      </c>
      <c r="L1341" s="181">
        <f t="shared" si="67"/>
        <v>7</v>
      </c>
      <c r="M1341" s="179"/>
      <c r="N1341" s="180"/>
      <c r="O1341" s="180"/>
      <c r="P1341" s="181"/>
    </row>
    <row r="1342" spans="1:16" s="155" customFormat="1" ht="14.1" customHeight="1" x14ac:dyDescent="0.2">
      <c r="A1342" s="169"/>
      <c r="B1342" s="175"/>
      <c r="C1342" s="170"/>
      <c r="D1342" s="170"/>
      <c r="E1342" s="170"/>
      <c r="F1342" s="177"/>
      <c r="G1342" s="178"/>
      <c r="H1342" s="177"/>
      <c r="I1342" s="179" t="s">
        <v>278</v>
      </c>
      <c r="J1342" s="180">
        <v>3</v>
      </c>
      <c r="K1342" s="180">
        <v>0</v>
      </c>
      <c r="L1342" s="181">
        <f t="shared" si="67"/>
        <v>3</v>
      </c>
      <c r="M1342" s="179"/>
      <c r="N1342" s="180"/>
      <c r="O1342" s="180"/>
      <c r="P1342" s="181"/>
    </row>
    <row r="1343" spans="1:16" s="155" customFormat="1" ht="14.1" customHeight="1" x14ac:dyDescent="0.2">
      <c r="A1343" s="169"/>
      <c r="B1343" s="175"/>
      <c r="C1343" s="170"/>
      <c r="D1343" s="170"/>
      <c r="E1343" s="170"/>
      <c r="F1343" s="177"/>
      <c r="G1343" s="178"/>
      <c r="H1343" s="177"/>
      <c r="I1343" s="179" t="s">
        <v>265</v>
      </c>
      <c r="J1343" s="180">
        <v>17</v>
      </c>
      <c r="K1343" s="180">
        <v>16</v>
      </c>
      <c r="L1343" s="181">
        <f t="shared" si="67"/>
        <v>1</v>
      </c>
      <c r="M1343" s="179"/>
      <c r="N1343" s="180"/>
      <c r="O1343" s="180"/>
      <c r="P1343" s="181"/>
    </row>
    <row r="1344" spans="1:16" s="155" customFormat="1" ht="14.1" customHeight="1" x14ac:dyDescent="0.2">
      <c r="A1344" s="169"/>
      <c r="B1344" s="175"/>
      <c r="C1344" s="170"/>
      <c r="D1344" s="170"/>
      <c r="E1344" s="170"/>
      <c r="F1344" s="177"/>
      <c r="G1344" s="178"/>
      <c r="H1344" s="177"/>
      <c r="I1344" s="179" t="s">
        <v>257</v>
      </c>
      <c r="J1344" s="180">
        <v>2051</v>
      </c>
      <c r="K1344" s="180">
        <v>1818</v>
      </c>
      <c r="L1344" s="181">
        <f t="shared" si="67"/>
        <v>233</v>
      </c>
      <c r="M1344" s="179"/>
      <c r="N1344" s="180"/>
      <c r="O1344" s="180"/>
      <c r="P1344" s="181"/>
    </row>
    <row r="1345" spans="1:16" s="155" customFormat="1" ht="14.1" customHeight="1" x14ac:dyDescent="0.2">
      <c r="A1345" s="169"/>
      <c r="B1345" s="175"/>
      <c r="C1345" s="170"/>
      <c r="D1345" s="170"/>
      <c r="E1345" s="170"/>
      <c r="F1345" s="177"/>
      <c r="G1345" s="178"/>
      <c r="H1345" s="177"/>
      <c r="M1345" s="179"/>
      <c r="N1345" s="180"/>
      <c r="O1345" s="180"/>
      <c r="P1345" s="181"/>
    </row>
    <row r="1346" spans="1:16" s="155" customFormat="1" ht="14.1" customHeight="1" x14ac:dyDescent="0.2">
      <c r="A1346" s="169"/>
      <c r="B1346" s="175"/>
      <c r="C1346" s="170"/>
      <c r="D1346" s="170"/>
      <c r="E1346" s="170"/>
      <c r="F1346" s="177"/>
      <c r="G1346" s="178"/>
      <c r="H1346" s="177"/>
      <c r="I1346" s="179"/>
      <c r="J1346" s="180"/>
      <c r="K1346" s="180"/>
      <c r="L1346" s="181"/>
      <c r="M1346" s="179"/>
      <c r="N1346" s="180"/>
      <c r="O1346" s="180"/>
      <c r="P1346" s="181"/>
    </row>
    <row r="1347" spans="1:16" s="155" customFormat="1" ht="14.1" customHeight="1" x14ac:dyDescent="0.2">
      <c r="A1347" s="98"/>
      <c r="B1347" s="153"/>
      <c r="C1347" s="170"/>
      <c r="D1347" s="170"/>
      <c r="E1347" s="170"/>
      <c r="F1347" s="170"/>
      <c r="G1347" s="103"/>
      <c r="H1347" s="103"/>
      <c r="M1347" s="179"/>
      <c r="N1347" s="180"/>
      <c r="O1347" s="180"/>
      <c r="P1347" s="181"/>
    </row>
    <row r="1348" spans="1:16" s="155" customFormat="1" ht="14.1" customHeight="1" x14ac:dyDescent="0.2">
      <c r="A1348" s="98"/>
      <c r="B1348" s="153"/>
      <c r="C1348" s="170"/>
      <c r="D1348" s="170"/>
      <c r="E1348" s="170"/>
      <c r="F1348" s="170"/>
      <c r="G1348" s="103"/>
      <c r="H1348" s="103"/>
    </row>
    <row r="1349" spans="1:16" s="155" customFormat="1" ht="14.1" customHeight="1" x14ac:dyDescent="0.2">
      <c r="A1349" s="98"/>
      <c r="B1349" s="153"/>
      <c r="C1349" s="170"/>
      <c r="D1349" s="170"/>
      <c r="E1349" s="170"/>
      <c r="F1349" s="170"/>
      <c r="G1349" s="103"/>
      <c r="H1349" s="103"/>
    </row>
    <row r="1350" spans="1:16" s="155" customFormat="1" ht="14.1" customHeight="1" x14ac:dyDescent="0.2">
      <c r="A1350" s="98"/>
      <c r="B1350" s="153"/>
      <c r="C1350" s="170"/>
      <c r="D1350" s="170"/>
      <c r="E1350" s="170"/>
      <c r="F1350" s="170"/>
      <c r="G1350" s="103"/>
      <c r="H1350" s="103"/>
    </row>
    <row r="1351" spans="1:16" s="155" customFormat="1" ht="14.1" customHeight="1" x14ac:dyDescent="0.2">
      <c r="A1351" s="98"/>
      <c r="B1351" s="153"/>
      <c r="C1351" s="170"/>
      <c r="D1351" s="170"/>
      <c r="E1351" s="170"/>
      <c r="F1351" s="170"/>
      <c r="G1351" s="103"/>
      <c r="H1351" s="103"/>
      <c r="I1351" s="103"/>
      <c r="J1351" s="103"/>
      <c r="K1351" s="103"/>
      <c r="L1351" s="174"/>
      <c r="N1351" s="103"/>
      <c r="O1351" s="103"/>
      <c r="P1351" s="174"/>
    </row>
    <row r="1352" spans="1:16" s="155" customFormat="1" ht="14.1" customHeight="1" x14ac:dyDescent="0.2">
      <c r="A1352" s="98"/>
      <c r="B1352" s="153"/>
      <c r="C1352" s="170"/>
      <c r="D1352" s="170"/>
      <c r="E1352" s="170"/>
      <c r="F1352" s="170"/>
      <c r="G1352" s="103"/>
      <c r="H1352" s="103"/>
      <c r="I1352" s="170" t="s">
        <v>258</v>
      </c>
      <c r="J1352" s="170">
        <f>SUM(J1313:J1351)</f>
        <v>23211</v>
      </c>
      <c r="K1352" s="170">
        <f>SUM(K1313:K1351)</f>
        <v>17460</v>
      </c>
      <c r="L1352" s="170">
        <f>SUM(L1313:L1351)</f>
        <v>5751</v>
      </c>
      <c r="M1352" s="170" t="s">
        <v>258</v>
      </c>
      <c r="N1352" s="170">
        <f>SUM(N1313:N1351)</f>
        <v>8336</v>
      </c>
      <c r="O1352" s="170">
        <f>SUM(O1313:O1351)</f>
        <v>11382</v>
      </c>
      <c r="P1352" s="189">
        <f>SUM(P1313:P1351)</f>
        <v>-3046</v>
      </c>
    </row>
    <row r="1353" spans="1:16" s="155" customFormat="1" ht="14.1" customHeight="1" x14ac:dyDescent="0.2">
      <c r="A1353" s="98"/>
      <c r="B1353" s="153"/>
      <c r="C1353" s="170"/>
      <c r="D1353" s="170"/>
      <c r="E1353" s="170"/>
      <c r="F1353" s="170"/>
      <c r="G1353" s="103"/>
      <c r="H1353" s="103"/>
      <c r="I1353" s="103"/>
      <c r="J1353" s="170">
        <f>N1352</f>
        <v>8336</v>
      </c>
      <c r="K1353" s="170">
        <f>O1352</f>
        <v>11382</v>
      </c>
      <c r="L1353" s="189">
        <f>P1352</f>
        <v>-3046</v>
      </c>
      <c r="M1353" s="188"/>
      <c r="N1353" s="170"/>
      <c r="O1353" s="170"/>
      <c r="P1353" s="212"/>
    </row>
    <row r="1354" spans="1:16" s="155" customFormat="1" ht="14.1" customHeight="1" x14ac:dyDescent="0.2">
      <c r="A1354" s="98"/>
      <c r="B1354" s="153"/>
      <c r="C1354" s="170"/>
      <c r="D1354" s="170"/>
      <c r="E1354" s="170"/>
      <c r="F1354" s="170"/>
      <c r="G1354" s="103"/>
      <c r="H1354" s="103"/>
      <c r="J1354" s="190">
        <f>SUM(J1352:J1353)</f>
        <v>31547</v>
      </c>
      <c r="K1354" s="190">
        <f>SUM(K1352:K1353)</f>
        <v>28842</v>
      </c>
      <c r="L1354" s="191">
        <f>SUM(L1352:L1353)</f>
        <v>2705</v>
      </c>
      <c r="M1354" s="188"/>
      <c r="N1354" s="170"/>
      <c r="O1354" s="170"/>
      <c r="P1354" s="174"/>
    </row>
    <row r="1355" spans="1:16" s="155" customFormat="1" ht="14.1" customHeight="1" x14ac:dyDescent="0.2">
      <c r="A1355" s="98"/>
      <c r="B1355" s="153"/>
      <c r="C1355" s="170"/>
      <c r="D1355" s="170"/>
      <c r="E1355" s="170"/>
      <c r="F1355" s="170"/>
      <c r="G1355" s="103"/>
      <c r="H1355" s="103"/>
      <c r="I1355" s="194" t="s">
        <v>374</v>
      </c>
      <c r="J1355" s="103">
        <f>C1312-J1354</f>
        <v>0</v>
      </c>
      <c r="K1355" s="103">
        <f>E1312-K1354</f>
        <v>0</v>
      </c>
      <c r="L1355" s="191">
        <f>G1312-L1354</f>
        <v>0</v>
      </c>
      <c r="M1355" s="188"/>
      <c r="N1355" s="170"/>
      <c r="O1355" s="170"/>
      <c r="P1355" s="174"/>
    </row>
    <row r="1356" spans="1:16" s="155" customFormat="1" ht="14.1" customHeight="1" x14ac:dyDescent="0.2">
      <c r="A1356" s="98"/>
      <c r="B1356" s="153"/>
      <c r="C1356" s="170"/>
      <c r="D1356" s="170"/>
      <c r="E1356" s="170"/>
      <c r="F1356" s="170"/>
      <c r="G1356" s="103"/>
      <c r="H1356" s="103"/>
      <c r="I1356" s="188"/>
      <c r="J1356" s="103"/>
      <c r="K1356" s="103"/>
      <c r="L1356" s="212"/>
      <c r="N1356" s="103"/>
      <c r="O1356" s="103"/>
      <c r="P1356" s="174"/>
    </row>
    <row r="1357" spans="1:16" s="155" customFormat="1" ht="14.1" customHeight="1" x14ac:dyDescent="0.2">
      <c r="A1357" s="169">
        <v>31</v>
      </c>
      <c r="B1357" s="202" t="s">
        <v>375</v>
      </c>
      <c r="C1357" s="72">
        <v>9254</v>
      </c>
      <c r="D1357" s="171">
        <f>C1357*100/7529178</f>
        <v>0.12290850342494228</v>
      </c>
      <c r="E1357" s="72">
        <v>16763</v>
      </c>
      <c r="F1357" s="171">
        <f>E1357*100/7270009</f>
        <v>0.23057743119712781</v>
      </c>
      <c r="G1357" s="172">
        <f>C1357-E1357</f>
        <v>-7509</v>
      </c>
      <c r="H1357" s="173">
        <f>G1357*100/E1357</f>
        <v>-44.79508441209807</v>
      </c>
      <c r="J1357" s="103"/>
      <c r="K1357" s="103"/>
      <c r="L1357" s="174"/>
      <c r="N1357" s="103"/>
      <c r="O1357" s="103"/>
      <c r="P1357" s="174"/>
    </row>
    <row r="1358" spans="1:16" s="155" customFormat="1" ht="14.1" customHeight="1" x14ac:dyDescent="0.2">
      <c r="A1358" s="98"/>
      <c r="B1358" s="175"/>
      <c r="C1358" s="170"/>
      <c r="D1358" s="170"/>
      <c r="E1358" s="170"/>
      <c r="F1358" s="170"/>
      <c r="G1358" s="103"/>
      <c r="H1358" s="103"/>
      <c r="I1358" s="179" t="s">
        <v>263</v>
      </c>
      <c r="J1358" s="180">
        <v>344</v>
      </c>
      <c r="K1358" s="180">
        <v>191</v>
      </c>
      <c r="L1358" s="181">
        <f t="shared" ref="L1358:L1368" si="69">J1358-K1358</f>
        <v>153</v>
      </c>
      <c r="M1358" s="179" t="s">
        <v>264</v>
      </c>
      <c r="N1358" s="180">
        <v>12</v>
      </c>
      <c r="O1358" s="180">
        <v>6098</v>
      </c>
      <c r="P1358" s="181">
        <f t="shared" ref="P1358:P1374" si="70">N1358-O1358</f>
        <v>-6086</v>
      </c>
    </row>
    <row r="1359" spans="1:16" s="155" customFormat="1" ht="14.1" customHeight="1" x14ac:dyDescent="0.2">
      <c r="A1359" s="98"/>
      <c r="B1359" s="153"/>
      <c r="C1359" s="170"/>
      <c r="D1359" s="170"/>
      <c r="E1359" s="170"/>
      <c r="F1359" s="170"/>
      <c r="G1359" s="103"/>
      <c r="H1359" s="103"/>
      <c r="I1359" s="179" t="s">
        <v>271</v>
      </c>
      <c r="J1359" s="180">
        <v>33</v>
      </c>
      <c r="K1359" s="180">
        <v>0</v>
      </c>
      <c r="L1359" s="181">
        <f t="shared" si="69"/>
        <v>33</v>
      </c>
      <c r="M1359" s="179" t="s">
        <v>75</v>
      </c>
      <c r="N1359" s="180">
        <v>7744</v>
      </c>
      <c r="O1359" s="180">
        <v>8484</v>
      </c>
      <c r="P1359" s="181">
        <f t="shared" si="70"/>
        <v>-740</v>
      </c>
    </row>
    <row r="1360" spans="1:16" s="155" customFormat="1" ht="14.1" customHeight="1" x14ac:dyDescent="0.2">
      <c r="A1360" s="98"/>
      <c r="B1360" s="153"/>
      <c r="C1360" s="170"/>
      <c r="D1360" s="170"/>
      <c r="E1360" s="170"/>
      <c r="F1360" s="170"/>
      <c r="G1360" s="103"/>
      <c r="H1360" s="103"/>
      <c r="I1360" s="179" t="s">
        <v>265</v>
      </c>
      <c r="J1360" s="180">
        <v>30</v>
      </c>
      <c r="K1360" s="180">
        <v>0</v>
      </c>
      <c r="L1360" s="181">
        <f t="shared" si="69"/>
        <v>30</v>
      </c>
      <c r="M1360" s="179" t="s">
        <v>99</v>
      </c>
      <c r="N1360" s="180">
        <v>4</v>
      </c>
      <c r="O1360" s="180">
        <v>230</v>
      </c>
      <c r="P1360" s="181">
        <f t="shared" si="70"/>
        <v>-226</v>
      </c>
    </row>
    <row r="1361" spans="1:16" s="155" customFormat="1" ht="14.1" customHeight="1" x14ac:dyDescent="0.2">
      <c r="A1361" s="98"/>
      <c r="B1361" s="153"/>
      <c r="C1361" s="170"/>
      <c r="D1361" s="170"/>
      <c r="E1361" s="170"/>
      <c r="F1361" s="170"/>
      <c r="G1361" s="103"/>
      <c r="H1361" s="103"/>
      <c r="I1361" s="179" t="s">
        <v>95</v>
      </c>
      <c r="J1361" s="180">
        <v>35</v>
      </c>
      <c r="K1361" s="180">
        <v>14</v>
      </c>
      <c r="L1361" s="181">
        <f t="shared" si="69"/>
        <v>21</v>
      </c>
      <c r="M1361" s="179" t="s">
        <v>74</v>
      </c>
      <c r="N1361" s="180">
        <v>82</v>
      </c>
      <c r="O1361" s="180">
        <v>262</v>
      </c>
      <c r="P1361" s="181">
        <f t="shared" si="70"/>
        <v>-180</v>
      </c>
    </row>
    <row r="1362" spans="1:16" s="155" customFormat="1" ht="14.1" customHeight="1" x14ac:dyDescent="0.2">
      <c r="A1362" s="98"/>
      <c r="B1362" s="153"/>
      <c r="C1362" s="170"/>
      <c r="D1362" s="170"/>
      <c r="E1362" s="170"/>
      <c r="F1362" s="170"/>
      <c r="G1362" s="103"/>
      <c r="H1362" s="103"/>
      <c r="I1362" s="179" t="s">
        <v>68</v>
      </c>
      <c r="J1362" s="180">
        <v>508</v>
      </c>
      <c r="K1362" s="180">
        <v>491</v>
      </c>
      <c r="L1362" s="181">
        <f t="shared" si="69"/>
        <v>17</v>
      </c>
      <c r="M1362" s="179" t="s">
        <v>103</v>
      </c>
      <c r="N1362" s="180">
        <v>131</v>
      </c>
      <c r="O1362" s="180">
        <v>241</v>
      </c>
      <c r="P1362" s="181">
        <f t="shared" si="70"/>
        <v>-110</v>
      </c>
    </row>
    <row r="1363" spans="1:16" s="155" customFormat="1" ht="14.1" customHeight="1" x14ac:dyDescent="0.2">
      <c r="A1363" s="98"/>
      <c r="B1363" s="153"/>
      <c r="C1363" s="170"/>
      <c r="D1363" s="170"/>
      <c r="E1363" s="170"/>
      <c r="F1363" s="170"/>
      <c r="G1363" s="103"/>
      <c r="H1363" s="103"/>
      <c r="I1363" s="179" t="s">
        <v>65</v>
      </c>
      <c r="J1363" s="180">
        <v>35</v>
      </c>
      <c r="K1363" s="180">
        <v>25</v>
      </c>
      <c r="L1363" s="181">
        <f t="shared" si="69"/>
        <v>10</v>
      </c>
      <c r="M1363" s="179" t="s">
        <v>73</v>
      </c>
      <c r="N1363" s="180">
        <v>13</v>
      </c>
      <c r="O1363" s="180">
        <v>117</v>
      </c>
      <c r="P1363" s="181">
        <f t="shared" si="70"/>
        <v>-104</v>
      </c>
    </row>
    <row r="1364" spans="1:16" s="155" customFormat="1" ht="14.1" customHeight="1" x14ac:dyDescent="0.2">
      <c r="A1364" s="98"/>
      <c r="B1364" s="153"/>
      <c r="C1364" s="170"/>
      <c r="D1364" s="170"/>
      <c r="E1364" s="170"/>
      <c r="F1364" s="170"/>
      <c r="G1364" s="103"/>
      <c r="H1364" s="103"/>
      <c r="I1364" s="179" t="s">
        <v>71</v>
      </c>
      <c r="J1364" s="180">
        <v>5</v>
      </c>
      <c r="K1364" s="180">
        <v>0</v>
      </c>
      <c r="L1364" s="181">
        <f t="shared" si="69"/>
        <v>5</v>
      </c>
      <c r="M1364" s="179" t="s">
        <v>76</v>
      </c>
      <c r="N1364" s="180">
        <v>40</v>
      </c>
      <c r="O1364" s="180">
        <v>122</v>
      </c>
      <c r="P1364" s="181">
        <f t="shared" si="70"/>
        <v>-82</v>
      </c>
    </row>
    <row r="1365" spans="1:16" s="155" customFormat="1" ht="14.1" customHeight="1" x14ac:dyDescent="0.2">
      <c r="A1365" s="98"/>
      <c r="B1365" s="153"/>
      <c r="C1365" s="170"/>
      <c r="D1365" s="170"/>
      <c r="E1365" s="170"/>
      <c r="F1365" s="170"/>
      <c r="G1365" s="103"/>
      <c r="H1365" s="103"/>
      <c r="I1365" s="179" t="s">
        <v>268</v>
      </c>
      <c r="J1365" s="180">
        <v>4</v>
      </c>
      <c r="K1365" s="180">
        <v>0</v>
      </c>
      <c r="L1365" s="181">
        <f t="shared" si="69"/>
        <v>4</v>
      </c>
      <c r="M1365" s="179" t="s">
        <v>66</v>
      </c>
      <c r="N1365" s="180">
        <v>101</v>
      </c>
      <c r="O1365" s="180">
        <v>144</v>
      </c>
      <c r="P1365" s="181">
        <f t="shared" si="70"/>
        <v>-43</v>
      </c>
    </row>
    <row r="1366" spans="1:16" s="155" customFormat="1" ht="14.1" customHeight="1" x14ac:dyDescent="0.2">
      <c r="A1366" s="98"/>
      <c r="B1366" s="153"/>
      <c r="C1366" s="170"/>
      <c r="D1366" s="170"/>
      <c r="E1366" s="170"/>
      <c r="F1366" s="170"/>
      <c r="G1366" s="103"/>
      <c r="H1366" s="103"/>
      <c r="I1366" s="179" t="s">
        <v>260</v>
      </c>
      <c r="J1366" s="180">
        <v>3</v>
      </c>
      <c r="K1366" s="180">
        <v>0</v>
      </c>
      <c r="L1366" s="181">
        <f t="shared" si="69"/>
        <v>3</v>
      </c>
      <c r="M1366" s="179" t="s">
        <v>100</v>
      </c>
      <c r="N1366" s="180">
        <v>0</v>
      </c>
      <c r="O1366" s="180">
        <v>41</v>
      </c>
      <c r="P1366" s="181">
        <f t="shared" si="70"/>
        <v>-41</v>
      </c>
    </row>
    <row r="1367" spans="1:16" s="155" customFormat="1" ht="14.1" customHeight="1" x14ac:dyDescent="0.2">
      <c r="A1367" s="98"/>
      <c r="B1367" s="153"/>
      <c r="C1367" s="170"/>
      <c r="D1367" s="170"/>
      <c r="E1367" s="170"/>
      <c r="F1367" s="170"/>
      <c r="G1367" s="103"/>
      <c r="H1367" s="103"/>
      <c r="I1367" s="179" t="s">
        <v>96</v>
      </c>
      <c r="J1367" s="180">
        <v>3</v>
      </c>
      <c r="K1367" s="180">
        <v>0</v>
      </c>
      <c r="L1367" s="181">
        <f t="shared" si="69"/>
        <v>3</v>
      </c>
      <c r="M1367" s="179" t="s">
        <v>97</v>
      </c>
      <c r="N1367" s="180">
        <v>26</v>
      </c>
      <c r="O1367" s="180">
        <v>58</v>
      </c>
      <c r="P1367" s="181">
        <f t="shared" si="70"/>
        <v>-32</v>
      </c>
    </row>
    <row r="1368" spans="1:16" s="155" customFormat="1" ht="14.1" customHeight="1" x14ac:dyDescent="0.2">
      <c r="A1368" s="98"/>
      <c r="B1368" s="153"/>
      <c r="C1368" s="170"/>
      <c r="D1368" s="170"/>
      <c r="E1368" s="170"/>
      <c r="F1368" s="170"/>
      <c r="G1368" s="103"/>
      <c r="H1368" s="103"/>
      <c r="I1368" s="179" t="s">
        <v>104</v>
      </c>
      <c r="J1368" s="180">
        <v>1</v>
      </c>
      <c r="K1368" s="180">
        <v>0</v>
      </c>
      <c r="L1368" s="181">
        <f t="shared" si="69"/>
        <v>1</v>
      </c>
      <c r="M1368" s="179" t="s">
        <v>87</v>
      </c>
      <c r="N1368" s="180">
        <v>10</v>
      </c>
      <c r="O1368" s="180">
        <v>39</v>
      </c>
      <c r="P1368" s="181">
        <f t="shared" si="70"/>
        <v>-29</v>
      </c>
    </row>
    <row r="1369" spans="1:16" s="155" customFormat="1" ht="14.1" customHeight="1" x14ac:dyDescent="0.2">
      <c r="A1369" s="169"/>
      <c r="B1369" s="175"/>
      <c r="C1369" s="170"/>
      <c r="D1369" s="170"/>
      <c r="E1369" s="170"/>
      <c r="F1369" s="170"/>
      <c r="G1369" s="170"/>
      <c r="H1369" s="170"/>
      <c r="M1369" s="179" t="s">
        <v>272</v>
      </c>
      <c r="N1369" s="180">
        <v>0</v>
      </c>
      <c r="O1369" s="180">
        <v>18</v>
      </c>
      <c r="P1369" s="181">
        <f t="shared" si="70"/>
        <v>-18</v>
      </c>
    </row>
    <row r="1370" spans="1:16" s="155" customFormat="1" ht="14.1" customHeight="1" x14ac:dyDescent="0.2">
      <c r="A1370" s="169"/>
      <c r="B1370" s="175"/>
      <c r="C1370" s="170"/>
      <c r="D1370" s="170"/>
      <c r="E1370" s="170"/>
      <c r="F1370" s="170"/>
      <c r="G1370" s="170"/>
      <c r="H1370" s="170"/>
      <c r="I1370" s="179"/>
      <c r="J1370" s="180"/>
      <c r="K1370" s="180"/>
      <c r="L1370" s="181"/>
      <c r="M1370" s="179" t="s">
        <v>101</v>
      </c>
      <c r="N1370" s="180">
        <v>2</v>
      </c>
      <c r="O1370" s="180">
        <v>12</v>
      </c>
      <c r="P1370" s="181">
        <f t="shared" si="70"/>
        <v>-10</v>
      </c>
    </row>
    <row r="1371" spans="1:16" s="155" customFormat="1" ht="14.1" customHeight="1" x14ac:dyDescent="0.2">
      <c r="A1371" s="98"/>
      <c r="B1371" s="153"/>
      <c r="C1371" s="170"/>
      <c r="D1371" s="170"/>
      <c r="E1371" s="170"/>
      <c r="F1371" s="170"/>
      <c r="G1371" s="103"/>
      <c r="H1371" s="103"/>
      <c r="I1371" s="179"/>
      <c r="J1371" s="180"/>
      <c r="K1371" s="180"/>
      <c r="L1371" s="181"/>
      <c r="M1371" s="179" t="s">
        <v>86</v>
      </c>
      <c r="N1371" s="180">
        <v>4</v>
      </c>
      <c r="O1371" s="180">
        <v>11</v>
      </c>
      <c r="P1371" s="181">
        <f t="shared" si="70"/>
        <v>-7</v>
      </c>
    </row>
    <row r="1372" spans="1:16" s="155" customFormat="1" ht="14.1" customHeight="1" x14ac:dyDescent="0.2">
      <c r="C1372" s="170"/>
      <c r="D1372" s="170"/>
      <c r="E1372" s="170"/>
      <c r="F1372" s="170"/>
      <c r="G1372" s="103"/>
      <c r="H1372" s="103"/>
      <c r="I1372" s="179"/>
      <c r="J1372" s="180"/>
      <c r="K1372" s="180"/>
      <c r="L1372" s="181"/>
      <c r="M1372" s="179" t="s">
        <v>70</v>
      </c>
      <c r="N1372" s="180">
        <v>0</v>
      </c>
      <c r="O1372" s="180">
        <v>7</v>
      </c>
      <c r="P1372" s="181">
        <f t="shared" si="70"/>
        <v>-7</v>
      </c>
    </row>
    <row r="1373" spans="1:16" s="155" customFormat="1" ht="14.1" customHeight="1" x14ac:dyDescent="0.2">
      <c r="C1373" s="170"/>
      <c r="D1373" s="170"/>
      <c r="E1373" s="170"/>
      <c r="F1373" s="170"/>
      <c r="G1373" s="103"/>
      <c r="H1373" s="103"/>
      <c r="I1373" s="179"/>
      <c r="J1373" s="180"/>
      <c r="K1373" s="180"/>
      <c r="L1373" s="181"/>
      <c r="M1373" s="179" t="s">
        <v>72</v>
      </c>
      <c r="N1373" s="180">
        <v>7</v>
      </c>
      <c r="O1373" s="180">
        <v>10</v>
      </c>
      <c r="P1373" s="181">
        <f t="shared" si="70"/>
        <v>-3</v>
      </c>
    </row>
    <row r="1374" spans="1:16" s="155" customFormat="1" ht="14.1" customHeight="1" x14ac:dyDescent="0.2">
      <c r="C1374" s="170"/>
      <c r="D1374" s="170"/>
      <c r="E1374" s="170"/>
      <c r="F1374" s="170"/>
      <c r="G1374" s="103"/>
      <c r="H1374" s="103"/>
      <c r="I1374" s="179"/>
      <c r="J1374" s="180"/>
      <c r="K1374" s="180"/>
      <c r="L1374" s="181"/>
      <c r="M1374" s="179" t="s">
        <v>257</v>
      </c>
      <c r="N1374" s="180">
        <v>77</v>
      </c>
      <c r="O1374" s="180">
        <v>148</v>
      </c>
      <c r="P1374" s="181">
        <f t="shared" si="70"/>
        <v>-71</v>
      </c>
    </row>
    <row r="1375" spans="1:16" s="155" customFormat="1" ht="14.1" customHeight="1" x14ac:dyDescent="0.2">
      <c r="C1375" s="170"/>
      <c r="D1375" s="170"/>
      <c r="E1375" s="170"/>
      <c r="F1375" s="170"/>
      <c r="G1375" s="103"/>
      <c r="H1375" s="103"/>
      <c r="I1375" s="179"/>
      <c r="J1375" s="180"/>
      <c r="K1375" s="180"/>
      <c r="L1375" s="181"/>
    </row>
    <row r="1376" spans="1:16" s="155" customFormat="1" ht="14.1" customHeight="1" x14ac:dyDescent="0.2">
      <c r="C1376" s="170"/>
      <c r="D1376" s="170"/>
      <c r="E1376" s="170"/>
      <c r="F1376" s="170"/>
      <c r="G1376" s="103"/>
      <c r="H1376" s="103"/>
      <c r="I1376" s="179"/>
      <c r="J1376" s="180"/>
      <c r="K1376" s="180"/>
      <c r="L1376" s="181"/>
      <c r="M1376" s="179"/>
      <c r="N1376" s="180"/>
      <c r="O1376" s="180"/>
      <c r="P1376" s="181"/>
    </row>
    <row r="1377" spans="3:16" s="155" customFormat="1" ht="14.1" customHeight="1" x14ac:dyDescent="0.2">
      <c r="C1377" s="170"/>
      <c r="D1377" s="170"/>
      <c r="E1377" s="170"/>
      <c r="F1377" s="170"/>
      <c r="G1377" s="103"/>
      <c r="H1377" s="103"/>
      <c r="I1377" s="179"/>
      <c r="J1377" s="180"/>
      <c r="K1377" s="180"/>
      <c r="L1377" s="181"/>
    </row>
    <row r="1378" spans="3:16" s="155" customFormat="1" ht="14.1" customHeight="1" x14ac:dyDescent="0.2">
      <c r="C1378" s="170"/>
      <c r="D1378" s="170"/>
      <c r="E1378" s="170"/>
      <c r="F1378" s="170"/>
      <c r="G1378" s="103"/>
      <c r="H1378" s="103"/>
      <c r="I1378" s="183"/>
      <c r="J1378" s="180"/>
      <c r="K1378" s="180"/>
      <c r="L1378" s="181"/>
      <c r="M1378" s="183"/>
      <c r="N1378" s="180"/>
      <c r="O1378" s="180"/>
      <c r="P1378" s="181"/>
    </row>
    <row r="1379" spans="3:16" s="155" customFormat="1" ht="14.1" customHeight="1" x14ac:dyDescent="0.2">
      <c r="C1379" s="170"/>
      <c r="D1379" s="170"/>
      <c r="E1379" s="170"/>
      <c r="F1379" s="170"/>
      <c r="G1379" s="103"/>
      <c r="H1379" s="103"/>
      <c r="I1379" s="183"/>
      <c r="J1379" s="180"/>
      <c r="K1379" s="180"/>
      <c r="L1379" s="181"/>
      <c r="M1379" s="183"/>
      <c r="N1379" s="180"/>
      <c r="O1379" s="180"/>
      <c r="P1379" s="181"/>
    </row>
    <row r="1380" spans="3:16" s="155" customFormat="1" ht="14.1" customHeight="1" x14ac:dyDescent="0.2">
      <c r="C1380" s="170"/>
      <c r="D1380" s="170"/>
      <c r="E1380" s="170"/>
      <c r="F1380" s="170"/>
      <c r="G1380" s="103"/>
      <c r="H1380" s="103"/>
      <c r="I1380" s="184"/>
      <c r="J1380" s="185"/>
      <c r="K1380" s="185"/>
      <c r="L1380" s="181"/>
      <c r="M1380" s="183"/>
      <c r="N1380" s="180"/>
      <c r="O1380" s="180"/>
      <c r="P1380" s="181"/>
    </row>
    <row r="1381" spans="3:16" s="155" customFormat="1" ht="14.1" customHeight="1" x14ac:dyDescent="0.2">
      <c r="C1381" s="170"/>
      <c r="D1381" s="170"/>
      <c r="E1381" s="170"/>
      <c r="F1381" s="170"/>
      <c r="G1381" s="103"/>
      <c r="H1381" s="103"/>
      <c r="I1381" s="184"/>
      <c r="J1381" s="185"/>
      <c r="K1381" s="185"/>
      <c r="L1381" s="181"/>
      <c r="M1381" s="183"/>
      <c r="N1381" s="180"/>
      <c r="O1381" s="180"/>
      <c r="P1381" s="181"/>
    </row>
    <row r="1382" spans="3:16" s="155" customFormat="1" ht="14.1" customHeight="1" x14ac:dyDescent="0.2">
      <c r="C1382" s="170"/>
      <c r="D1382" s="170"/>
      <c r="E1382" s="170"/>
      <c r="F1382" s="170"/>
      <c r="G1382" s="103"/>
      <c r="H1382" s="103"/>
      <c r="I1382" s="184"/>
      <c r="J1382" s="185"/>
      <c r="K1382" s="185"/>
      <c r="L1382" s="181"/>
      <c r="P1382" s="186"/>
    </row>
    <row r="1383" spans="3:16" s="155" customFormat="1" ht="14.1" customHeight="1" x14ac:dyDescent="0.2">
      <c r="C1383" s="170"/>
      <c r="D1383" s="170"/>
      <c r="E1383" s="170"/>
      <c r="F1383" s="170"/>
      <c r="G1383" s="103"/>
      <c r="H1383" s="103"/>
      <c r="I1383" s="184"/>
      <c r="J1383" s="185"/>
      <c r="K1383" s="185"/>
      <c r="L1383" s="181"/>
      <c r="M1383" s="184"/>
      <c r="N1383" s="185"/>
      <c r="O1383" s="185"/>
      <c r="P1383" s="181"/>
    </row>
    <row r="1384" spans="3:16" s="155" customFormat="1" ht="14.1" customHeight="1" x14ac:dyDescent="0.2">
      <c r="C1384" s="170"/>
      <c r="D1384" s="170"/>
      <c r="E1384" s="170"/>
      <c r="F1384" s="170"/>
      <c r="G1384" s="103"/>
      <c r="H1384" s="103"/>
      <c r="I1384" s="184"/>
      <c r="J1384" s="185"/>
      <c r="K1384" s="185"/>
      <c r="L1384" s="181"/>
      <c r="M1384" s="184"/>
      <c r="N1384" s="185"/>
      <c r="O1384" s="185"/>
      <c r="P1384" s="181"/>
    </row>
    <row r="1385" spans="3:16" s="155" customFormat="1" ht="14.1" customHeight="1" x14ac:dyDescent="0.2">
      <c r="C1385" s="170"/>
      <c r="D1385" s="170"/>
      <c r="E1385" s="170"/>
      <c r="F1385" s="170"/>
      <c r="G1385" s="103"/>
      <c r="H1385" s="103"/>
      <c r="I1385" s="184"/>
      <c r="J1385" s="185"/>
      <c r="K1385" s="185"/>
      <c r="L1385" s="181"/>
      <c r="M1385" s="184"/>
      <c r="N1385" s="185"/>
      <c r="O1385" s="185"/>
      <c r="P1385" s="181"/>
    </row>
    <row r="1386" spans="3:16" s="155" customFormat="1" ht="14.1" customHeight="1" x14ac:dyDescent="0.2">
      <c r="C1386" s="170"/>
      <c r="D1386" s="170"/>
      <c r="E1386" s="170"/>
      <c r="F1386" s="170"/>
      <c r="G1386" s="103"/>
      <c r="H1386" s="103"/>
      <c r="I1386" s="184"/>
      <c r="J1386" s="185"/>
      <c r="K1386" s="185"/>
      <c r="L1386" s="181"/>
      <c r="M1386" s="184"/>
      <c r="N1386" s="185"/>
      <c r="O1386" s="185"/>
      <c r="P1386" s="181"/>
    </row>
    <row r="1387" spans="3:16" s="155" customFormat="1" ht="14.1" customHeight="1" x14ac:dyDescent="0.2">
      <c r="C1387" s="170"/>
      <c r="D1387" s="170"/>
      <c r="E1387" s="170"/>
      <c r="F1387" s="170"/>
      <c r="G1387" s="103"/>
      <c r="H1387" s="103"/>
      <c r="L1387" s="186"/>
      <c r="P1387" s="186"/>
    </row>
    <row r="1388" spans="3:16" s="155" customFormat="1" ht="14.1" customHeight="1" x14ac:dyDescent="0.2">
      <c r="C1388" s="170"/>
      <c r="D1388" s="170"/>
      <c r="E1388" s="170"/>
      <c r="F1388" s="170"/>
      <c r="G1388" s="103"/>
      <c r="H1388" s="103"/>
      <c r="I1388" s="187"/>
      <c r="J1388" s="176"/>
      <c r="K1388" s="176"/>
      <c r="L1388" s="181"/>
      <c r="M1388" s="187"/>
      <c r="N1388" s="176"/>
      <c r="O1388" s="176"/>
      <c r="P1388" s="181"/>
    </row>
    <row r="1389" spans="3:16" s="155" customFormat="1" ht="14.1" customHeight="1" x14ac:dyDescent="0.2">
      <c r="C1389" s="170"/>
      <c r="D1389" s="170"/>
      <c r="E1389" s="170"/>
      <c r="F1389" s="170"/>
      <c r="G1389" s="103"/>
      <c r="H1389" s="103"/>
      <c r="I1389" s="187"/>
      <c r="J1389" s="176"/>
      <c r="K1389" s="176"/>
      <c r="L1389" s="181"/>
      <c r="M1389" s="187"/>
      <c r="N1389" s="176"/>
      <c r="O1389" s="176"/>
      <c r="P1389" s="181"/>
    </row>
    <row r="1390" spans="3:16" s="155" customFormat="1" ht="14.1" customHeight="1" x14ac:dyDescent="0.2">
      <c r="C1390" s="170"/>
      <c r="D1390" s="170"/>
      <c r="E1390" s="170"/>
      <c r="F1390" s="170"/>
      <c r="G1390" s="103"/>
      <c r="H1390" s="103"/>
      <c r="I1390" s="187"/>
      <c r="J1390" s="176"/>
      <c r="K1390" s="176"/>
      <c r="L1390" s="181"/>
      <c r="N1390" s="103"/>
      <c r="O1390" s="103"/>
      <c r="P1390" s="174"/>
    </row>
    <row r="1391" spans="3:16" s="155" customFormat="1" ht="14.1" customHeight="1" x14ac:dyDescent="0.2">
      <c r="C1391" s="170"/>
      <c r="D1391" s="170"/>
      <c r="E1391" s="170"/>
      <c r="F1391" s="170"/>
      <c r="G1391" s="103"/>
      <c r="H1391" s="103"/>
      <c r="I1391" s="187"/>
      <c r="J1391" s="176"/>
      <c r="K1391" s="176"/>
      <c r="L1391" s="181"/>
      <c r="N1391" s="103"/>
      <c r="O1391" s="103"/>
      <c r="P1391" s="174"/>
    </row>
    <row r="1392" spans="3:16" s="155" customFormat="1" ht="14.1" customHeight="1" x14ac:dyDescent="0.2">
      <c r="C1392" s="170"/>
      <c r="D1392" s="170"/>
      <c r="E1392" s="170"/>
      <c r="F1392" s="170"/>
      <c r="G1392" s="103"/>
      <c r="H1392" s="103"/>
      <c r="I1392" s="187"/>
      <c r="J1392" s="176"/>
      <c r="K1392" s="176"/>
      <c r="L1392" s="181"/>
      <c r="N1392" s="103"/>
      <c r="O1392" s="103"/>
      <c r="P1392" s="174"/>
    </row>
    <row r="1393" spans="1:16" s="155" customFormat="1" ht="14.1" customHeight="1" x14ac:dyDescent="0.2">
      <c r="C1393" s="170"/>
      <c r="D1393" s="170"/>
      <c r="E1393" s="170"/>
      <c r="F1393" s="170"/>
      <c r="G1393" s="103"/>
      <c r="H1393" s="103"/>
      <c r="I1393" s="187"/>
      <c r="J1393" s="176"/>
      <c r="K1393" s="176"/>
      <c r="L1393" s="181"/>
      <c r="N1393" s="103"/>
      <c r="O1393" s="103"/>
      <c r="P1393" s="174"/>
    </row>
    <row r="1394" spans="1:16" s="155" customFormat="1" ht="14.1" customHeight="1" x14ac:dyDescent="0.2">
      <c r="C1394" s="170"/>
      <c r="D1394" s="170"/>
      <c r="E1394" s="170"/>
      <c r="F1394" s="170"/>
      <c r="G1394" s="103"/>
      <c r="H1394" s="103"/>
      <c r="I1394" s="103"/>
      <c r="J1394" s="103"/>
      <c r="K1394" s="103"/>
      <c r="L1394" s="174"/>
      <c r="N1394" s="103"/>
      <c r="O1394" s="103"/>
      <c r="P1394" s="174"/>
    </row>
    <row r="1395" spans="1:16" s="155" customFormat="1" ht="14.1" customHeight="1" x14ac:dyDescent="0.2">
      <c r="C1395" s="170"/>
      <c r="D1395" s="170"/>
      <c r="E1395" s="170"/>
      <c r="F1395" s="170"/>
      <c r="G1395" s="103"/>
      <c r="H1395" s="103"/>
      <c r="I1395" s="103"/>
      <c r="J1395" s="103"/>
      <c r="K1395" s="103"/>
      <c r="L1395" s="174"/>
      <c r="N1395" s="103"/>
      <c r="O1395" s="103"/>
      <c r="P1395" s="174"/>
    </row>
    <row r="1396" spans="1:16" s="155" customFormat="1" ht="14.1" customHeight="1" x14ac:dyDescent="0.2">
      <c r="C1396" s="170"/>
      <c r="D1396" s="170"/>
      <c r="E1396" s="170"/>
      <c r="F1396" s="170"/>
      <c r="G1396" s="103"/>
      <c r="H1396" s="103"/>
      <c r="I1396" s="103"/>
      <c r="J1396" s="103"/>
      <c r="K1396" s="103"/>
      <c r="L1396" s="174"/>
      <c r="N1396" s="103"/>
      <c r="O1396" s="103"/>
      <c r="P1396" s="174"/>
    </row>
    <row r="1397" spans="1:16" s="155" customFormat="1" ht="14.1" customHeight="1" x14ac:dyDescent="0.2">
      <c r="C1397" s="170"/>
      <c r="D1397" s="170"/>
      <c r="E1397" s="170"/>
      <c r="F1397" s="170"/>
      <c r="G1397" s="103"/>
      <c r="H1397" s="103"/>
      <c r="I1397" s="170" t="s">
        <v>258</v>
      </c>
      <c r="J1397" s="170">
        <f>SUM(J1358:J1396)</f>
        <v>1001</v>
      </c>
      <c r="K1397" s="170">
        <f t="shared" ref="K1397" si="71">SUM(K1358:K1396)</f>
        <v>721</v>
      </c>
      <c r="L1397" s="189">
        <f>SUM(L1358:L1396)</f>
        <v>280</v>
      </c>
      <c r="M1397" s="170" t="s">
        <v>258</v>
      </c>
      <c r="N1397" s="170">
        <f>SUM(N1358:N1396)</f>
        <v>8253</v>
      </c>
      <c r="O1397" s="170">
        <f t="shared" ref="O1397" si="72">SUM(O1358:O1396)</f>
        <v>16042</v>
      </c>
      <c r="P1397" s="189">
        <f>SUM(P1358:P1396)</f>
        <v>-7789</v>
      </c>
    </row>
    <row r="1398" spans="1:16" s="155" customFormat="1" ht="14.1" customHeight="1" x14ac:dyDescent="0.2">
      <c r="C1398" s="170"/>
      <c r="D1398" s="170"/>
      <c r="E1398" s="170"/>
      <c r="F1398" s="170"/>
      <c r="G1398" s="103"/>
      <c r="H1398" s="103"/>
      <c r="J1398" s="170">
        <f>N1397</f>
        <v>8253</v>
      </c>
      <c r="K1398" s="170">
        <f>O1397</f>
        <v>16042</v>
      </c>
      <c r="L1398" s="189">
        <f>P1397</f>
        <v>-7789</v>
      </c>
      <c r="N1398" s="103"/>
      <c r="O1398" s="103"/>
      <c r="P1398" s="174"/>
    </row>
    <row r="1399" spans="1:16" s="155" customFormat="1" ht="14.1" customHeight="1" x14ac:dyDescent="0.2">
      <c r="C1399" s="170"/>
      <c r="D1399" s="170"/>
      <c r="E1399" s="170"/>
      <c r="F1399" s="170"/>
      <c r="G1399" s="103"/>
      <c r="H1399" s="103"/>
      <c r="J1399" s="190">
        <f>SUM(J1397:J1398)</f>
        <v>9254</v>
      </c>
      <c r="K1399" s="190">
        <f>SUM(K1397:K1398)</f>
        <v>16763</v>
      </c>
      <c r="L1399" s="191">
        <f>SUM(L1397:L1398)</f>
        <v>-7509</v>
      </c>
      <c r="N1399" s="103"/>
      <c r="O1399" s="103"/>
      <c r="P1399" s="174"/>
    </row>
    <row r="1400" spans="1:16" s="155" customFormat="1" ht="14.1" customHeight="1" x14ac:dyDescent="0.2">
      <c r="C1400" s="170"/>
      <c r="D1400" s="170"/>
      <c r="E1400" s="170"/>
      <c r="F1400" s="170"/>
      <c r="G1400" s="103"/>
      <c r="H1400" s="103"/>
      <c r="I1400" s="194" t="s">
        <v>376</v>
      </c>
      <c r="J1400" s="103">
        <f>C1357-J1399</f>
        <v>0</v>
      </c>
      <c r="K1400" s="103">
        <f>E1357-K1399</f>
        <v>0</v>
      </c>
      <c r="L1400" s="191">
        <f>G1357-L1399</f>
        <v>0</v>
      </c>
      <c r="M1400" s="153"/>
      <c r="N1400" s="103"/>
      <c r="O1400" s="103"/>
      <c r="P1400" s="174"/>
    </row>
    <row r="1401" spans="1:16" s="155" customFormat="1" ht="14.1" customHeight="1" x14ac:dyDescent="0.2">
      <c r="A1401" s="98"/>
      <c r="B1401" s="153"/>
      <c r="C1401" s="170"/>
      <c r="D1401" s="170"/>
      <c r="E1401" s="170"/>
      <c r="F1401" s="170"/>
      <c r="G1401" s="103"/>
      <c r="H1401" s="103"/>
      <c r="I1401" s="103"/>
      <c r="J1401" s="103"/>
      <c r="K1401" s="103"/>
      <c r="L1401" s="174"/>
      <c r="M1401" s="153"/>
      <c r="N1401" s="103"/>
      <c r="O1401" s="103"/>
      <c r="P1401" s="174"/>
    </row>
    <row r="1402" spans="1:16" s="155" customFormat="1" ht="14.1" customHeight="1" x14ac:dyDescent="0.2">
      <c r="A1402" s="169">
        <v>32</v>
      </c>
      <c r="B1402" s="202" t="s">
        <v>171</v>
      </c>
      <c r="C1402" s="72">
        <v>1531</v>
      </c>
      <c r="D1402" s="171">
        <f>C1402*100/7529178</f>
        <v>2.0334225064143788E-2</v>
      </c>
      <c r="E1402" s="72">
        <v>1754</v>
      </c>
      <c r="F1402" s="171">
        <f>E1402*100/7270009</f>
        <v>2.412651758752981E-2</v>
      </c>
      <c r="G1402" s="172">
        <f>C1402-E1402</f>
        <v>-223</v>
      </c>
      <c r="H1402" s="173">
        <f>G1402*100/E1402</f>
        <v>-12.713797035347776</v>
      </c>
      <c r="J1402" s="103"/>
      <c r="K1402" s="103"/>
      <c r="L1402" s="174"/>
      <c r="N1402" s="103"/>
      <c r="O1402" s="103"/>
      <c r="P1402" s="174"/>
    </row>
    <row r="1403" spans="1:16" s="155" customFormat="1" ht="14.1" customHeight="1" x14ac:dyDescent="0.2">
      <c r="A1403" s="98"/>
      <c r="B1403" s="175"/>
      <c r="C1403" s="170"/>
      <c r="D1403" s="170"/>
      <c r="E1403" s="170"/>
      <c r="F1403" s="170"/>
      <c r="G1403" s="103"/>
      <c r="H1403" s="103"/>
      <c r="I1403" s="179" t="s">
        <v>65</v>
      </c>
      <c r="J1403" s="180">
        <v>746</v>
      </c>
      <c r="K1403" s="180">
        <v>646</v>
      </c>
      <c r="L1403" s="181">
        <f t="shared" ref="L1403:L1419" si="73">J1403-K1403</f>
        <v>100</v>
      </c>
      <c r="M1403" s="179" t="s">
        <v>263</v>
      </c>
      <c r="N1403" s="180">
        <v>41</v>
      </c>
      <c r="O1403" s="180">
        <v>193</v>
      </c>
      <c r="P1403" s="181">
        <f t="shared" ref="P1403:P1420" si="74">N1403-O1403</f>
        <v>-152</v>
      </c>
    </row>
    <row r="1404" spans="1:16" s="155" customFormat="1" ht="14.1" customHeight="1" x14ac:dyDescent="0.2">
      <c r="A1404" s="98"/>
      <c r="B1404" s="153"/>
      <c r="C1404" s="170"/>
      <c r="D1404" s="170"/>
      <c r="E1404" s="170"/>
      <c r="F1404" s="170"/>
      <c r="G1404" s="103"/>
      <c r="H1404" s="103"/>
      <c r="I1404" s="179" t="s">
        <v>69</v>
      </c>
      <c r="J1404" s="180">
        <v>45</v>
      </c>
      <c r="K1404" s="180">
        <v>0</v>
      </c>
      <c r="L1404" s="181">
        <f t="shared" si="73"/>
        <v>45</v>
      </c>
      <c r="M1404" s="179" t="s">
        <v>75</v>
      </c>
      <c r="N1404" s="180">
        <v>176</v>
      </c>
      <c r="O1404" s="180">
        <v>268</v>
      </c>
      <c r="P1404" s="181">
        <f t="shared" si="74"/>
        <v>-92</v>
      </c>
    </row>
    <row r="1405" spans="1:16" s="155" customFormat="1" ht="14.1" customHeight="1" x14ac:dyDescent="0.2">
      <c r="A1405" s="98"/>
      <c r="B1405" s="153"/>
      <c r="C1405" s="170"/>
      <c r="D1405" s="170"/>
      <c r="E1405" s="170"/>
      <c r="F1405" s="170"/>
      <c r="G1405" s="103"/>
      <c r="H1405" s="103"/>
      <c r="I1405" s="179" t="s">
        <v>88</v>
      </c>
      <c r="J1405" s="180">
        <v>95</v>
      </c>
      <c r="K1405" s="180">
        <v>57</v>
      </c>
      <c r="L1405" s="181">
        <f t="shared" si="73"/>
        <v>38</v>
      </c>
      <c r="M1405" s="179" t="s">
        <v>100</v>
      </c>
      <c r="N1405" s="180">
        <v>36</v>
      </c>
      <c r="O1405" s="180">
        <v>110</v>
      </c>
      <c r="P1405" s="181">
        <f t="shared" si="74"/>
        <v>-74</v>
      </c>
    </row>
    <row r="1406" spans="1:16" s="155" customFormat="1" ht="14.1" customHeight="1" x14ac:dyDescent="0.2">
      <c r="A1406" s="98"/>
      <c r="B1406" s="153"/>
      <c r="C1406" s="170"/>
      <c r="D1406" s="170"/>
      <c r="E1406" s="170"/>
      <c r="F1406" s="170"/>
      <c r="G1406" s="103"/>
      <c r="H1406" s="103"/>
      <c r="I1406" s="179" t="s">
        <v>97</v>
      </c>
      <c r="J1406" s="180">
        <v>29</v>
      </c>
      <c r="K1406" s="180">
        <v>5</v>
      </c>
      <c r="L1406" s="181">
        <f t="shared" si="73"/>
        <v>24</v>
      </c>
      <c r="M1406" s="179" t="s">
        <v>91</v>
      </c>
      <c r="N1406" s="180">
        <v>22</v>
      </c>
      <c r="O1406" s="180">
        <v>83</v>
      </c>
      <c r="P1406" s="181">
        <f t="shared" si="74"/>
        <v>-61</v>
      </c>
    </row>
    <row r="1407" spans="1:16" s="155" customFormat="1" ht="14.1" customHeight="1" x14ac:dyDescent="0.2">
      <c r="A1407" s="98"/>
      <c r="B1407" s="153"/>
      <c r="C1407" s="170"/>
      <c r="D1407" s="170"/>
      <c r="E1407" s="170"/>
      <c r="F1407" s="170"/>
      <c r="G1407" s="103"/>
      <c r="H1407" s="103"/>
      <c r="I1407" s="179" t="s">
        <v>87</v>
      </c>
      <c r="J1407" s="180">
        <v>30</v>
      </c>
      <c r="K1407" s="180">
        <v>12</v>
      </c>
      <c r="L1407" s="181">
        <f t="shared" si="73"/>
        <v>18</v>
      </c>
      <c r="M1407" s="179" t="s">
        <v>74</v>
      </c>
      <c r="N1407" s="180">
        <v>14</v>
      </c>
      <c r="O1407" s="180">
        <v>69</v>
      </c>
      <c r="P1407" s="181">
        <f t="shared" si="74"/>
        <v>-55</v>
      </c>
    </row>
    <row r="1408" spans="1:16" s="155" customFormat="1" ht="14.1" customHeight="1" x14ac:dyDescent="0.2">
      <c r="A1408" s="98"/>
      <c r="B1408" s="153"/>
      <c r="C1408" s="170"/>
      <c r="D1408" s="170"/>
      <c r="E1408" s="170"/>
      <c r="F1408" s="170"/>
      <c r="G1408" s="103"/>
      <c r="H1408" s="103"/>
      <c r="I1408" s="179" t="s">
        <v>70</v>
      </c>
      <c r="J1408" s="180">
        <v>20</v>
      </c>
      <c r="K1408" s="180">
        <v>3</v>
      </c>
      <c r="L1408" s="181">
        <f t="shared" si="73"/>
        <v>17</v>
      </c>
      <c r="M1408" s="179" t="s">
        <v>95</v>
      </c>
      <c r="N1408" s="180">
        <v>0</v>
      </c>
      <c r="O1408" s="180">
        <v>37</v>
      </c>
      <c r="P1408" s="181">
        <f t="shared" si="74"/>
        <v>-37</v>
      </c>
    </row>
    <row r="1409" spans="1:16" s="155" customFormat="1" ht="14.1" customHeight="1" x14ac:dyDescent="0.2">
      <c r="A1409" s="98"/>
      <c r="B1409" s="153"/>
      <c r="C1409" s="170"/>
      <c r="D1409" s="170"/>
      <c r="E1409" s="170"/>
      <c r="F1409" s="170"/>
      <c r="G1409" s="103"/>
      <c r="H1409" s="103"/>
      <c r="I1409" s="179" t="s">
        <v>92</v>
      </c>
      <c r="J1409" s="180">
        <v>98</v>
      </c>
      <c r="K1409" s="180">
        <v>84</v>
      </c>
      <c r="L1409" s="181">
        <f t="shared" si="73"/>
        <v>14</v>
      </c>
      <c r="M1409" s="179" t="s">
        <v>72</v>
      </c>
      <c r="N1409" s="180">
        <v>19</v>
      </c>
      <c r="O1409" s="180">
        <v>32</v>
      </c>
      <c r="P1409" s="181">
        <f t="shared" si="74"/>
        <v>-13</v>
      </c>
    </row>
    <row r="1410" spans="1:16" s="155" customFormat="1" ht="14.1" customHeight="1" x14ac:dyDescent="0.2">
      <c r="B1410" s="153"/>
      <c r="C1410" s="170"/>
      <c r="D1410" s="170"/>
      <c r="E1410" s="170"/>
      <c r="F1410" s="170"/>
      <c r="G1410" s="103"/>
      <c r="H1410" s="103"/>
      <c r="I1410" s="179" t="s">
        <v>270</v>
      </c>
      <c r="J1410" s="180">
        <v>8</v>
      </c>
      <c r="K1410" s="180">
        <v>0</v>
      </c>
      <c r="L1410" s="181">
        <f t="shared" si="73"/>
        <v>8</v>
      </c>
      <c r="M1410" s="179" t="s">
        <v>267</v>
      </c>
      <c r="N1410" s="180">
        <v>0</v>
      </c>
      <c r="O1410" s="180">
        <v>13</v>
      </c>
      <c r="P1410" s="181">
        <f t="shared" si="74"/>
        <v>-13</v>
      </c>
    </row>
    <row r="1411" spans="1:16" s="155" customFormat="1" ht="14.1" customHeight="1" x14ac:dyDescent="0.2">
      <c r="B1411" s="153"/>
      <c r="C1411" s="170"/>
      <c r="D1411" s="170"/>
      <c r="E1411" s="170"/>
      <c r="F1411" s="170"/>
      <c r="G1411" s="103"/>
      <c r="H1411" s="103"/>
      <c r="I1411" s="179" t="s">
        <v>96</v>
      </c>
      <c r="J1411" s="180">
        <v>16</v>
      </c>
      <c r="K1411" s="180">
        <v>8</v>
      </c>
      <c r="L1411" s="181">
        <f t="shared" si="73"/>
        <v>8</v>
      </c>
      <c r="M1411" s="179" t="s">
        <v>81</v>
      </c>
      <c r="N1411" s="180">
        <v>14</v>
      </c>
      <c r="O1411" s="180">
        <v>25</v>
      </c>
      <c r="P1411" s="181">
        <f t="shared" si="74"/>
        <v>-11</v>
      </c>
    </row>
    <row r="1412" spans="1:16" s="155" customFormat="1" ht="14.1" customHeight="1" x14ac:dyDescent="0.2">
      <c r="B1412" s="153"/>
      <c r="C1412" s="170"/>
      <c r="D1412" s="170"/>
      <c r="E1412" s="170"/>
      <c r="F1412" s="170"/>
      <c r="G1412" s="103"/>
      <c r="H1412" s="103"/>
      <c r="I1412" s="179" t="s">
        <v>103</v>
      </c>
      <c r="J1412" s="180">
        <v>11</v>
      </c>
      <c r="K1412" s="180">
        <v>4</v>
      </c>
      <c r="L1412" s="181">
        <f t="shared" si="73"/>
        <v>7</v>
      </c>
      <c r="M1412" s="179" t="s">
        <v>264</v>
      </c>
      <c r="N1412" s="180">
        <v>0</v>
      </c>
      <c r="O1412" s="180">
        <v>11</v>
      </c>
      <c r="P1412" s="181">
        <f t="shared" si="74"/>
        <v>-11</v>
      </c>
    </row>
    <row r="1413" spans="1:16" s="155" customFormat="1" ht="14.1" customHeight="1" x14ac:dyDescent="0.2">
      <c r="B1413" s="153"/>
      <c r="C1413" s="170"/>
      <c r="D1413" s="170"/>
      <c r="E1413" s="170"/>
      <c r="F1413" s="170"/>
      <c r="G1413" s="103"/>
      <c r="H1413" s="103"/>
      <c r="I1413" s="179" t="s">
        <v>260</v>
      </c>
      <c r="J1413" s="180">
        <v>5</v>
      </c>
      <c r="K1413" s="180">
        <v>0</v>
      </c>
      <c r="L1413" s="181">
        <f t="shared" si="73"/>
        <v>5</v>
      </c>
      <c r="M1413" s="179" t="s">
        <v>277</v>
      </c>
      <c r="N1413" s="180">
        <v>0</v>
      </c>
      <c r="O1413" s="180">
        <v>9</v>
      </c>
      <c r="P1413" s="181">
        <f t="shared" si="74"/>
        <v>-9</v>
      </c>
    </row>
    <row r="1414" spans="1:16" s="155" customFormat="1" ht="14.1" customHeight="1" x14ac:dyDescent="0.2">
      <c r="B1414" s="175"/>
      <c r="C1414" s="170"/>
      <c r="D1414" s="170"/>
      <c r="E1414" s="170"/>
      <c r="F1414" s="170"/>
      <c r="G1414" s="170"/>
      <c r="H1414" s="170"/>
      <c r="I1414" s="179" t="s">
        <v>67</v>
      </c>
      <c r="J1414" s="180">
        <v>5</v>
      </c>
      <c r="K1414" s="180">
        <v>0</v>
      </c>
      <c r="L1414" s="181">
        <f t="shared" si="73"/>
        <v>5</v>
      </c>
      <c r="M1414" s="179" t="s">
        <v>68</v>
      </c>
      <c r="N1414" s="180">
        <v>0</v>
      </c>
      <c r="O1414" s="180">
        <v>8</v>
      </c>
      <c r="P1414" s="181">
        <f t="shared" si="74"/>
        <v>-8</v>
      </c>
    </row>
    <row r="1415" spans="1:16" s="155" customFormat="1" ht="14.1" customHeight="1" x14ac:dyDescent="0.2">
      <c r="B1415" s="175"/>
      <c r="C1415" s="170"/>
      <c r="D1415" s="170"/>
      <c r="E1415" s="170"/>
      <c r="F1415" s="170"/>
      <c r="G1415" s="170"/>
      <c r="H1415" s="170"/>
      <c r="I1415" s="179" t="s">
        <v>265</v>
      </c>
      <c r="J1415" s="180">
        <v>1</v>
      </c>
      <c r="K1415" s="180">
        <v>0</v>
      </c>
      <c r="L1415" s="181">
        <f t="shared" si="73"/>
        <v>1</v>
      </c>
      <c r="M1415" s="179" t="s">
        <v>90</v>
      </c>
      <c r="N1415" s="180">
        <v>5</v>
      </c>
      <c r="O1415" s="180">
        <v>13</v>
      </c>
      <c r="P1415" s="181">
        <f t="shared" si="74"/>
        <v>-8</v>
      </c>
    </row>
    <row r="1416" spans="1:16" s="155" customFormat="1" ht="14.1" customHeight="1" x14ac:dyDescent="0.2">
      <c r="B1416" s="153"/>
      <c r="C1416" s="170"/>
      <c r="D1416" s="170"/>
      <c r="E1416" s="170"/>
      <c r="F1416" s="170"/>
      <c r="G1416" s="103"/>
      <c r="H1416" s="103"/>
      <c r="I1416" s="179" t="s">
        <v>73</v>
      </c>
      <c r="J1416" s="180">
        <v>1</v>
      </c>
      <c r="K1416" s="180">
        <v>0</v>
      </c>
      <c r="L1416" s="181">
        <f t="shared" si="73"/>
        <v>1</v>
      </c>
      <c r="M1416" s="179" t="s">
        <v>76</v>
      </c>
      <c r="N1416" s="180">
        <v>5</v>
      </c>
      <c r="O1416" s="180">
        <v>13</v>
      </c>
      <c r="P1416" s="181">
        <f t="shared" si="74"/>
        <v>-8</v>
      </c>
    </row>
    <row r="1417" spans="1:16" s="155" customFormat="1" ht="14.1" customHeight="1" x14ac:dyDescent="0.2">
      <c r="B1417" s="153"/>
      <c r="C1417" s="170"/>
      <c r="D1417" s="170"/>
      <c r="E1417" s="170"/>
      <c r="F1417" s="170"/>
      <c r="G1417" s="103"/>
      <c r="H1417" s="103"/>
      <c r="I1417" s="179" t="s">
        <v>80</v>
      </c>
      <c r="J1417" s="180">
        <v>22</v>
      </c>
      <c r="K1417" s="180">
        <v>22</v>
      </c>
      <c r="L1417" s="181">
        <f t="shared" si="73"/>
        <v>0</v>
      </c>
      <c r="M1417" s="179" t="s">
        <v>282</v>
      </c>
      <c r="N1417" s="180">
        <v>0</v>
      </c>
      <c r="O1417" s="180">
        <v>7</v>
      </c>
      <c r="P1417" s="181">
        <f t="shared" si="74"/>
        <v>-7</v>
      </c>
    </row>
    <row r="1418" spans="1:16" s="155" customFormat="1" ht="14.1" customHeight="1" x14ac:dyDescent="0.2">
      <c r="B1418" s="153"/>
      <c r="C1418" s="170"/>
      <c r="D1418" s="170"/>
      <c r="E1418" s="170"/>
      <c r="F1418" s="170"/>
      <c r="G1418" s="103"/>
      <c r="H1418" s="103"/>
      <c r="I1418" s="179" t="s">
        <v>105</v>
      </c>
      <c r="J1418" s="180">
        <v>2</v>
      </c>
      <c r="K1418" s="180">
        <v>2</v>
      </c>
      <c r="L1418" s="181">
        <f t="shared" si="73"/>
        <v>0</v>
      </c>
      <c r="M1418" s="179" t="s">
        <v>266</v>
      </c>
      <c r="N1418" s="180">
        <v>0</v>
      </c>
      <c r="O1418" s="180">
        <v>5</v>
      </c>
      <c r="P1418" s="181">
        <f t="shared" si="74"/>
        <v>-5</v>
      </c>
    </row>
    <row r="1419" spans="1:16" s="155" customFormat="1" ht="14.1" customHeight="1" x14ac:dyDescent="0.2">
      <c r="B1419" s="153"/>
      <c r="C1419" s="170"/>
      <c r="D1419" s="170"/>
      <c r="E1419" s="170"/>
      <c r="F1419" s="170"/>
      <c r="G1419" s="103"/>
      <c r="H1419" s="103"/>
      <c r="I1419" s="179" t="s">
        <v>257</v>
      </c>
      <c r="J1419" s="180">
        <v>64</v>
      </c>
      <c r="K1419" s="180">
        <v>7</v>
      </c>
      <c r="L1419" s="181">
        <f t="shared" si="73"/>
        <v>57</v>
      </c>
      <c r="M1419" s="179" t="s">
        <v>285</v>
      </c>
      <c r="N1419" s="180">
        <v>0</v>
      </c>
      <c r="O1419" s="180">
        <v>4</v>
      </c>
      <c r="P1419" s="181">
        <f t="shared" si="74"/>
        <v>-4</v>
      </c>
    </row>
    <row r="1420" spans="1:16" s="155" customFormat="1" ht="14.1" customHeight="1" x14ac:dyDescent="0.2">
      <c r="B1420" s="153"/>
      <c r="C1420" s="170"/>
      <c r="D1420" s="170"/>
      <c r="E1420" s="170"/>
      <c r="F1420" s="170"/>
      <c r="G1420" s="103"/>
      <c r="H1420" s="103"/>
      <c r="M1420" s="179" t="s">
        <v>273</v>
      </c>
      <c r="N1420" s="180">
        <v>1</v>
      </c>
      <c r="O1420" s="180">
        <v>4</v>
      </c>
      <c r="P1420" s="181">
        <f t="shared" si="74"/>
        <v>-3</v>
      </c>
    </row>
    <row r="1421" spans="1:16" s="155" customFormat="1" ht="14.1" customHeight="1" x14ac:dyDescent="0.2">
      <c r="B1421" s="153"/>
      <c r="C1421" s="170"/>
      <c r="D1421" s="170"/>
      <c r="E1421" s="170"/>
      <c r="F1421" s="170"/>
      <c r="G1421" s="103"/>
      <c r="H1421" s="103"/>
      <c r="I1421" s="179"/>
      <c r="J1421" s="180"/>
      <c r="K1421" s="180"/>
      <c r="L1421" s="181"/>
      <c r="M1421" s="179"/>
      <c r="N1421" s="180"/>
      <c r="O1421" s="180"/>
      <c r="P1421" s="181"/>
    </row>
    <row r="1422" spans="1:16" s="155" customFormat="1" ht="14.1" customHeight="1" x14ac:dyDescent="0.2">
      <c r="B1422" s="153"/>
      <c r="C1422" s="170"/>
      <c r="D1422" s="170"/>
      <c r="E1422" s="170"/>
      <c r="F1422" s="170"/>
      <c r="G1422" s="103"/>
      <c r="H1422" s="103"/>
      <c r="I1422" s="179"/>
      <c r="J1422" s="180"/>
      <c r="K1422" s="180"/>
      <c r="L1422" s="181"/>
      <c r="M1422" s="179"/>
      <c r="N1422" s="180"/>
      <c r="O1422" s="180"/>
      <c r="P1422" s="181"/>
    </row>
    <row r="1423" spans="1:16" s="155" customFormat="1" ht="14.1" customHeight="1" x14ac:dyDescent="0.2">
      <c r="B1423" s="153"/>
      <c r="C1423" s="170"/>
      <c r="D1423" s="170"/>
      <c r="E1423" s="170"/>
      <c r="F1423" s="170"/>
      <c r="G1423" s="103"/>
      <c r="H1423" s="103"/>
      <c r="I1423" s="179"/>
      <c r="J1423" s="180"/>
      <c r="K1423" s="180"/>
      <c r="L1423" s="181"/>
      <c r="M1423" s="179"/>
      <c r="N1423" s="180"/>
      <c r="O1423" s="180"/>
      <c r="P1423" s="181"/>
    </row>
    <row r="1424" spans="1:16" s="155" customFormat="1" ht="14.1" customHeight="1" x14ac:dyDescent="0.2">
      <c r="B1424" s="153"/>
      <c r="C1424" s="170"/>
      <c r="D1424" s="170"/>
      <c r="E1424" s="170"/>
      <c r="F1424" s="170"/>
      <c r="G1424" s="103"/>
      <c r="H1424" s="103"/>
      <c r="I1424" s="179"/>
      <c r="J1424" s="180"/>
      <c r="K1424" s="180"/>
      <c r="L1424" s="181"/>
      <c r="M1424" s="179"/>
      <c r="N1424" s="180"/>
      <c r="O1424" s="180"/>
      <c r="P1424" s="181"/>
    </row>
    <row r="1425" spans="1:16" s="155" customFormat="1" ht="14.1" customHeight="1" x14ac:dyDescent="0.2">
      <c r="B1425" s="153"/>
      <c r="C1425" s="170"/>
      <c r="D1425" s="170"/>
      <c r="E1425" s="170"/>
      <c r="F1425" s="170"/>
      <c r="G1425" s="103"/>
      <c r="H1425" s="103"/>
      <c r="I1425" s="179"/>
      <c r="J1425" s="180"/>
      <c r="K1425" s="180"/>
      <c r="L1425" s="181"/>
      <c r="M1425" s="179"/>
      <c r="N1425" s="180"/>
      <c r="O1425" s="180"/>
      <c r="P1425" s="181"/>
    </row>
    <row r="1426" spans="1:16" s="155" customFormat="1" ht="14.1" customHeight="1" x14ac:dyDescent="0.2">
      <c r="C1426" s="170"/>
      <c r="D1426" s="170"/>
      <c r="E1426" s="170"/>
      <c r="F1426" s="170"/>
      <c r="G1426" s="103"/>
      <c r="H1426" s="103"/>
      <c r="I1426" s="183"/>
      <c r="J1426" s="180"/>
      <c r="K1426" s="180"/>
      <c r="L1426" s="181"/>
      <c r="M1426" s="179"/>
      <c r="N1426" s="180"/>
      <c r="O1426" s="180"/>
      <c r="P1426" s="181"/>
    </row>
    <row r="1427" spans="1:16" s="155" customFormat="1" ht="14.1" customHeight="1" x14ac:dyDescent="0.2">
      <c r="C1427" s="170"/>
      <c r="D1427" s="170"/>
      <c r="E1427" s="170"/>
      <c r="F1427" s="170"/>
      <c r="G1427" s="103"/>
      <c r="H1427" s="103"/>
      <c r="I1427" s="183"/>
      <c r="J1427" s="180"/>
      <c r="K1427" s="180"/>
      <c r="L1427" s="181"/>
      <c r="M1427" s="179"/>
      <c r="N1427" s="180"/>
      <c r="O1427" s="180"/>
      <c r="P1427" s="181"/>
    </row>
    <row r="1428" spans="1:16" s="155" customFormat="1" ht="14.1" customHeight="1" x14ac:dyDescent="0.2">
      <c r="C1428" s="170"/>
      <c r="D1428" s="170"/>
      <c r="E1428" s="170"/>
      <c r="F1428" s="170"/>
      <c r="G1428" s="103"/>
      <c r="H1428" s="103"/>
      <c r="I1428" s="183"/>
      <c r="J1428" s="180"/>
      <c r="K1428" s="180"/>
      <c r="L1428" s="181"/>
    </row>
    <row r="1429" spans="1:16" s="155" customFormat="1" ht="14.1" customHeight="1" x14ac:dyDescent="0.2">
      <c r="C1429" s="170"/>
      <c r="D1429" s="170"/>
      <c r="E1429" s="170"/>
      <c r="F1429" s="170"/>
      <c r="G1429" s="103"/>
      <c r="H1429" s="103"/>
      <c r="P1429" s="186"/>
    </row>
    <row r="1430" spans="1:16" s="155" customFormat="1" ht="14.1" customHeight="1" x14ac:dyDescent="0.2">
      <c r="C1430" s="170"/>
      <c r="D1430" s="170"/>
      <c r="E1430" s="170"/>
      <c r="F1430" s="170"/>
      <c r="G1430" s="103"/>
      <c r="H1430" s="103"/>
      <c r="I1430" s="184"/>
      <c r="J1430" s="185"/>
      <c r="K1430" s="185"/>
      <c r="L1430" s="181"/>
      <c r="M1430" s="184"/>
      <c r="N1430" s="185"/>
      <c r="O1430" s="185"/>
      <c r="P1430" s="181"/>
    </row>
    <row r="1431" spans="1:16" s="155" customFormat="1" ht="14.1" customHeight="1" x14ac:dyDescent="0.2">
      <c r="C1431" s="170"/>
      <c r="D1431" s="170"/>
      <c r="E1431" s="170"/>
      <c r="F1431" s="170"/>
      <c r="G1431" s="103"/>
      <c r="H1431" s="103"/>
      <c r="I1431" s="184"/>
      <c r="J1431" s="185"/>
      <c r="K1431" s="185"/>
      <c r="L1431" s="181"/>
      <c r="M1431" s="184"/>
      <c r="N1431" s="185"/>
      <c r="O1431" s="185"/>
      <c r="P1431" s="181"/>
    </row>
    <row r="1432" spans="1:16" s="155" customFormat="1" ht="14.1" customHeight="1" x14ac:dyDescent="0.2">
      <c r="C1432" s="170"/>
      <c r="D1432" s="170"/>
      <c r="E1432" s="170"/>
      <c r="F1432" s="170"/>
      <c r="G1432" s="103"/>
      <c r="H1432" s="103"/>
      <c r="I1432" s="184"/>
      <c r="J1432" s="185"/>
      <c r="K1432" s="185"/>
      <c r="L1432" s="181"/>
      <c r="M1432" s="184"/>
      <c r="N1432" s="185"/>
      <c r="O1432" s="185"/>
      <c r="P1432" s="181"/>
    </row>
    <row r="1433" spans="1:16" s="155" customFormat="1" ht="14.1" customHeight="1" x14ac:dyDescent="0.2">
      <c r="C1433" s="170"/>
      <c r="D1433" s="170"/>
      <c r="E1433" s="170"/>
      <c r="F1433" s="170"/>
      <c r="G1433" s="103"/>
      <c r="H1433" s="103"/>
      <c r="L1433" s="186"/>
      <c r="M1433" s="184"/>
      <c r="N1433" s="185"/>
      <c r="O1433" s="185"/>
      <c r="P1433" s="181"/>
    </row>
    <row r="1434" spans="1:16" s="155" customFormat="1" ht="14.1" customHeight="1" x14ac:dyDescent="0.2">
      <c r="C1434" s="170"/>
      <c r="D1434" s="170"/>
      <c r="E1434" s="170"/>
      <c r="F1434" s="170"/>
      <c r="G1434" s="103"/>
      <c r="H1434" s="103"/>
      <c r="I1434" s="187"/>
      <c r="J1434" s="176"/>
      <c r="K1434" s="176"/>
      <c r="L1434" s="181"/>
      <c r="P1434" s="186"/>
    </row>
    <row r="1435" spans="1:16" s="155" customFormat="1" ht="14.1" customHeight="1" x14ac:dyDescent="0.2">
      <c r="C1435" s="170"/>
      <c r="D1435" s="170"/>
      <c r="E1435" s="170"/>
      <c r="F1435" s="170"/>
      <c r="G1435" s="103"/>
      <c r="H1435" s="103"/>
      <c r="I1435" s="187"/>
      <c r="J1435" s="176"/>
      <c r="K1435" s="176"/>
      <c r="L1435" s="181"/>
      <c r="N1435" s="103"/>
      <c r="O1435" s="103"/>
      <c r="P1435" s="174"/>
    </row>
    <row r="1436" spans="1:16" s="155" customFormat="1" ht="14.1" customHeight="1" x14ac:dyDescent="0.2">
      <c r="C1436" s="170"/>
      <c r="D1436" s="170"/>
      <c r="E1436" s="170"/>
      <c r="F1436" s="170"/>
      <c r="G1436" s="103"/>
      <c r="H1436" s="103"/>
      <c r="I1436" s="187"/>
      <c r="J1436" s="176"/>
      <c r="K1436" s="176"/>
      <c r="L1436" s="181"/>
      <c r="M1436" s="187"/>
      <c r="N1436" s="176"/>
      <c r="O1436" s="176"/>
      <c r="P1436" s="181"/>
    </row>
    <row r="1437" spans="1:16" s="155" customFormat="1" ht="14.1" customHeight="1" x14ac:dyDescent="0.2">
      <c r="C1437" s="170"/>
      <c r="D1437" s="170"/>
      <c r="E1437" s="170"/>
      <c r="F1437" s="170"/>
      <c r="G1437" s="103"/>
      <c r="H1437" s="103"/>
      <c r="I1437" s="187"/>
      <c r="J1437" s="176"/>
      <c r="K1437" s="176"/>
      <c r="L1437" s="181"/>
      <c r="M1437" s="187"/>
      <c r="N1437" s="176"/>
      <c r="O1437" s="176"/>
      <c r="P1437" s="181"/>
    </row>
    <row r="1438" spans="1:16" s="155" customFormat="1" ht="14.1" customHeight="1" x14ac:dyDescent="0.2">
      <c r="C1438" s="170"/>
      <c r="D1438" s="170"/>
      <c r="E1438" s="170"/>
      <c r="F1438" s="170"/>
      <c r="G1438" s="103"/>
      <c r="H1438" s="103"/>
      <c r="I1438" s="187"/>
      <c r="J1438" s="176"/>
      <c r="K1438" s="176"/>
      <c r="L1438" s="181"/>
      <c r="M1438" s="187"/>
      <c r="N1438" s="176"/>
      <c r="O1438" s="176"/>
      <c r="P1438" s="181"/>
    </row>
    <row r="1439" spans="1:16" s="155" customFormat="1" ht="14.1" customHeight="1" x14ac:dyDescent="0.2">
      <c r="A1439" s="98"/>
      <c r="B1439" s="153"/>
      <c r="C1439" s="170"/>
      <c r="D1439" s="170"/>
      <c r="E1439" s="170"/>
      <c r="F1439" s="170"/>
      <c r="G1439" s="103"/>
      <c r="H1439" s="103"/>
      <c r="I1439" s="103"/>
      <c r="J1439" s="103"/>
      <c r="K1439" s="103"/>
      <c r="L1439" s="174"/>
      <c r="N1439" s="103"/>
      <c r="O1439" s="103"/>
      <c r="P1439" s="174"/>
    </row>
    <row r="1440" spans="1:16" s="155" customFormat="1" ht="14.1" customHeight="1" x14ac:dyDescent="0.2">
      <c r="A1440" s="98"/>
      <c r="B1440" s="153"/>
      <c r="C1440" s="170"/>
      <c r="D1440" s="170"/>
      <c r="E1440" s="170"/>
      <c r="F1440" s="170"/>
      <c r="G1440" s="103"/>
      <c r="H1440" s="103"/>
      <c r="I1440" s="103"/>
      <c r="J1440" s="103"/>
      <c r="K1440" s="103"/>
      <c r="L1440" s="174"/>
      <c r="N1440" s="103"/>
      <c r="O1440" s="103"/>
      <c r="P1440" s="174"/>
    </row>
    <row r="1441" spans="1:16" s="155" customFormat="1" ht="14.1" customHeight="1" x14ac:dyDescent="0.2">
      <c r="A1441" s="98"/>
      <c r="B1441" s="153"/>
      <c r="C1441" s="170"/>
      <c r="D1441" s="170"/>
      <c r="E1441" s="170"/>
      <c r="F1441" s="170"/>
      <c r="G1441" s="103"/>
      <c r="H1441" s="103"/>
      <c r="I1441" s="103"/>
      <c r="J1441" s="103"/>
      <c r="K1441" s="103"/>
      <c r="L1441" s="174"/>
      <c r="N1441" s="103"/>
      <c r="O1441" s="103"/>
      <c r="P1441" s="174"/>
    </row>
    <row r="1442" spans="1:16" s="155" customFormat="1" ht="14.1" customHeight="1" x14ac:dyDescent="0.2">
      <c r="A1442" s="98"/>
      <c r="B1442" s="153"/>
      <c r="C1442" s="170"/>
      <c r="D1442" s="170"/>
      <c r="E1442" s="170"/>
      <c r="F1442" s="170"/>
      <c r="G1442" s="103"/>
      <c r="H1442" s="103"/>
      <c r="I1442" s="170" t="s">
        <v>258</v>
      </c>
      <c r="J1442" s="170">
        <f>SUM(J1403:J1441)</f>
        <v>1198</v>
      </c>
      <c r="K1442" s="170">
        <f t="shared" ref="K1442:O1442" si="75">SUM(K1403:K1441)</f>
        <v>850</v>
      </c>
      <c r="L1442" s="189">
        <f>SUM(L1403:L1441)</f>
        <v>348</v>
      </c>
      <c r="M1442" s="170" t="s">
        <v>258</v>
      </c>
      <c r="N1442" s="170">
        <f t="shared" si="75"/>
        <v>333</v>
      </c>
      <c r="O1442" s="170">
        <f t="shared" si="75"/>
        <v>904</v>
      </c>
      <c r="P1442" s="189">
        <f>SUM(P1403:P1441)</f>
        <v>-571</v>
      </c>
    </row>
    <row r="1443" spans="1:16" s="155" customFormat="1" ht="14.1" customHeight="1" x14ac:dyDescent="0.2">
      <c r="A1443" s="98"/>
      <c r="B1443" s="153"/>
      <c r="C1443" s="170"/>
      <c r="D1443" s="170"/>
      <c r="E1443" s="170"/>
      <c r="F1443" s="170"/>
      <c r="G1443" s="103"/>
      <c r="H1443" s="103"/>
      <c r="J1443" s="170">
        <f>N1442</f>
        <v>333</v>
      </c>
      <c r="K1443" s="170">
        <f>O1442</f>
        <v>904</v>
      </c>
      <c r="L1443" s="189">
        <f>P1442</f>
        <v>-571</v>
      </c>
      <c r="N1443" s="103"/>
      <c r="O1443" s="103"/>
      <c r="P1443" s="174"/>
    </row>
    <row r="1444" spans="1:16" s="155" customFormat="1" ht="14.1" customHeight="1" x14ac:dyDescent="0.2">
      <c r="A1444" s="98"/>
      <c r="B1444" s="153"/>
      <c r="C1444" s="170"/>
      <c r="D1444" s="170"/>
      <c r="E1444" s="170"/>
      <c r="F1444" s="170"/>
      <c r="G1444" s="103"/>
      <c r="H1444" s="103"/>
      <c r="J1444" s="190">
        <f>SUM(J1442:J1443)</f>
        <v>1531</v>
      </c>
      <c r="K1444" s="190">
        <f>SUM(K1442:K1443)</f>
        <v>1754</v>
      </c>
      <c r="L1444" s="191">
        <f>SUM(L1442:L1443)</f>
        <v>-223</v>
      </c>
      <c r="N1444" s="103"/>
      <c r="O1444" s="103"/>
      <c r="P1444" s="174"/>
    </row>
    <row r="1445" spans="1:16" s="155" customFormat="1" ht="14.1" customHeight="1" x14ac:dyDescent="0.2">
      <c r="A1445" s="98"/>
      <c r="B1445" s="153"/>
      <c r="C1445" s="170"/>
      <c r="D1445" s="170"/>
      <c r="E1445" s="170"/>
      <c r="F1445" s="170"/>
      <c r="G1445" s="103"/>
      <c r="H1445" s="103"/>
      <c r="I1445" s="194" t="s">
        <v>377</v>
      </c>
      <c r="J1445" s="103">
        <f>C1402-J1444</f>
        <v>0</v>
      </c>
      <c r="K1445" s="103">
        <f>E1402-K1444</f>
        <v>0</v>
      </c>
      <c r="L1445" s="191">
        <f>G1402-L1444</f>
        <v>0</v>
      </c>
      <c r="M1445" s="153"/>
      <c r="N1445" s="103"/>
      <c r="O1445" s="103"/>
      <c r="P1445" s="174"/>
    </row>
    <row r="1446" spans="1:16" s="155" customFormat="1" ht="14.1" customHeight="1" x14ac:dyDescent="0.2">
      <c r="A1446" s="98"/>
      <c r="B1446" s="153"/>
      <c r="C1446" s="170"/>
      <c r="D1446" s="170"/>
      <c r="E1446" s="170"/>
      <c r="F1446" s="170"/>
      <c r="G1446" s="103"/>
      <c r="H1446" s="103"/>
      <c r="I1446" s="103"/>
      <c r="J1446" s="103"/>
      <c r="K1446" s="103"/>
      <c r="L1446" s="174"/>
      <c r="M1446" s="153"/>
      <c r="N1446" s="103"/>
      <c r="O1446" s="103"/>
      <c r="P1446" s="174"/>
    </row>
    <row r="1447" spans="1:16" s="155" customFormat="1" ht="14.1" customHeight="1" x14ac:dyDescent="0.2">
      <c r="A1447" s="169">
        <v>33</v>
      </c>
      <c r="B1447" s="202" t="s">
        <v>378</v>
      </c>
      <c r="C1447" s="72">
        <v>1750</v>
      </c>
      <c r="D1447" s="171">
        <f>C1447*100/7529178</f>
        <v>2.3242909119694077E-2</v>
      </c>
      <c r="E1447" s="72">
        <v>1200</v>
      </c>
      <c r="F1447" s="171">
        <f>E1447*100/7270009</f>
        <v>1.6506169387135561E-2</v>
      </c>
      <c r="G1447" s="172">
        <f>C1447-E1447</f>
        <v>550</v>
      </c>
      <c r="H1447" s="173">
        <f>G1447*100/E1447</f>
        <v>45.833333333333336</v>
      </c>
      <c r="J1447" s="103"/>
      <c r="K1447" s="103"/>
      <c r="L1447" s="174"/>
      <c r="N1447" s="103"/>
      <c r="O1447" s="103"/>
      <c r="P1447" s="174"/>
    </row>
    <row r="1448" spans="1:16" s="155" customFormat="1" ht="14.1" customHeight="1" x14ac:dyDescent="0.2">
      <c r="B1448" s="328" t="s">
        <v>379</v>
      </c>
      <c r="C1448" s="170"/>
      <c r="D1448" s="170"/>
      <c r="E1448" s="170"/>
      <c r="F1448" s="170"/>
      <c r="G1448" s="103"/>
      <c r="H1448" s="103"/>
      <c r="I1448" s="179" t="s">
        <v>65</v>
      </c>
      <c r="J1448" s="180">
        <v>757</v>
      </c>
      <c r="K1448" s="180">
        <v>340</v>
      </c>
      <c r="L1448" s="181">
        <f t="shared" ref="L1448:L1460" si="76">J1448-K1448</f>
        <v>417</v>
      </c>
      <c r="M1448" s="179" t="s">
        <v>75</v>
      </c>
      <c r="N1448" s="180">
        <v>203</v>
      </c>
      <c r="O1448" s="180">
        <v>276</v>
      </c>
      <c r="P1448" s="181">
        <f t="shared" ref="P1448:P1458" si="77">N1448-O1448</f>
        <v>-73</v>
      </c>
    </row>
    <row r="1449" spans="1:16" s="155" customFormat="1" ht="14.1" customHeight="1" x14ac:dyDescent="0.2">
      <c r="B1449" s="153"/>
      <c r="C1449" s="170"/>
      <c r="D1449" s="170"/>
      <c r="E1449" s="170"/>
      <c r="F1449" s="170"/>
      <c r="G1449" s="103"/>
      <c r="H1449" s="103"/>
      <c r="I1449" s="179" t="s">
        <v>104</v>
      </c>
      <c r="J1449" s="180">
        <v>323</v>
      </c>
      <c r="K1449" s="180">
        <v>47</v>
      </c>
      <c r="L1449" s="181">
        <f t="shared" si="76"/>
        <v>276</v>
      </c>
      <c r="M1449" s="179" t="s">
        <v>91</v>
      </c>
      <c r="N1449" s="180">
        <v>17</v>
      </c>
      <c r="O1449" s="180">
        <v>62</v>
      </c>
      <c r="P1449" s="181">
        <f t="shared" si="77"/>
        <v>-45</v>
      </c>
    </row>
    <row r="1450" spans="1:16" s="155" customFormat="1" ht="14.1" customHeight="1" x14ac:dyDescent="0.2">
      <c r="B1450" s="153"/>
      <c r="C1450" s="170"/>
      <c r="D1450" s="170"/>
      <c r="E1450" s="170"/>
      <c r="F1450" s="170"/>
      <c r="G1450" s="103"/>
      <c r="H1450" s="103"/>
      <c r="I1450" s="179" t="s">
        <v>80</v>
      </c>
      <c r="J1450" s="180">
        <v>97</v>
      </c>
      <c r="K1450" s="180">
        <v>57</v>
      </c>
      <c r="L1450" s="181">
        <f t="shared" si="76"/>
        <v>40</v>
      </c>
      <c r="M1450" s="179" t="s">
        <v>263</v>
      </c>
      <c r="N1450" s="180">
        <v>19</v>
      </c>
      <c r="O1450" s="180">
        <v>55</v>
      </c>
      <c r="P1450" s="181">
        <f t="shared" si="77"/>
        <v>-36</v>
      </c>
    </row>
    <row r="1451" spans="1:16" s="155" customFormat="1" ht="14.1" customHeight="1" x14ac:dyDescent="0.2">
      <c r="B1451" s="153"/>
      <c r="C1451" s="170"/>
      <c r="D1451" s="170"/>
      <c r="E1451" s="170"/>
      <c r="F1451" s="170"/>
      <c r="G1451" s="103"/>
      <c r="H1451" s="103"/>
      <c r="I1451" s="179" t="s">
        <v>90</v>
      </c>
      <c r="J1451" s="180">
        <v>15</v>
      </c>
      <c r="K1451" s="180">
        <v>0</v>
      </c>
      <c r="L1451" s="181">
        <f t="shared" si="76"/>
        <v>15</v>
      </c>
      <c r="M1451" s="179" t="s">
        <v>87</v>
      </c>
      <c r="N1451" s="180">
        <v>0</v>
      </c>
      <c r="O1451" s="180">
        <v>14</v>
      </c>
      <c r="P1451" s="181">
        <f t="shared" si="77"/>
        <v>-14</v>
      </c>
    </row>
    <row r="1452" spans="1:16" s="155" customFormat="1" ht="14.1" customHeight="1" x14ac:dyDescent="0.2">
      <c r="B1452" s="203"/>
      <c r="C1452" s="149"/>
      <c r="D1452" s="149"/>
      <c r="E1452" s="149"/>
      <c r="F1452" s="170"/>
      <c r="G1452" s="103"/>
      <c r="H1452" s="103"/>
      <c r="I1452" s="179" t="s">
        <v>95</v>
      </c>
      <c r="J1452" s="180">
        <v>11</v>
      </c>
      <c r="K1452" s="180">
        <v>0</v>
      </c>
      <c r="L1452" s="181">
        <f t="shared" si="76"/>
        <v>11</v>
      </c>
      <c r="M1452" s="179" t="s">
        <v>81</v>
      </c>
      <c r="N1452" s="180">
        <v>135</v>
      </c>
      <c r="O1452" s="180">
        <v>148</v>
      </c>
      <c r="P1452" s="181">
        <f t="shared" si="77"/>
        <v>-13</v>
      </c>
    </row>
    <row r="1453" spans="1:16" s="155" customFormat="1" ht="14.1" customHeight="1" x14ac:dyDescent="0.2">
      <c r="B1453" s="204"/>
      <c r="C1453" s="204"/>
      <c r="D1453" s="205"/>
      <c r="E1453" s="204"/>
      <c r="F1453" s="170"/>
      <c r="G1453" s="103"/>
      <c r="H1453" s="103"/>
      <c r="I1453" s="179" t="s">
        <v>88</v>
      </c>
      <c r="J1453" s="180">
        <v>70</v>
      </c>
      <c r="K1453" s="180">
        <v>60</v>
      </c>
      <c r="L1453" s="181">
        <f t="shared" si="76"/>
        <v>10</v>
      </c>
      <c r="M1453" s="179" t="s">
        <v>264</v>
      </c>
      <c r="N1453" s="180">
        <v>0</v>
      </c>
      <c r="O1453" s="180">
        <v>5</v>
      </c>
      <c r="P1453" s="181">
        <f t="shared" si="77"/>
        <v>-5</v>
      </c>
    </row>
    <row r="1454" spans="1:16" s="155" customFormat="1" ht="14.1" customHeight="1" x14ac:dyDescent="0.2">
      <c r="B1454" s="203"/>
      <c r="C1454" s="203"/>
      <c r="D1454" s="152"/>
      <c r="E1454" s="152"/>
      <c r="F1454" s="170"/>
      <c r="G1454" s="103"/>
      <c r="H1454" s="103"/>
      <c r="I1454" s="179" t="s">
        <v>99</v>
      </c>
      <c r="J1454" s="180">
        <v>10</v>
      </c>
      <c r="K1454" s="180">
        <v>2</v>
      </c>
      <c r="L1454" s="181">
        <f t="shared" si="76"/>
        <v>8</v>
      </c>
      <c r="M1454" s="179" t="s">
        <v>70</v>
      </c>
      <c r="N1454" s="180">
        <v>56</v>
      </c>
      <c r="O1454" s="180">
        <v>61</v>
      </c>
      <c r="P1454" s="181">
        <f t="shared" si="77"/>
        <v>-5</v>
      </c>
    </row>
    <row r="1455" spans="1:16" s="155" customFormat="1" ht="14.1" customHeight="1" x14ac:dyDescent="0.2">
      <c r="B1455" s="206"/>
      <c r="C1455" s="206"/>
      <c r="D1455" s="149"/>
      <c r="E1455" s="206"/>
      <c r="F1455" s="170"/>
      <c r="G1455" s="103"/>
      <c r="H1455" s="103"/>
      <c r="I1455" s="179" t="s">
        <v>98</v>
      </c>
      <c r="J1455" s="180">
        <v>9</v>
      </c>
      <c r="K1455" s="180">
        <v>1</v>
      </c>
      <c r="L1455" s="181">
        <f t="shared" si="76"/>
        <v>8</v>
      </c>
      <c r="M1455" s="179" t="s">
        <v>72</v>
      </c>
      <c r="N1455" s="180">
        <v>1</v>
      </c>
      <c r="O1455" s="180">
        <v>4</v>
      </c>
      <c r="P1455" s="181">
        <f t="shared" si="77"/>
        <v>-3</v>
      </c>
    </row>
    <row r="1456" spans="1:16" s="155" customFormat="1" ht="14.1" customHeight="1" x14ac:dyDescent="0.2">
      <c r="B1456" s="203"/>
      <c r="C1456" s="129"/>
      <c r="D1456" s="152"/>
      <c r="E1456" s="129"/>
      <c r="F1456" s="170"/>
      <c r="G1456" s="103"/>
      <c r="H1456" s="103"/>
      <c r="I1456" s="179" t="s">
        <v>265</v>
      </c>
      <c r="J1456" s="180">
        <v>6</v>
      </c>
      <c r="K1456" s="180">
        <v>0</v>
      </c>
      <c r="L1456" s="181">
        <f t="shared" si="76"/>
        <v>6</v>
      </c>
      <c r="M1456" s="179" t="s">
        <v>71</v>
      </c>
      <c r="N1456" s="180">
        <v>0</v>
      </c>
      <c r="O1456" s="180">
        <v>1</v>
      </c>
      <c r="P1456" s="181">
        <f t="shared" si="77"/>
        <v>-1</v>
      </c>
    </row>
    <row r="1457" spans="1:16" s="155" customFormat="1" ht="14.1" customHeight="1" x14ac:dyDescent="0.2">
      <c r="B1457" s="153"/>
      <c r="C1457" s="170"/>
      <c r="D1457" s="170"/>
      <c r="E1457" s="170"/>
      <c r="F1457" s="170"/>
      <c r="G1457" s="103"/>
      <c r="H1457" s="103"/>
      <c r="I1457" s="179" t="s">
        <v>103</v>
      </c>
      <c r="J1457" s="180">
        <v>11</v>
      </c>
      <c r="K1457" s="180">
        <v>8</v>
      </c>
      <c r="L1457" s="181">
        <f t="shared" si="76"/>
        <v>3</v>
      </c>
      <c r="M1457" s="179" t="s">
        <v>79</v>
      </c>
      <c r="N1457" s="180">
        <v>0</v>
      </c>
      <c r="O1457" s="180">
        <v>1</v>
      </c>
      <c r="P1457" s="181">
        <f t="shared" si="77"/>
        <v>-1</v>
      </c>
    </row>
    <row r="1458" spans="1:16" s="155" customFormat="1" ht="14.1" customHeight="1" x14ac:dyDescent="0.2">
      <c r="B1458" s="153"/>
      <c r="C1458" s="170"/>
      <c r="D1458" s="170"/>
      <c r="E1458" s="170"/>
      <c r="F1458" s="170"/>
      <c r="G1458" s="103"/>
      <c r="H1458" s="103"/>
      <c r="I1458" s="179" t="s">
        <v>92</v>
      </c>
      <c r="J1458" s="180">
        <v>5</v>
      </c>
      <c r="K1458" s="180">
        <v>2</v>
      </c>
      <c r="L1458" s="181">
        <f t="shared" si="76"/>
        <v>3</v>
      </c>
      <c r="M1458" s="179" t="s">
        <v>257</v>
      </c>
      <c r="N1458" s="180">
        <v>2</v>
      </c>
      <c r="O1458" s="180">
        <v>55</v>
      </c>
      <c r="P1458" s="181">
        <f t="shared" si="77"/>
        <v>-53</v>
      </c>
    </row>
    <row r="1459" spans="1:16" s="155" customFormat="1" ht="14.1" customHeight="1" x14ac:dyDescent="0.2">
      <c r="B1459" s="153"/>
      <c r="C1459" s="170"/>
      <c r="D1459" s="170"/>
      <c r="E1459" s="170"/>
      <c r="F1459" s="170"/>
      <c r="G1459" s="103"/>
      <c r="H1459" s="103"/>
      <c r="I1459" s="179" t="s">
        <v>82</v>
      </c>
      <c r="J1459" s="180">
        <v>2</v>
      </c>
      <c r="K1459" s="180">
        <v>1</v>
      </c>
      <c r="L1459" s="181">
        <f t="shared" si="76"/>
        <v>1</v>
      </c>
    </row>
    <row r="1460" spans="1:16" s="155" customFormat="1" ht="14.1" customHeight="1" x14ac:dyDescent="0.2">
      <c r="B1460" s="153"/>
      <c r="C1460" s="170"/>
      <c r="D1460" s="170"/>
      <c r="E1460" s="170"/>
      <c r="F1460" s="170"/>
      <c r="G1460" s="103"/>
      <c r="H1460" s="103"/>
      <c r="I1460" s="179" t="s">
        <v>285</v>
      </c>
      <c r="J1460" s="180">
        <v>1</v>
      </c>
      <c r="K1460" s="180">
        <v>0</v>
      </c>
      <c r="L1460" s="181">
        <f t="shared" si="76"/>
        <v>1</v>
      </c>
      <c r="M1460" s="179"/>
      <c r="N1460" s="180"/>
      <c r="O1460" s="180"/>
      <c r="P1460" s="181"/>
    </row>
    <row r="1461" spans="1:16" s="155" customFormat="1" ht="14.1" customHeight="1" x14ac:dyDescent="0.2">
      <c r="B1461" s="153"/>
      <c r="C1461" s="170"/>
      <c r="D1461" s="170"/>
      <c r="E1461" s="170"/>
      <c r="F1461" s="170"/>
      <c r="G1461" s="103"/>
      <c r="H1461" s="103"/>
      <c r="I1461" s="179"/>
      <c r="J1461" s="180"/>
      <c r="K1461" s="180"/>
      <c r="L1461" s="181"/>
      <c r="M1461" s="179"/>
      <c r="N1461" s="180"/>
      <c r="O1461" s="180"/>
      <c r="P1461" s="181"/>
    </row>
    <row r="1462" spans="1:16" s="155" customFormat="1" ht="14.1" customHeight="1" x14ac:dyDescent="0.2">
      <c r="B1462" s="153"/>
      <c r="C1462" s="170"/>
      <c r="D1462" s="170"/>
      <c r="E1462" s="170"/>
      <c r="F1462" s="170"/>
      <c r="G1462" s="103"/>
      <c r="H1462" s="103"/>
      <c r="I1462" s="179"/>
      <c r="J1462" s="180"/>
      <c r="K1462" s="180"/>
      <c r="L1462" s="181"/>
      <c r="M1462" s="179"/>
      <c r="N1462" s="180"/>
      <c r="O1462" s="180"/>
      <c r="P1462" s="181"/>
    </row>
    <row r="1463" spans="1:16" s="155" customFormat="1" ht="14.1" customHeight="1" x14ac:dyDescent="0.2">
      <c r="B1463" s="153"/>
      <c r="C1463" s="170"/>
      <c r="D1463" s="170"/>
      <c r="E1463" s="170"/>
      <c r="F1463" s="170"/>
      <c r="G1463" s="103"/>
      <c r="H1463" s="103"/>
      <c r="I1463" s="179"/>
      <c r="J1463" s="180"/>
      <c r="K1463" s="180"/>
      <c r="L1463" s="181"/>
      <c r="M1463" s="179"/>
      <c r="N1463" s="180"/>
      <c r="O1463" s="180"/>
      <c r="P1463" s="181"/>
    </row>
    <row r="1464" spans="1:16" s="155" customFormat="1" ht="14.1" customHeight="1" x14ac:dyDescent="0.2">
      <c r="A1464" s="169"/>
      <c r="B1464" s="175"/>
      <c r="C1464" s="170"/>
      <c r="D1464" s="170"/>
      <c r="E1464" s="170"/>
      <c r="F1464" s="170"/>
      <c r="G1464" s="170"/>
      <c r="H1464" s="170"/>
    </row>
    <row r="1465" spans="1:16" s="155" customFormat="1" ht="14.1" customHeight="1" x14ac:dyDescent="0.2">
      <c r="A1465" s="98"/>
      <c r="B1465" s="153"/>
      <c r="C1465" s="170"/>
      <c r="D1465" s="170"/>
      <c r="E1465" s="170"/>
      <c r="F1465" s="170"/>
      <c r="G1465" s="103"/>
      <c r="H1465" s="103"/>
      <c r="I1465" s="183"/>
      <c r="J1465" s="180"/>
      <c r="K1465" s="180"/>
      <c r="L1465" s="181"/>
    </row>
    <row r="1466" spans="1:16" s="155" customFormat="1" ht="14.1" customHeight="1" x14ac:dyDescent="0.2">
      <c r="A1466" s="98"/>
      <c r="B1466" s="153"/>
      <c r="C1466" s="170"/>
      <c r="D1466" s="170"/>
      <c r="E1466" s="170"/>
      <c r="F1466" s="170"/>
      <c r="G1466" s="103"/>
      <c r="H1466" s="103"/>
      <c r="M1466" s="184"/>
      <c r="N1466" s="185"/>
      <c r="O1466" s="185"/>
      <c r="P1466" s="181"/>
    </row>
    <row r="1467" spans="1:16" s="155" customFormat="1" ht="14.1" customHeight="1" x14ac:dyDescent="0.2">
      <c r="A1467" s="98"/>
      <c r="B1467" s="153"/>
      <c r="C1467" s="170"/>
      <c r="D1467" s="170"/>
      <c r="E1467" s="170"/>
      <c r="F1467" s="170"/>
      <c r="G1467" s="103"/>
      <c r="H1467" s="103"/>
      <c r="M1467" s="184"/>
      <c r="N1467" s="185"/>
      <c r="O1467" s="185"/>
      <c r="P1467" s="181"/>
    </row>
    <row r="1468" spans="1:16" s="155" customFormat="1" ht="14.1" customHeight="1" x14ac:dyDescent="0.2">
      <c r="A1468" s="98"/>
      <c r="B1468" s="153"/>
      <c r="C1468" s="170"/>
      <c r="D1468" s="170"/>
      <c r="E1468" s="170"/>
      <c r="F1468" s="170"/>
      <c r="G1468" s="103"/>
      <c r="H1468" s="103"/>
      <c r="I1468" s="184"/>
      <c r="J1468" s="185"/>
      <c r="K1468" s="185"/>
      <c r="L1468" s="181"/>
      <c r="M1468" s="184"/>
      <c r="N1468" s="185"/>
      <c r="O1468" s="185"/>
      <c r="P1468" s="181"/>
    </row>
    <row r="1469" spans="1:16" s="155" customFormat="1" ht="14.1" customHeight="1" x14ac:dyDescent="0.2">
      <c r="A1469" s="98"/>
      <c r="B1469" s="153"/>
      <c r="C1469" s="170"/>
      <c r="D1469" s="170"/>
      <c r="E1469" s="170"/>
      <c r="F1469" s="170"/>
      <c r="G1469" s="103"/>
      <c r="H1469" s="103"/>
      <c r="L1469" s="186"/>
      <c r="P1469" s="186"/>
    </row>
    <row r="1470" spans="1:16" s="155" customFormat="1" ht="14.1" customHeight="1" x14ac:dyDescent="0.2">
      <c r="A1470" s="98"/>
      <c r="B1470" s="153"/>
      <c r="C1470" s="170"/>
      <c r="D1470" s="170"/>
      <c r="E1470" s="170"/>
      <c r="F1470" s="170"/>
      <c r="G1470" s="103"/>
      <c r="H1470" s="103"/>
      <c r="L1470" s="186"/>
      <c r="P1470" s="186"/>
    </row>
    <row r="1471" spans="1:16" s="155" customFormat="1" ht="14.1" customHeight="1" x14ac:dyDescent="0.2">
      <c r="A1471" s="98"/>
      <c r="B1471" s="153"/>
      <c r="C1471" s="170"/>
      <c r="D1471" s="170"/>
      <c r="E1471" s="170"/>
      <c r="F1471" s="170"/>
      <c r="G1471" s="103"/>
      <c r="H1471" s="103"/>
      <c r="I1471" s="207"/>
      <c r="J1471" s="176"/>
      <c r="K1471" s="176"/>
      <c r="L1471" s="181"/>
      <c r="N1471" s="103"/>
      <c r="O1471" s="103"/>
      <c r="P1471" s="174"/>
    </row>
    <row r="1472" spans="1:16" s="155" customFormat="1" ht="14.1" customHeight="1" x14ac:dyDescent="0.2">
      <c r="A1472" s="98"/>
      <c r="B1472" s="153"/>
      <c r="C1472" s="170"/>
      <c r="D1472" s="170"/>
      <c r="E1472" s="170"/>
      <c r="F1472" s="170"/>
      <c r="G1472" s="103"/>
      <c r="H1472" s="103"/>
      <c r="I1472" s="103"/>
      <c r="J1472" s="103"/>
      <c r="K1472" s="103"/>
      <c r="L1472" s="174"/>
      <c r="N1472" s="103"/>
      <c r="O1472" s="103"/>
      <c r="P1472" s="174"/>
    </row>
    <row r="1473" spans="1:16" s="155" customFormat="1" ht="14.1" customHeight="1" x14ac:dyDescent="0.2">
      <c r="A1473" s="98"/>
      <c r="B1473" s="153"/>
      <c r="C1473" s="170"/>
      <c r="D1473" s="170"/>
      <c r="E1473" s="170"/>
      <c r="F1473" s="170"/>
      <c r="G1473" s="103"/>
      <c r="H1473" s="103"/>
      <c r="I1473" s="103"/>
      <c r="J1473" s="103"/>
      <c r="K1473" s="103"/>
      <c r="L1473" s="174"/>
      <c r="M1473" s="187"/>
      <c r="N1473" s="176"/>
      <c r="O1473" s="176"/>
      <c r="P1473" s="181"/>
    </row>
    <row r="1474" spans="1:16" s="155" customFormat="1" ht="14.1" customHeight="1" x14ac:dyDescent="0.2">
      <c r="A1474" s="98"/>
      <c r="B1474" s="153"/>
      <c r="C1474" s="170"/>
      <c r="D1474" s="170"/>
      <c r="E1474" s="170"/>
      <c r="F1474" s="170"/>
      <c r="G1474" s="103"/>
      <c r="H1474" s="103"/>
      <c r="I1474" s="103"/>
      <c r="J1474" s="103"/>
      <c r="K1474" s="103"/>
      <c r="L1474" s="174"/>
      <c r="N1474" s="103"/>
      <c r="O1474" s="103"/>
      <c r="P1474" s="174"/>
    </row>
    <row r="1475" spans="1:16" s="155" customFormat="1" ht="14.1" customHeight="1" x14ac:dyDescent="0.2">
      <c r="A1475" s="98"/>
      <c r="B1475" s="153"/>
      <c r="C1475" s="170"/>
      <c r="D1475" s="170"/>
      <c r="E1475" s="170"/>
      <c r="F1475" s="170"/>
      <c r="G1475" s="103"/>
      <c r="H1475" s="103"/>
      <c r="I1475" s="207"/>
      <c r="J1475" s="176"/>
      <c r="K1475" s="176"/>
      <c r="L1475" s="181"/>
      <c r="N1475" s="103"/>
      <c r="O1475" s="103"/>
      <c r="P1475" s="174"/>
    </row>
    <row r="1476" spans="1:16" s="155" customFormat="1" ht="14.1" customHeight="1" x14ac:dyDescent="0.2">
      <c r="A1476" s="98"/>
      <c r="B1476" s="153"/>
      <c r="C1476" s="170"/>
      <c r="D1476" s="170"/>
      <c r="E1476" s="170"/>
      <c r="F1476" s="170"/>
      <c r="G1476" s="103"/>
      <c r="H1476" s="103"/>
      <c r="I1476" s="207"/>
      <c r="J1476" s="176"/>
      <c r="K1476" s="176"/>
      <c r="L1476" s="181"/>
      <c r="N1476" s="103"/>
      <c r="O1476" s="103"/>
      <c r="P1476" s="174"/>
    </row>
    <row r="1477" spans="1:16" s="155" customFormat="1" ht="14.1" customHeight="1" x14ac:dyDescent="0.2">
      <c r="A1477" s="98"/>
      <c r="B1477" s="153"/>
      <c r="C1477" s="170"/>
      <c r="D1477" s="170"/>
      <c r="E1477" s="170"/>
      <c r="F1477" s="170"/>
      <c r="G1477" s="103"/>
      <c r="H1477" s="103"/>
      <c r="I1477" s="207"/>
      <c r="J1477" s="176"/>
      <c r="K1477" s="176"/>
      <c r="L1477" s="181"/>
      <c r="N1477" s="103"/>
      <c r="O1477" s="103"/>
      <c r="P1477" s="174"/>
    </row>
    <row r="1478" spans="1:16" s="155" customFormat="1" ht="14.1" customHeight="1" x14ac:dyDescent="0.2">
      <c r="A1478" s="98"/>
      <c r="B1478" s="153"/>
      <c r="C1478" s="170"/>
      <c r="D1478" s="170"/>
      <c r="E1478" s="170"/>
      <c r="F1478" s="103"/>
      <c r="G1478" s="103"/>
      <c r="H1478" s="103"/>
      <c r="I1478" s="207"/>
      <c r="J1478" s="176"/>
      <c r="K1478" s="176"/>
      <c r="L1478" s="181"/>
      <c r="N1478" s="103"/>
      <c r="O1478" s="103"/>
      <c r="P1478" s="174"/>
    </row>
    <row r="1479" spans="1:16" s="155" customFormat="1" ht="14.1" customHeight="1" x14ac:dyDescent="0.2">
      <c r="A1479" s="98"/>
      <c r="B1479" s="153"/>
      <c r="C1479" s="170"/>
      <c r="D1479" s="170"/>
      <c r="E1479" s="170"/>
      <c r="F1479" s="103"/>
      <c r="G1479" s="103"/>
      <c r="H1479" s="103"/>
      <c r="I1479" s="207"/>
      <c r="J1479" s="176"/>
      <c r="K1479" s="176"/>
      <c r="L1479" s="181"/>
      <c r="N1479" s="103"/>
      <c r="O1479" s="103"/>
      <c r="P1479" s="174"/>
    </row>
    <row r="1480" spans="1:16" s="155" customFormat="1" ht="14.1" customHeight="1" x14ac:dyDescent="0.2">
      <c r="A1480" s="98"/>
      <c r="B1480" s="153"/>
      <c r="C1480" s="170"/>
      <c r="D1480" s="170"/>
      <c r="E1480" s="170"/>
      <c r="F1480" s="103"/>
      <c r="G1480" s="103"/>
      <c r="H1480" s="103"/>
      <c r="I1480" s="207"/>
      <c r="J1480" s="176"/>
      <c r="K1480" s="176"/>
      <c r="L1480" s="181"/>
      <c r="N1480" s="103"/>
      <c r="O1480" s="103"/>
      <c r="P1480" s="174"/>
    </row>
    <row r="1481" spans="1:16" s="155" customFormat="1" ht="14.1" customHeight="1" x14ac:dyDescent="0.2">
      <c r="C1481" s="170"/>
      <c r="D1481" s="170"/>
      <c r="E1481" s="170"/>
      <c r="F1481" s="103"/>
      <c r="G1481" s="103"/>
      <c r="H1481" s="103"/>
      <c r="I1481" s="207"/>
      <c r="J1481" s="176"/>
      <c r="K1481" s="176"/>
      <c r="L1481" s="181"/>
      <c r="N1481" s="103"/>
      <c r="O1481" s="103"/>
      <c r="P1481" s="174"/>
    </row>
    <row r="1482" spans="1:16" s="155" customFormat="1" ht="14.1" customHeight="1" x14ac:dyDescent="0.2">
      <c r="C1482" s="170"/>
      <c r="D1482" s="170"/>
      <c r="E1482" s="170"/>
      <c r="F1482" s="103"/>
      <c r="G1482" s="103"/>
      <c r="H1482" s="103"/>
      <c r="I1482" s="207"/>
      <c r="J1482" s="176"/>
      <c r="K1482" s="176"/>
      <c r="L1482" s="181"/>
      <c r="N1482" s="103"/>
      <c r="O1482" s="103"/>
      <c r="P1482" s="174"/>
    </row>
    <row r="1483" spans="1:16" s="155" customFormat="1" ht="14.1" customHeight="1" x14ac:dyDescent="0.2">
      <c r="C1483" s="170"/>
      <c r="D1483" s="170"/>
      <c r="E1483" s="170"/>
      <c r="F1483" s="103"/>
      <c r="G1483" s="103"/>
      <c r="H1483" s="103"/>
      <c r="I1483" s="207"/>
      <c r="J1483" s="176"/>
      <c r="K1483" s="176"/>
      <c r="L1483" s="181"/>
      <c r="N1483" s="103"/>
      <c r="O1483" s="103"/>
      <c r="P1483" s="174"/>
    </row>
    <row r="1484" spans="1:16" s="155" customFormat="1" ht="14.1" customHeight="1" x14ac:dyDescent="0.2">
      <c r="C1484" s="170"/>
      <c r="D1484" s="170"/>
      <c r="E1484" s="170"/>
      <c r="F1484" s="103"/>
      <c r="G1484" s="103"/>
      <c r="H1484" s="103"/>
      <c r="I1484" s="207"/>
      <c r="J1484" s="176"/>
      <c r="K1484" s="176"/>
      <c r="L1484" s="181"/>
      <c r="N1484" s="103"/>
      <c r="O1484" s="103"/>
      <c r="P1484" s="174"/>
    </row>
    <row r="1485" spans="1:16" s="155" customFormat="1" ht="14.1" customHeight="1" x14ac:dyDescent="0.2">
      <c r="C1485" s="170"/>
      <c r="D1485" s="170"/>
      <c r="E1485" s="170"/>
      <c r="F1485" s="103"/>
      <c r="G1485" s="103"/>
      <c r="H1485" s="103"/>
      <c r="I1485" s="207"/>
      <c r="J1485" s="176"/>
      <c r="K1485" s="176"/>
      <c r="L1485" s="181"/>
      <c r="N1485" s="103"/>
      <c r="O1485" s="103"/>
      <c r="P1485" s="174"/>
    </row>
    <row r="1486" spans="1:16" s="155" customFormat="1" ht="14.1" customHeight="1" x14ac:dyDescent="0.2">
      <c r="C1486" s="170"/>
      <c r="D1486" s="170"/>
      <c r="E1486" s="170"/>
      <c r="F1486" s="103"/>
      <c r="G1486" s="103"/>
      <c r="H1486" s="103"/>
      <c r="I1486" s="207"/>
      <c r="J1486" s="176"/>
      <c r="K1486" s="176"/>
      <c r="L1486" s="181"/>
      <c r="N1486" s="103"/>
      <c r="O1486" s="103"/>
      <c r="P1486" s="174"/>
    </row>
    <row r="1487" spans="1:16" s="155" customFormat="1" ht="14.1" customHeight="1" x14ac:dyDescent="0.2">
      <c r="C1487" s="170"/>
      <c r="D1487" s="170"/>
      <c r="E1487" s="170"/>
      <c r="F1487" s="103"/>
      <c r="G1487" s="103"/>
      <c r="H1487" s="103"/>
      <c r="I1487" s="170" t="s">
        <v>258</v>
      </c>
      <c r="J1487" s="170">
        <f>SUM(J1448:J1486)</f>
        <v>1317</v>
      </c>
      <c r="K1487" s="170">
        <f>SUM(K1448:K1486)</f>
        <v>518</v>
      </c>
      <c r="L1487" s="189">
        <f>SUM(L1448:L1486)</f>
        <v>799</v>
      </c>
      <c r="M1487" s="170" t="s">
        <v>258</v>
      </c>
      <c r="N1487" s="170">
        <f>SUM(N1448:N1486)</f>
        <v>433</v>
      </c>
      <c r="O1487" s="170">
        <f>SUM(O1448:O1486)</f>
        <v>682</v>
      </c>
      <c r="P1487" s="189">
        <f>SUM(P1448:P1486)</f>
        <v>-249</v>
      </c>
    </row>
    <row r="1488" spans="1:16" s="155" customFormat="1" ht="14.1" customHeight="1" x14ac:dyDescent="0.2">
      <c r="C1488" s="170"/>
      <c r="D1488" s="170"/>
      <c r="E1488" s="170"/>
      <c r="F1488" s="103"/>
      <c r="G1488" s="103"/>
      <c r="H1488" s="103"/>
      <c r="I1488" s="103"/>
      <c r="J1488" s="170">
        <f>N1487</f>
        <v>433</v>
      </c>
      <c r="K1488" s="170">
        <f>O1487</f>
        <v>682</v>
      </c>
      <c r="L1488" s="189">
        <f>P1487</f>
        <v>-249</v>
      </c>
      <c r="N1488" s="103"/>
      <c r="O1488" s="103"/>
      <c r="P1488" s="174"/>
    </row>
    <row r="1489" spans="1:16" s="155" customFormat="1" ht="14.1" customHeight="1" x14ac:dyDescent="0.2">
      <c r="C1489" s="170"/>
      <c r="D1489" s="170"/>
      <c r="E1489" s="170"/>
      <c r="F1489" s="103"/>
      <c r="G1489" s="103"/>
      <c r="H1489" s="103"/>
      <c r="J1489" s="190">
        <f>SUM(J1487:J1488)</f>
        <v>1750</v>
      </c>
      <c r="K1489" s="190">
        <f>SUM(K1487:K1488)</f>
        <v>1200</v>
      </c>
      <c r="L1489" s="191">
        <f>SUM(L1487:L1488)</f>
        <v>550</v>
      </c>
      <c r="N1489" s="103"/>
      <c r="O1489" s="103"/>
      <c r="P1489" s="174"/>
    </row>
    <row r="1490" spans="1:16" s="155" customFormat="1" ht="14.1" customHeight="1" x14ac:dyDescent="0.2">
      <c r="C1490" s="170"/>
      <c r="D1490" s="170"/>
      <c r="E1490" s="170"/>
      <c r="F1490" s="103"/>
      <c r="G1490" s="103"/>
      <c r="H1490" s="103"/>
      <c r="I1490" s="194" t="s">
        <v>380</v>
      </c>
      <c r="J1490" s="241">
        <f>C1447-J1489</f>
        <v>0</v>
      </c>
      <c r="K1490" s="241">
        <f>E1447-K1489</f>
        <v>0</v>
      </c>
      <c r="L1490" s="217">
        <f>G1447-L1489</f>
        <v>0</v>
      </c>
      <c r="N1490" s="103"/>
      <c r="O1490" s="103"/>
      <c r="P1490" s="174"/>
    </row>
    <row r="1491" spans="1:16" s="155" customFormat="1" ht="14.1" customHeight="1" x14ac:dyDescent="0.2">
      <c r="A1491" s="98"/>
      <c r="B1491" s="153"/>
      <c r="C1491" s="170"/>
      <c r="D1491" s="170"/>
      <c r="E1491" s="170"/>
      <c r="F1491" s="103"/>
      <c r="G1491" s="103"/>
      <c r="H1491" s="103"/>
      <c r="I1491" s="103"/>
      <c r="J1491" s="103"/>
      <c r="K1491" s="103"/>
      <c r="L1491" s="174"/>
      <c r="N1491" s="103"/>
      <c r="O1491" s="103"/>
      <c r="P1491" s="174"/>
    </row>
    <row r="1492" spans="1:16" s="155" customFormat="1" ht="14.1" customHeight="1" x14ac:dyDescent="0.2">
      <c r="A1492" s="169">
        <v>34</v>
      </c>
      <c r="B1492" s="202" t="s">
        <v>381</v>
      </c>
      <c r="C1492" s="72">
        <v>1621</v>
      </c>
      <c r="D1492" s="171">
        <f>C1492*100/7529178</f>
        <v>2.1529574676013769E-2</v>
      </c>
      <c r="E1492" s="72">
        <v>2018</v>
      </c>
      <c r="F1492" s="171">
        <f>E1492*100/7270009</f>
        <v>2.7757874852699631E-2</v>
      </c>
      <c r="G1492" s="172">
        <f>C1492-E1492</f>
        <v>-397</v>
      </c>
      <c r="H1492" s="173">
        <f>G1492*100/E1492</f>
        <v>-19.672943508424183</v>
      </c>
      <c r="J1492" s="170"/>
      <c r="K1492" s="170"/>
      <c r="L1492" s="212"/>
      <c r="N1492" s="103"/>
      <c r="O1492" s="103"/>
      <c r="P1492" s="174"/>
    </row>
    <row r="1493" spans="1:16" s="155" customFormat="1" ht="14.1" customHeight="1" x14ac:dyDescent="0.2">
      <c r="A1493" s="98"/>
      <c r="B1493" s="175"/>
      <c r="C1493" s="170"/>
      <c r="D1493" s="170"/>
      <c r="E1493" s="170"/>
      <c r="F1493" s="177"/>
      <c r="G1493" s="170"/>
      <c r="H1493" s="170"/>
      <c r="I1493" s="179" t="s">
        <v>80</v>
      </c>
      <c r="J1493" s="180">
        <v>10</v>
      </c>
      <c r="K1493" s="180">
        <v>3</v>
      </c>
      <c r="L1493" s="181">
        <f t="shared" ref="L1493:L1500" si="78">J1493-K1493</f>
        <v>7</v>
      </c>
      <c r="M1493" s="179" t="s">
        <v>263</v>
      </c>
      <c r="N1493" s="180">
        <v>348</v>
      </c>
      <c r="O1493" s="180">
        <v>499</v>
      </c>
      <c r="P1493" s="181">
        <f t="shared" ref="P1493:P1502" si="79">N1493-O1493</f>
        <v>-151</v>
      </c>
    </row>
    <row r="1494" spans="1:16" s="155" customFormat="1" ht="14.1" customHeight="1" x14ac:dyDescent="0.2">
      <c r="A1494" s="98"/>
      <c r="B1494" s="153"/>
      <c r="C1494" s="170"/>
      <c r="D1494" s="170"/>
      <c r="E1494" s="170"/>
      <c r="F1494" s="170"/>
      <c r="G1494" s="170"/>
      <c r="H1494" s="170"/>
      <c r="I1494" s="179" t="s">
        <v>83</v>
      </c>
      <c r="J1494" s="180">
        <v>4</v>
      </c>
      <c r="K1494" s="180">
        <v>0</v>
      </c>
      <c r="L1494" s="181">
        <f t="shared" si="78"/>
        <v>4</v>
      </c>
      <c r="M1494" s="179" t="s">
        <v>70</v>
      </c>
      <c r="N1494" s="180">
        <v>180</v>
      </c>
      <c r="O1494" s="180">
        <v>276</v>
      </c>
      <c r="P1494" s="181">
        <f t="shared" si="79"/>
        <v>-96</v>
      </c>
    </row>
    <row r="1495" spans="1:16" s="155" customFormat="1" ht="14.1" customHeight="1" x14ac:dyDescent="0.2">
      <c r="A1495" s="98"/>
      <c r="B1495" s="153"/>
      <c r="C1495" s="170"/>
      <c r="D1495" s="170"/>
      <c r="E1495" s="170"/>
      <c r="F1495" s="170"/>
      <c r="G1495" s="170"/>
      <c r="H1495" s="170"/>
      <c r="I1495" s="179" t="s">
        <v>97</v>
      </c>
      <c r="J1495" s="180">
        <v>3</v>
      </c>
      <c r="K1495" s="180">
        <v>0</v>
      </c>
      <c r="L1495" s="181">
        <f t="shared" si="78"/>
        <v>3</v>
      </c>
      <c r="M1495" s="179" t="s">
        <v>71</v>
      </c>
      <c r="N1495" s="180">
        <v>0</v>
      </c>
      <c r="O1495" s="180">
        <v>56</v>
      </c>
      <c r="P1495" s="181">
        <f t="shared" si="79"/>
        <v>-56</v>
      </c>
    </row>
    <row r="1496" spans="1:16" s="155" customFormat="1" ht="14.1" customHeight="1" x14ac:dyDescent="0.2">
      <c r="A1496" s="98"/>
      <c r="B1496" s="153"/>
      <c r="C1496" s="170"/>
      <c r="D1496" s="170"/>
      <c r="E1496" s="170"/>
      <c r="F1496" s="170"/>
      <c r="G1496" s="170"/>
      <c r="H1496" s="170"/>
      <c r="I1496" s="179" t="s">
        <v>104</v>
      </c>
      <c r="J1496" s="180">
        <v>4</v>
      </c>
      <c r="K1496" s="180">
        <v>1</v>
      </c>
      <c r="L1496" s="181">
        <f t="shared" si="78"/>
        <v>3</v>
      </c>
      <c r="M1496" s="179" t="s">
        <v>75</v>
      </c>
      <c r="N1496" s="180">
        <v>0</v>
      </c>
      <c r="O1496" s="180">
        <v>44</v>
      </c>
      <c r="P1496" s="181">
        <f t="shared" si="79"/>
        <v>-44</v>
      </c>
    </row>
    <row r="1497" spans="1:16" s="155" customFormat="1" ht="14.1" customHeight="1" x14ac:dyDescent="0.2">
      <c r="A1497" s="98"/>
      <c r="B1497" s="153"/>
      <c r="C1497" s="170"/>
      <c r="D1497" s="170"/>
      <c r="E1497" s="170"/>
      <c r="F1497" s="170"/>
      <c r="G1497" s="170"/>
      <c r="H1497" s="170"/>
      <c r="I1497" s="179" t="s">
        <v>72</v>
      </c>
      <c r="J1497" s="180">
        <v>2</v>
      </c>
      <c r="K1497" s="180">
        <v>0</v>
      </c>
      <c r="L1497" s="181">
        <f t="shared" si="78"/>
        <v>2</v>
      </c>
      <c r="M1497" s="179" t="s">
        <v>91</v>
      </c>
      <c r="N1497" s="180">
        <v>322</v>
      </c>
      <c r="O1497" s="180">
        <v>364</v>
      </c>
      <c r="P1497" s="181">
        <f t="shared" si="79"/>
        <v>-42</v>
      </c>
    </row>
    <row r="1498" spans="1:16" s="155" customFormat="1" ht="14.1" customHeight="1" x14ac:dyDescent="0.2">
      <c r="A1498" s="98"/>
      <c r="B1498" s="153"/>
      <c r="C1498" s="170"/>
      <c r="D1498" s="170"/>
      <c r="E1498" s="170"/>
      <c r="F1498" s="170"/>
      <c r="G1498" s="170"/>
      <c r="H1498" s="170"/>
      <c r="I1498" s="179" t="s">
        <v>100</v>
      </c>
      <c r="J1498" s="180">
        <v>2</v>
      </c>
      <c r="K1498" s="180">
        <v>0</v>
      </c>
      <c r="L1498" s="181">
        <f t="shared" si="78"/>
        <v>2</v>
      </c>
      <c r="M1498" s="179" t="s">
        <v>264</v>
      </c>
      <c r="N1498" s="180">
        <v>0</v>
      </c>
      <c r="O1498" s="180">
        <v>16</v>
      </c>
      <c r="P1498" s="181">
        <f t="shared" si="79"/>
        <v>-16</v>
      </c>
    </row>
    <row r="1499" spans="1:16" s="155" customFormat="1" ht="14.1" customHeight="1" x14ac:dyDescent="0.2">
      <c r="A1499" s="98"/>
      <c r="B1499" s="153"/>
      <c r="C1499" s="170"/>
      <c r="D1499" s="170"/>
      <c r="E1499" s="170"/>
      <c r="F1499" s="170"/>
      <c r="G1499" s="170"/>
      <c r="H1499" s="170"/>
      <c r="I1499" s="179" t="s">
        <v>270</v>
      </c>
      <c r="J1499" s="180">
        <v>1</v>
      </c>
      <c r="K1499" s="180">
        <v>0</v>
      </c>
      <c r="L1499" s="181">
        <f t="shared" si="78"/>
        <v>1</v>
      </c>
      <c r="M1499" s="179" t="s">
        <v>65</v>
      </c>
      <c r="N1499" s="180">
        <v>737</v>
      </c>
      <c r="O1499" s="180">
        <v>744</v>
      </c>
      <c r="P1499" s="181">
        <f t="shared" si="79"/>
        <v>-7</v>
      </c>
    </row>
    <row r="1500" spans="1:16" s="155" customFormat="1" ht="14.1" customHeight="1" x14ac:dyDescent="0.2">
      <c r="A1500" s="98"/>
      <c r="B1500" s="153"/>
      <c r="C1500" s="170"/>
      <c r="D1500" s="170"/>
      <c r="E1500" s="170"/>
      <c r="F1500" s="170"/>
      <c r="G1500" s="170"/>
      <c r="H1500" s="170"/>
      <c r="I1500" s="179" t="s">
        <v>95</v>
      </c>
      <c r="J1500" s="180">
        <v>1</v>
      </c>
      <c r="K1500" s="180">
        <v>0</v>
      </c>
      <c r="L1500" s="181">
        <f t="shared" si="78"/>
        <v>1</v>
      </c>
      <c r="M1500" s="179" t="s">
        <v>99</v>
      </c>
      <c r="N1500" s="180">
        <v>5</v>
      </c>
      <c r="O1500" s="180">
        <v>11</v>
      </c>
      <c r="P1500" s="181">
        <f t="shared" si="79"/>
        <v>-6</v>
      </c>
    </row>
    <row r="1501" spans="1:16" s="155" customFormat="1" ht="14.1" customHeight="1" x14ac:dyDescent="0.2">
      <c r="A1501" s="98"/>
      <c r="B1501" s="153"/>
      <c r="C1501" s="170"/>
      <c r="D1501" s="170"/>
      <c r="E1501" s="170"/>
      <c r="F1501" s="170"/>
      <c r="G1501" s="170"/>
      <c r="H1501" s="170"/>
      <c r="M1501" s="179" t="s">
        <v>96</v>
      </c>
      <c r="N1501" s="180">
        <v>0</v>
      </c>
      <c r="O1501" s="180">
        <v>1</v>
      </c>
      <c r="P1501" s="181">
        <f t="shared" si="79"/>
        <v>-1</v>
      </c>
    </row>
    <row r="1502" spans="1:16" s="155" customFormat="1" ht="14.1" customHeight="1" x14ac:dyDescent="0.2">
      <c r="C1502" s="170"/>
      <c r="D1502" s="170"/>
      <c r="E1502" s="170"/>
      <c r="F1502" s="170"/>
      <c r="G1502" s="170"/>
      <c r="H1502" s="170"/>
      <c r="M1502" s="179" t="s">
        <v>257</v>
      </c>
      <c r="N1502" s="180">
        <v>2</v>
      </c>
      <c r="O1502" s="180">
        <v>3</v>
      </c>
      <c r="P1502" s="181">
        <f t="shared" si="79"/>
        <v>-1</v>
      </c>
    </row>
    <row r="1503" spans="1:16" s="155" customFormat="1" ht="14.1" customHeight="1" x14ac:dyDescent="0.2">
      <c r="C1503" s="170"/>
      <c r="D1503" s="170"/>
      <c r="E1503" s="170"/>
      <c r="F1503" s="170"/>
      <c r="G1503" s="170"/>
      <c r="H1503" s="170"/>
      <c r="I1503" s="179"/>
      <c r="J1503" s="180"/>
      <c r="K1503" s="180"/>
      <c r="L1503" s="181"/>
      <c r="M1503" s="179"/>
      <c r="N1503" s="180"/>
      <c r="O1503" s="180"/>
      <c r="P1503" s="181"/>
    </row>
    <row r="1504" spans="1:16" s="155" customFormat="1" ht="14.1" customHeight="1" x14ac:dyDescent="0.2">
      <c r="C1504" s="170"/>
      <c r="D1504" s="170"/>
      <c r="E1504" s="170"/>
      <c r="F1504" s="170"/>
      <c r="G1504" s="170"/>
      <c r="H1504" s="170"/>
      <c r="I1504" s="179"/>
      <c r="J1504" s="180"/>
      <c r="K1504" s="180"/>
      <c r="L1504" s="181"/>
      <c r="M1504" s="183"/>
      <c r="N1504" s="180"/>
      <c r="O1504" s="180"/>
      <c r="P1504" s="181"/>
    </row>
    <row r="1505" spans="1:16" s="155" customFormat="1" ht="14.1" customHeight="1" x14ac:dyDescent="0.2">
      <c r="C1505" s="170"/>
      <c r="D1505" s="170"/>
      <c r="E1505" s="170"/>
      <c r="F1505" s="170"/>
      <c r="G1505" s="170"/>
      <c r="H1505" s="170"/>
      <c r="I1505" s="179"/>
      <c r="J1505" s="180"/>
      <c r="K1505" s="180"/>
      <c r="L1505" s="181"/>
      <c r="M1505" s="183"/>
      <c r="N1505" s="180"/>
      <c r="O1505" s="180"/>
      <c r="P1505" s="181"/>
    </row>
    <row r="1506" spans="1:16" s="155" customFormat="1" ht="14.1" customHeight="1" x14ac:dyDescent="0.2">
      <c r="C1506" s="170"/>
      <c r="D1506" s="170"/>
      <c r="E1506" s="170"/>
      <c r="F1506" s="170"/>
      <c r="G1506" s="170"/>
      <c r="H1506" s="170"/>
      <c r="I1506" s="179"/>
      <c r="J1506" s="180"/>
      <c r="K1506" s="180"/>
      <c r="L1506" s="181"/>
      <c r="M1506" s="183"/>
      <c r="N1506" s="180"/>
      <c r="O1506" s="180"/>
      <c r="P1506" s="181"/>
    </row>
    <row r="1507" spans="1:16" s="155" customFormat="1" ht="14.1" customHeight="1" x14ac:dyDescent="0.2">
      <c r="C1507" s="170"/>
      <c r="D1507" s="170"/>
      <c r="E1507" s="170"/>
      <c r="F1507" s="170"/>
      <c r="G1507" s="170"/>
      <c r="H1507" s="170"/>
      <c r="I1507" s="179"/>
      <c r="J1507" s="180"/>
      <c r="K1507" s="180"/>
      <c r="L1507" s="181"/>
      <c r="M1507" s="184"/>
      <c r="N1507" s="185"/>
      <c r="O1507" s="185"/>
      <c r="P1507" s="181"/>
    </row>
    <row r="1508" spans="1:16" s="155" customFormat="1" ht="14.1" customHeight="1" x14ac:dyDescent="0.2">
      <c r="C1508" s="170"/>
      <c r="D1508" s="170"/>
      <c r="E1508" s="170"/>
      <c r="F1508" s="170"/>
      <c r="G1508" s="170"/>
      <c r="H1508" s="170"/>
      <c r="I1508" s="179"/>
      <c r="J1508" s="180"/>
      <c r="K1508" s="180"/>
      <c r="L1508" s="181"/>
      <c r="M1508" s="184"/>
      <c r="N1508" s="185"/>
      <c r="O1508" s="185"/>
      <c r="P1508" s="181"/>
    </row>
    <row r="1509" spans="1:16" s="155" customFormat="1" ht="14.1" customHeight="1" x14ac:dyDescent="0.2">
      <c r="C1509" s="170"/>
      <c r="D1509" s="170"/>
      <c r="E1509" s="170"/>
      <c r="F1509" s="170"/>
      <c r="G1509" s="170"/>
      <c r="H1509" s="170"/>
      <c r="M1509" s="184"/>
      <c r="N1509" s="185"/>
      <c r="O1509" s="185"/>
      <c r="P1509" s="181"/>
    </row>
    <row r="1510" spans="1:16" s="155" customFormat="1" ht="14.1" customHeight="1" x14ac:dyDescent="0.2">
      <c r="C1510" s="170"/>
      <c r="D1510" s="170"/>
      <c r="E1510" s="170"/>
      <c r="F1510" s="170"/>
      <c r="G1510" s="170"/>
      <c r="H1510" s="170"/>
      <c r="M1510" s="184"/>
      <c r="N1510" s="185"/>
      <c r="O1510" s="185"/>
      <c r="P1510" s="181"/>
    </row>
    <row r="1511" spans="1:16" s="155" customFormat="1" ht="14.1" customHeight="1" x14ac:dyDescent="0.2">
      <c r="C1511" s="170"/>
      <c r="D1511" s="170"/>
      <c r="E1511" s="170"/>
      <c r="F1511" s="170"/>
      <c r="G1511" s="170"/>
      <c r="H1511" s="170"/>
      <c r="I1511" s="183"/>
      <c r="J1511" s="180"/>
      <c r="K1511" s="180"/>
      <c r="L1511" s="181"/>
      <c r="M1511" s="184"/>
      <c r="N1511" s="185"/>
      <c r="O1511" s="185"/>
      <c r="P1511" s="181"/>
    </row>
    <row r="1512" spans="1:16" s="155" customFormat="1" ht="14.1" customHeight="1" x14ac:dyDescent="0.2">
      <c r="C1512" s="170"/>
      <c r="D1512" s="170"/>
      <c r="E1512" s="170"/>
      <c r="F1512" s="170"/>
      <c r="G1512" s="170"/>
      <c r="H1512" s="170"/>
      <c r="P1512" s="186"/>
    </row>
    <row r="1513" spans="1:16" s="155" customFormat="1" ht="14.1" customHeight="1" x14ac:dyDescent="0.2">
      <c r="C1513" s="170"/>
      <c r="D1513" s="170"/>
      <c r="E1513" s="170"/>
      <c r="F1513" s="170"/>
      <c r="G1513" s="170"/>
      <c r="H1513" s="170"/>
      <c r="I1513" s="187"/>
      <c r="J1513" s="176"/>
      <c r="K1513" s="176"/>
      <c r="L1513" s="181"/>
      <c r="M1513" s="184"/>
      <c r="N1513" s="185"/>
      <c r="O1513" s="185"/>
      <c r="P1513" s="181"/>
    </row>
    <row r="1514" spans="1:16" s="155" customFormat="1" ht="14.1" customHeight="1" x14ac:dyDescent="0.2">
      <c r="C1514" s="170"/>
      <c r="D1514" s="170"/>
      <c r="E1514" s="170"/>
      <c r="F1514" s="170"/>
      <c r="G1514" s="170"/>
      <c r="H1514" s="170"/>
      <c r="I1514" s="103"/>
      <c r="J1514" s="103"/>
      <c r="K1514" s="103"/>
      <c r="L1514" s="174"/>
      <c r="M1514" s="184"/>
      <c r="N1514" s="185"/>
      <c r="O1514" s="185"/>
      <c r="P1514" s="181"/>
    </row>
    <row r="1515" spans="1:16" s="155" customFormat="1" ht="14.1" customHeight="1" x14ac:dyDescent="0.2">
      <c r="C1515" s="170"/>
      <c r="D1515" s="170"/>
      <c r="E1515" s="170"/>
      <c r="F1515" s="170"/>
      <c r="G1515" s="170"/>
      <c r="H1515" s="170"/>
      <c r="I1515" s="103"/>
      <c r="J1515" s="103"/>
      <c r="K1515" s="103"/>
      <c r="L1515" s="174"/>
      <c r="M1515" s="184"/>
      <c r="N1515" s="185"/>
      <c r="O1515" s="185"/>
      <c r="P1515" s="181"/>
    </row>
    <row r="1516" spans="1:16" s="155" customFormat="1" ht="14.1" customHeight="1" x14ac:dyDescent="0.2">
      <c r="C1516" s="170"/>
      <c r="D1516" s="170"/>
      <c r="E1516" s="170"/>
      <c r="F1516" s="170"/>
      <c r="G1516" s="170"/>
      <c r="H1516" s="170"/>
      <c r="I1516" s="103"/>
      <c r="J1516" s="103"/>
      <c r="K1516" s="103"/>
      <c r="L1516" s="174"/>
      <c r="M1516" s="184"/>
      <c r="N1516" s="185"/>
      <c r="O1516" s="185"/>
      <c r="P1516" s="181"/>
    </row>
    <row r="1517" spans="1:16" s="155" customFormat="1" ht="14.1" customHeight="1" x14ac:dyDescent="0.2">
      <c r="C1517" s="170"/>
      <c r="D1517" s="170"/>
      <c r="E1517" s="170"/>
      <c r="F1517" s="170"/>
      <c r="G1517" s="170"/>
      <c r="H1517" s="170"/>
      <c r="I1517" s="103"/>
      <c r="J1517" s="103"/>
      <c r="K1517" s="103"/>
      <c r="L1517" s="174"/>
      <c r="P1517" s="186"/>
    </row>
    <row r="1518" spans="1:16" s="155" customFormat="1" ht="14.1" customHeight="1" x14ac:dyDescent="0.2">
      <c r="A1518" s="98"/>
      <c r="B1518" s="153"/>
      <c r="C1518" s="170"/>
      <c r="D1518" s="170"/>
      <c r="E1518" s="170"/>
      <c r="F1518" s="170"/>
      <c r="G1518" s="170"/>
      <c r="H1518" s="170"/>
      <c r="I1518" s="103"/>
      <c r="J1518" s="103"/>
      <c r="K1518" s="103"/>
      <c r="L1518" s="174"/>
      <c r="P1518" s="186"/>
    </row>
    <row r="1519" spans="1:16" s="155" customFormat="1" ht="14.1" customHeight="1" x14ac:dyDescent="0.2">
      <c r="A1519" s="98"/>
      <c r="B1519" s="153"/>
      <c r="C1519" s="170"/>
      <c r="D1519" s="170"/>
      <c r="E1519" s="170"/>
      <c r="F1519" s="170"/>
      <c r="G1519" s="170"/>
      <c r="H1519" s="170"/>
      <c r="I1519" s="103"/>
      <c r="J1519" s="103"/>
      <c r="K1519" s="103"/>
      <c r="L1519" s="174"/>
      <c r="M1519" s="187"/>
      <c r="N1519" s="176"/>
      <c r="O1519" s="176"/>
      <c r="P1519" s="181"/>
    </row>
    <row r="1520" spans="1:16" s="155" customFormat="1" ht="14.1" customHeight="1" x14ac:dyDescent="0.2">
      <c r="A1520" s="98"/>
      <c r="B1520" s="153"/>
      <c r="C1520" s="170"/>
      <c r="D1520" s="170"/>
      <c r="E1520" s="170"/>
      <c r="F1520" s="170"/>
      <c r="G1520" s="170"/>
      <c r="H1520" s="170"/>
      <c r="I1520" s="103"/>
      <c r="J1520" s="103"/>
      <c r="K1520" s="103"/>
      <c r="L1520" s="174"/>
      <c r="N1520" s="103"/>
      <c r="O1520" s="103"/>
      <c r="P1520" s="174"/>
    </row>
    <row r="1521" spans="1:16" s="155" customFormat="1" ht="14.1" customHeight="1" x14ac:dyDescent="0.2">
      <c r="A1521" s="98"/>
      <c r="B1521" s="153"/>
      <c r="C1521" s="170"/>
      <c r="D1521" s="170"/>
      <c r="E1521" s="170"/>
      <c r="F1521" s="170"/>
      <c r="G1521" s="170"/>
      <c r="H1521" s="170"/>
      <c r="I1521" s="103"/>
      <c r="J1521" s="103"/>
      <c r="K1521" s="103"/>
      <c r="L1521" s="174"/>
      <c r="N1521" s="103"/>
      <c r="O1521" s="103"/>
      <c r="P1521" s="174"/>
    </row>
    <row r="1522" spans="1:16" s="155" customFormat="1" ht="14.1" customHeight="1" x14ac:dyDescent="0.2">
      <c r="A1522" s="98"/>
      <c r="B1522" s="153"/>
      <c r="C1522" s="170"/>
      <c r="D1522" s="170"/>
      <c r="E1522" s="170"/>
      <c r="F1522" s="170"/>
      <c r="G1522" s="170"/>
      <c r="H1522" s="170"/>
      <c r="I1522" s="207"/>
      <c r="J1522" s="176"/>
      <c r="K1522" s="176"/>
      <c r="L1522" s="181"/>
      <c r="N1522" s="103"/>
      <c r="O1522" s="103"/>
      <c r="P1522" s="174"/>
    </row>
    <row r="1523" spans="1:16" s="155" customFormat="1" ht="14.1" customHeight="1" x14ac:dyDescent="0.2">
      <c r="A1523" s="98"/>
      <c r="B1523" s="153"/>
      <c r="C1523" s="170"/>
      <c r="D1523" s="170"/>
      <c r="E1523" s="170"/>
      <c r="F1523" s="170"/>
      <c r="G1523" s="170"/>
      <c r="H1523" s="170"/>
      <c r="I1523" s="207"/>
      <c r="J1523" s="176"/>
      <c r="K1523" s="176"/>
      <c r="L1523" s="181"/>
      <c r="N1523" s="103"/>
      <c r="O1523" s="103"/>
      <c r="P1523" s="174"/>
    </row>
    <row r="1524" spans="1:16" s="155" customFormat="1" ht="14.1" customHeight="1" x14ac:dyDescent="0.2">
      <c r="A1524" s="98"/>
      <c r="B1524" s="153"/>
      <c r="C1524" s="170"/>
      <c r="D1524" s="170"/>
      <c r="E1524" s="170"/>
      <c r="F1524" s="170"/>
      <c r="G1524" s="170"/>
      <c r="H1524" s="170"/>
      <c r="I1524" s="207"/>
      <c r="J1524" s="176"/>
      <c r="K1524" s="176"/>
      <c r="L1524" s="181"/>
      <c r="M1524" s="207"/>
      <c r="N1524" s="176"/>
      <c r="O1524" s="176"/>
      <c r="P1524" s="181"/>
    </row>
    <row r="1525" spans="1:16" s="155" customFormat="1" ht="14.1" customHeight="1" x14ac:dyDescent="0.2">
      <c r="A1525" s="98"/>
      <c r="B1525" s="153"/>
      <c r="C1525" s="170"/>
      <c r="D1525" s="170"/>
      <c r="E1525" s="170"/>
      <c r="F1525" s="170"/>
      <c r="G1525" s="170"/>
      <c r="H1525" s="170"/>
      <c r="I1525" s="207"/>
      <c r="J1525" s="176"/>
      <c r="K1525" s="176"/>
      <c r="L1525" s="181"/>
      <c r="M1525" s="207"/>
      <c r="N1525" s="176"/>
      <c r="O1525" s="176"/>
      <c r="P1525" s="181"/>
    </row>
    <row r="1526" spans="1:16" s="155" customFormat="1" ht="14.1" customHeight="1" x14ac:dyDescent="0.2">
      <c r="A1526" s="98"/>
      <c r="B1526" s="153"/>
      <c r="C1526" s="170"/>
      <c r="D1526" s="170"/>
      <c r="E1526" s="170"/>
      <c r="F1526" s="170"/>
      <c r="G1526" s="170"/>
      <c r="H1526" s="170"/>
      <c r="I1526" s="207"/>
      <c r="J1526" s="176"/>
      <c r="K1526" s="176"/>
      <c r="L1526" s="181"/>
      <c r="M1526" s="207"/>
      <c r="N1526" s="176"/>
      <c r="O1526" s="176"/>
      <c r="P1526" s="181"/>
    </row>
    <row r="1527" spans="1:16" s="155" customFormat="1" ht="14.1" customHeight="1" x14ac:dyDescent="0.2">
      <c r="A1527" s="98"/>
      <c r="B1527" s="153"/>
      <c r="C1527" s="170"/>
      <c r="D1527" s="170"/>
      <c r="E1527" s="170"/>
      <c r="F1527" s="170"/>
      <c r="G1527" s="170"/>
      <c r="H1527" s="170"/>
      <c r="I1527" s="207"/>
      <c r="J1527" s="176"/>
      <c r="K1527" s="176"/>
      <c r="L1527" s="181"/>
      <c r="M1527" s="207"/>
      <c r="N1527" s="176"/>
      <c r="O1527" s="176"/>
      <c r="P1527" s="181"/>
    </row>
    <row r="1528" spans="1:16" s="155" customFormat="1" ht="14.1" customHeight="1" x14ac:dyDescent="0.2">
      <c r="A1528" s="98"/>
      <c r="B1528" s="153"/>
      <c r="C1528" s="170"/>
      <c r="D1528" s="170"/>
      <c r="E1528" s="170"/>
      <c r="F1528" s="170"/>
      <c r="G1528" s="170"/>
      <c r="H1528" s="170"/>
      <c r="I1528" s="207"/>
      <c r="J1528" s="176"/>
      <c r="K1528" s="176"/>
      <c r="L1528" s="181"/>
      <c r="M1528" s="207"/>
      <c r="N1528" s="176"/>
      <c r="O1528" s="176"/>
      <c r="P1528" s="181"/>
    </row>
    <row r="1529" spans="1:16" s="155" customFormat="1" ht="14.1" customHeight="1" x14ac:dyDescent="0.2">
      <c r="A1529" s="98"/>
      <c r="B1529" s="153"/>
      <c r="C1529" s="170"/>
      <c r="D1529" s="170"/>
      <c r="E1529" s="170"/>
      <c r="F1529" s="170"/>
      <c r="G1529" s="170"/>
      <c r="H1529" s="170"/>
      <c r="I1529" s="103"/>
      <c r="J1529" s="103"/>
      <c r="K1529" s="103"/>
      <c r="L1529" s="174"/>
      <c r="N1529" s="103"/>
      <c r="O1529" s="103"/>
      <c r="P1529" s="174"/>
    </row>
    <row r="1530" spans="1:16" s="155" customFormat="1" ht="14.1" customHeight="1" x14ac:dyDescent="0.2">
      <c r="A1530" s="98"/>
      <c r="B1530" s="153"/>
      <c r="C1530" s="170"/>
      <c r="D1530" s="170"/>
      <c r="E1530" s="170"/>
      <c r="F1530" s="170"/>
      <c r="G1530" s="170"/>
      <c r="H1530" s="170"/>
      <c r="I1530" s="103"/>
      <c r="J1530" s="103"/>
      <c r="K1530" s="103"/>
      <c r="L1530" s="174"/>
      <c r="N1530" s="103"/>
      <c r="O1530" s="103"/>
      <c r="P1530" s="174"/>
    </row>
    <row r="1531" spans="1:16" s="155" customFormat="1" ht="14.1" customHeight="1" x14ac:dyDescent="0.2">
      <c r="A1531" s="98"/>
      <c r="B1531" s="153"/>
      <c r="C1531" s="170"/>
      <c r="D1531" s="170"/>
      <c r="E1531" s="170"/>
      <c r="F1531" s="170"/>
      <c r="G1531" s="170"/>
      <c r="H1531" s="170"/>
      <c r="I1531" s="103"/>
      <c r="J1531" s="103"/>
      <c r="K1531" s="103"/>
      <c r="L1531" s="174"/>
      <c r="N1531" s="103"/>
      <c r="O1531" s="103"/>
      <c r="P1531" s="174"/>
    </row>
    <row r="1532" spans="1:16" s="155" customFormat="1" ht="14.1" customHeight="1" x14ac:dyDescent="0.2">
      <c r="A1532" s="98"/>
      <c r="B1532" s="153"/>
      <c r="C1532" s="170"/>
      <c r="D1532" s="170"/>
      <c r="E1532" s="170"/>
      <c r="F1532" s="170"/>
      <c r="G1532" s="170"/>
      <c r="H1532" s="170"/>
      <c r="I1532" s="170" t="s">
        <v>258</v>
      </c>
      <c r="J1532" s="197">
        <f>SUM(J1493:J1527)</f>
        <v>27</v>
      </c>
      <c r="K1532" s="170">
        <f>SUM(K1493:K1527)</f>
        <v>4</v>
      </c>
      <c r="L1532" s="189">
        <f>SUM(L1493:L1527)</f>
        <v>23</v>
      </c>
      <c r="M1532" s="170" t="s">
        <v>258</v>
      </c>
      <c r="N1532" s="170">
        <f>SUM(N1493:N1527)</f>
        <v>1594</v>
      </c>
      <c r="O1532" s="170">
        <f>SUM(O1493:O1527)</f>
        <v>2014</v>
      </c>
      <c r="P1532" s="189">
        <f>SUM(P1493:P1531)</f>
        <v>-420</v>
      </c>
    </row>
    <row r="1533" spans="1:16" s="155" customFormat="1" ht="14.1" customHeight="1" x14ac:dyDescent="0.2">
      <c r="A1533" s="98"/>
      <c r="B1533" s="153"/>
      <c r="C1533" s="170"/>
      <c r="D1533" s="170"/>
      <c r="E1533" s="170"/>
      <c r="F1533" s="170"/>
      <c r="G1533" s="170"/>
      <c r="H1533" s="170"/>
      <c r="J1533" s="170">
        <f>N1532</f>
        <v>1594</v>
      </c>
      <c r="K1533" s="170">
        <f>O1532</f>
        <v>2014</v>
      </c>
      <c r="L1533" s="189">
        <f>P1532</f>
        <v>-420</v>
      </c>
      <c r="N1533" s="103"/>
      <c r="O1533" s="103"/>
      <c r="P1533" s="174"/>
    </row>
    <row r="1534" spans="1:16" s="155" customFormat="1" ht="14.1" customHeight="1" x14ac:dyDescent="0.2">
      <c r="A1534" s="169"/>
      <c r="B1534" s="175"/>
      <c r="C1534" s="170"/>
      <c r="D1534" s="170"/>
      <c r="E1534" s="170"/>
      <c r="F1534" s="170"/>
      <c r="G1534" s="170"/>
      <c r="H1534" s="170"/>
      <c r="I1534" s="188"/>
      <c r="J1534" s="190">
        <f>SUM(J1532:J1533)</f>
        <v>1621</v>
      </c>
      <c r="K1534" s="190">
        <f>SUM(K1532:K1533)</f>
        <v>2018</v>
      </c>
      <c r="L1534" s="191">
        <f>SUM(L1532:L1533)</f>
        <v>-397</v>
      </c>
      <c r="N1534" s="103"/>
      <c r="O1534" s="103"/>
      <c r="P1534" s="174"/>
    </row>
    <row r="1535" spans="1:16" s="155" customFormat="1" ht="14.1" customHeight="1" x14ac:dyDescent="0.2">
      <c r="A1535" s="169"/>
      <c r="B1535" s="175"/>
      <c r="C1535" s="170"/>
      <c r="D1535" s="170"/>
      <c r="E1535" s="170"/>
      <c r="F1535" s="170"/>
      <c r="G1535" s="170"/>
      <c r="H1535" s="170"/>
      <c r="I1535" s="194" t="s">
        <v>382</v>
      </c>
      <c r="J1535" s="153">
        <f>C1492-J1534</f>
        <v>0</v>
      </c>
      <c r="K1535" s="153">
        <f>E1492-K1534</f>
        <v>0</v>
      </c>
      <c r="L1535" s="191">
        <f>G1492-L1534</f>
        <v>0</v>
      </c>
      <c r="N1535" s="103"/>
      <c r="O1535" s="103"/>
      <c r="P1535" s="174"/>
    </row>
    <row r="1536" spans="1:16" s="155" customFormat="1" ht="14.1" customHeight="1" x14ac:dyDescent="0.2">
      <c r="A1536" s="98"/>
      <c r="B1536" s="153"/>
      <c r="C1536" s="170"/>
      <c r="D1536" s="170"/>
      <c r="E1536" s="170"/>
      <c r="F1536" s="103"/>
      <c r="G1536" s="103"/>
      <c r="H1536" s="103"/>
      <c r="I1536" s="103"/>
      <c r="J1536" s="103"/>
      <c r="K1536" s="103"/>
      <c r="L1536" s="174"/>
      <c r="N1536" s="103"/>
      <c r="O1536" s="103"/>
      <c r="P1536" s="174"/>
    </row>
    <row r="1537" spans="1:16" s="155" customFormat="1" ht="14.1" customHeight="1" x14ac:dyDescent="0.2">
      <c r="A1537" s="169">
        <v>35</v>
      </c>
      <c r="B1537" s="211" t="s">
        <v>18</v>
      </c>
      <c r="C1537" s="72">
        <v>12384</v>
      </c>
      <c r="D1537" s="171">
        <f>C1537*100/7529178</f>
        <v>0.16448010659330939</v>
      </c>
      <c r="E1537" s="72">
        <v>6008</v>
      </c>
      <c r="F1537" s="171">
        <f>E1537*100/7270009</f>
        <v>8.2640888064925366E-2</v>
      </c>
      <c r="G1537" s="172">
        <f>C1537-E1537</f>
        <v>6376</v>
      </c>
      <c r="H1537" s="173">
        <f>G1537*100/E1537</f>
        <v>106.12516644474034</v>
      </c>
      <c r="J1537" s="170"/>
      <c r="K1537" s="170"/>
      <c r="L1537" s="212"/>
      <c r="N1537" s="103"/>
      <c r="O1537" s="103"/>
      <c r="P1537" s="174"/>
    </row>
    <row r="1538" spans="1:16" s="155" customFormat="1" ht="14.1" customHeight="1" x14ac:dyDescent="0.2">
      <c r="A1538" s="98"/>
      <c r="B1538" s="175"/>
      <c r="C1538" s="170"/>
      <c r="D1538" s="170"/>
      <c r="E1538" s="170"/>
      <c r="F1538" s="177"/>
      <c r="G1538" s="170"/>
      <c r="H1538" s="170"/>
      <c r="I1538" s="179" t="s">
        <v>76</v>
      </c>
      <c r="J1538" s="180">
        <v>5438</v>
      </c>
      <c r="K1538" s="180">
        <v>2070</v>
      </c>
      <c r="L1538" s="181">
        <f t="shared" ref="L1538:L1544" si="80">J1538-K1538</f>
        <v>3368</v>
      </c>
      <c r="M1538" s="179">
        <v>0</v>
      </c>
      <c r="N1538" s="180">
        <v>0</v>
      </c>
      <c r="O1538" s="180">
        <v>0</v>
      </c>
      <c r="P1538" s="181">
        <f>N1538-O1538</f>
        <v>0</v>
      </c>
    </row>
    <row r="1539" spans="1:16" s="155" customFormat="1" ht="14.1" customHeight="1" x14ac:dyDescent="0.2">
      <c r="A1539" s="98"/>
      <c r="B1539" s="153"/>
      <c r="C1539" s="170"/>
      <c r="D1539" s="170"/>
      <c r="E1539" s="170"/>
      <c r="F1539" s="170"/>
      <c r="G1539" s="170"/>
      <c r="H1539" s="170"/>
      <c r="I1539" s="179" t="s">
        <v>74</v>
      </c>
      <c r="J1539" s="180">
        <v>1297</v>
      </c>
      <c r="K1539" s="180">
        <v>231</v>
      </c>
      <c r="L1539" s="181">
        <f t="shared" si="80"/>
        <v>1066</v>
      </c>
      <c r="M1539" s="179"/>
      <c r="N1539" s="180"/>
      <c r="O1539" s="180"/>
      <c r="P1539" s="181"/>
    </row>
    <row r="1540" spans="1:16" s="155" customFormat="1" ht="14.1" customHeight="1" x14ac:dyDescent="0.2">
      <c r="C1540" s="170"/>
      <c r="D1540" s="170"/>
      <c r="E1540" s="170"/>
      <c r="F1540" s="170"/>
      <c r="G1540" s="170"/>
      <c r="H1540" s="170"/>
      <c r="I1540" s="179" t="s">
        <v>93</v>
      </c>
      <c r="J1540" s="180">
        <v>1098</v>
      </c>
      <c r="K1540" s="180">
        <v>260</v>
      </c>
      <c r="L1540" s="181">
        <f t="shared" si="80"/>
        <v>838</v>
      </c>
      <c r="M1540" s="179"/>
      <c r="N1540" s="180"/>
      <c r="O1540" s="180"/>
      <c r="P1540" s="181"/>
    </row>
    <row r="1541" spans="1:16" s="155" customFormat="1" ht="14.1" customHeight="1" x14ac:dyDescent="0.2">
      <c r="C1541" s="170"/>
      <c r="D1541" s="170"/>
      <c r="E1541" s="170"/>
      <c r="F1541" s="170"/>
      <c r="G1541" s="170"/>
      <c r="H1541" s="170"/>
      <c r="I1541" s="179" t="s">
        <v>265</v>
      </c>
      <c r="J1541" s="180">
        <v>601</v>
      </c>
      <c r="K1541" s="180">
        <v>35</v>
      </c>
      <c r="L1541" s="181">
        <f t="shared" si="80"/>
        <v>566</v>
      </c>
      <c r="M1541" s="179"/>
      <c r="N1541" s="180"/>
      <c r="O1541" s="180"/>
      <c r="P1541" s="181"/>
    </row>
    <row r="1542" spans="1:16" s="155" customFormat="1" ht="14.1" customHeight="1" x14ac:dyDescent="0.2">
      <c r="C1542" s="170"/>
      <c r="D1542" s="170"/>
      <c r="E1542" s="170"/>
      <c r="F1542" s="170"/>
      <c r="G1542" s="170"/>
      <c r="H1542" s="170"/>
      <c r="I1542" s="179" t="s">
        <v>97</v>
      </c>
      <c r="J1542" s="180">
        <v>955</v>
      </c>
      <c r="K1542" s="180">
        <v>473</v>
      </c>
      <c r="L1542" s="181">
        <f t="shared" si="80"/>
        <v>482</v>
      </c>
      <c r="M1542" s="183"/>
      <c r="N1542" s="180"/>
      <c r="O1542" s="180"/>
      <c r="P1542" s="181"/>
    </row>
    <row r="1543" spans="1:16" s="155" customFormat="1" ht="14.1" customHeight="1" x14ac:dyDescent="0.2">
      <c r="C1543" s="170"/>
      <c r="D1543" s="170"/>
      <c r="E1543" s="170"/>
      <c r="F1543" s="170"/>
      <c r="G1543" s="170"/>
      <c r="H1543" s="170"/>
      <c r="I1543" s="179" t="s">
        <v>263</v>
      </c>
      <c r="J1543" s="180">
        <v>2982</v>
      </c>
      <c r="K1543" s="180">
        <v>2939</v>
      </c>
      <c r="L1543" s="181">
        <f t="shared" si="80"/>
        <v>43</v>
      </c>
    </row>
    <row r="1544" spans="1:16" s="155" customFormat="1" ht="14.1" customHeight="1" x14ac:dyDescent="0.2">
      <c r="C1544" s="170"/>
      <c r="D1544" s="170"/>
      <c r="E1544" s="170"/>
      <c r="F1544" s="170"/>
      <c r="G1544" s="170"/>
      <c r="H1544" s="170"/>
      <c r="I1544" s="179" t="s">
        <v>257</v>
      </c>
      <c r="J1544" s="180">
        <v>13</v>
      </c>
      <c r="K1544" s="180">
        <v>0</v>
      </c>
      <c r="L1544" s="181">
        <f t="shared" si="80"/>
        <v>13</v>
      </c>
      <c r="M1544" s="183"/>
      <c r="N1544" s="180"/>
      <c r="O1544" s="180"/>
      <c r="P1544" s="181"/>
    </row>
    <row r="1545" spans="1:16" s="155" customFormat="1" ht="14.1" customHeight="1" x14ac:dyDescent="0.2">
      <c r="C1545" s="170"/>
      <c r="D1545" s="170"/>
      <c r="E1545" s="170"/>
      <c r="F1545" s="170"/>
      <c r="G1545" s="170"/>
      <c r="H1545" s="170"/>
      <c r="L1545" s="186"/>
      <c r="M1545" s="183"/>
      <c r="N1545" s="180"/>
      <c r="O1545" s="180"/>
      <c r="P1545" s="181"/>
    </row>
    <row r="1546" spans="1:16" s="155" customFormat="1" ht="14.1" customHeight="1" x14ac:dyDescent="0.2">
      <c r="C1546" s="170"/>
      <c r="D1546" s="170"/>
      <c r="E1546" s="170"/>
      <c r="F1546" s="170"/>
      <c r="G1546" s="170"/>
      <c r="H1546" s="170"/>
      <c r="I1546" s="184"/>
      <c r="J1546" s="185"/>
      <c r="K1546" s="185"/>
      <c r="L1546" s="181"/>
      <c r="M1546" s="183"/>
      <c r="N1546" s="180"/>
      <c r="O1546" s="180"/>
      <c r="P1546" s="181"/>
    </row>
    <row r="1547" spans="1:16" s="155" customFormat="1" ht="14.1" customHeight="1" x14ac:dyDescent="0.2">
      <c r="C1547" s="170"/>
      <c r="D1547" s="170"/>
      <c r="E1547" s="170"/>
      <c r="F1547" s="170"/>
      <c r="G1547" s="170"/>
      <c r="H1547" s="170"/>
      <c r="I1547" s="184"/>
      <c r="J1547" s="185"/>
      <c r="K1547" s="185"/>
      <c r="L1547" s="181"/>
      <c r="M1547" s="183"/>
      <c r="N1547" s="180"/>
      <c r="O1547" s="180"/>
      <c r="P1547" s="181"/>
    </row>
    <row r="1548" spans="1:16" s="155" customFormat="1" ht="14.1" customHeight="1" x14ac:dyDescent="0.2">
      <c r="C1548" s="170"/>
      <c r="D1548" s="170"/>
      <c r="E1548" s="170"/>
      <c r="F1548" s="170"/>
      <c r="G1548" s="170"/>
      <c r="H1548" s="170"/>
      <c r="I1548" s="184"/>
      <c r="J1548" s="185"/>
      <c r="K1548" s="185"/>
      <c r="L1548" s="181"/>
      <c r="M1548" s="184"/>
      <c r="N1548" s="185"/>
      <c r="O1548" s="185"/>
      <c r="P1548" s="181"/>
    </row>
    <row r="1549" spans="1:16" s="155" customFormat="1" ht="14.1" customHeight="1" x14ac:dyDescent="0.2">
      <c r="C1549" s="170"/>
      <c r="D1549" s="170"/>
      <c r="E1549" s="170"/>
      <c r="F1549" s="170"/>
      <c r="G1549" s="170"/>
      <c r="H1549" s="170"/>
      <c r="I1549" s="103"/>
      <c r="J1549" s="103"/>
      <c r="K1549" s="103"/>
      <c r="L1549" s="174"/>
    </row>
    <row r="1550" spans="1:16" s="155" customFormat="1" ht="14.1" customHeight="1" x14ac:dyDescent="0.2">
      <c r="C1550" s="170"/>
      <c r="D1550" s="170"/>
      <c r="E1550" s="170"/>
      <c r="F1550" s="170"/>
      <c r="G1550" s="170"/>
      <c r="H1550" s="170"/>
      <c r="I1550" s="187"/>
      <c r="J1550" s="176"/>
      <c r="K1550" s="176"/>
      <c r="L1550" s="181"/>
      <c r="M1550" s="207"/>
      <c r="N1550" s="176"/>
      <c r="O1550" s="176"/>
      <c r="P1550" s="181"/>
    </row>
    <row r="1551" spans="1:16" s="155" customFormat="1" ht="14.1" customHeight="1" x14ac:dyDescent="0.2">
      <c r="C1551" s="170"/>
      <c r="D1551" s="170"/>
      <c r="E1551" s="170"/>
      <c r="F1551" s="170"/>
      <c r="G1551" s="170"/>
      <c r="H1551" s="170"/>
      <c r="I1551" s="187"/>
      <c r="J1551" s="176"/>
      <c r="K1551" s="176"/>
      <c r="L1551" s="181"/>
      <c r="M1551" s="207"/>
      <c r="N1551" s="176"/>
      <c r="O1551" s="176"/>
      <c r="P1551" s="181"/>
    </row>
    <row r="1552" spans="1:16" s="155" customFormat="1" ht="14.1" customHeight="1" x14ac:dyDescent="0.2">
      <c r="C1552" s="170"/>
      <c r="D1552" s="170"/>
      <c r="E1552" s="170"/>
      <c r="F1552" s="170"/>
      <c r="G1552" s="170"/>
      <c r="H1552" s="170"/>
      <c r="I1552" s="187"/>
      <c r="J1552" s="176"/>
      <c r="K1552" s="176"/>
      <c r="L1552" s="181"/>
      <c r="M1552" s="207"/>
      <c r="N1552" s="176"/>
      <c r="O1552" s="176"/>
      <c r="P1552" s="181"/>
    </row>
    <row r="1553" spans="3:16" s="155" customFormat="1" ht="14.1" customHeight="1" x14ac:dyDescent="0.2">
      <c r="C1553" s="170"/>
      <c r="D1553" s="170"/>
      <c r="E1553" s="170"/>
      <c r="F1553" s="170"/>
      <c r="G1553" s="170"/>
      <c r="H1553" s="170"/>
      <c r="I1553" s="187"/>
      <c r="J1553" s="176"/>
      <c r="K1553" s="176"/>
      <c r="L1553" s="181"/>
      <c r="M1553" s="207"/>
      <c r="N1553" s="176"/>
      <c r="O1553" s="176"/>
      <c r="P1553" s="181"/>
    </row>
    <row r="1554" spans="3:16" s="155" customFormat="1" ht="14.1" customHeight="1" x14ac:dyDescent="0.2">
      <c r="C1554" s="170"/>
      <c r="D1554" s="170"/>
      <c r="E1554" s="170"/>
      <c r="F1554" s="170"/>
      <c r="G1554" s="170"/>
      <c r="H1554" s="170"/>
      <c r="I1554" s="187"/>
      <c r="J1554" s="176"/>
      <c r="K1554" s="176"/>
      <c r="L1554" s="181"/>
      <c r="M1554" s="207"/>
      <c r="N1554" s="176"/>
      <c r="O1554" s="176"/>
      <c r="P1554" s="181"/>
    </row>
    <row r="1555" spans="3:16" s="155" customFormat="1" ht="14.1" customHeight="1" x14ac:dyDescent="0.2">
      <c r="C1555" s="170"/>
      <c r="D1555" s="170"/>
      <c r="E1555" s="170"/>
      <c r="F1555" s="170"/>
      <c r="G1555" s="170"/>
      <c r="H1555" s="170"/>
      <c r="I1555" s="187"/>
      <c r="J1555" s="176"/>
      <c r="K1555" s="176"/>
      <c r="L1555" s="181"/>
      <c r="M1555" s="207"/>
      <c r="N1555" s="176"/>
      <c r="O1555" s="176"/>
      <c r="P1555" s="181"/>
    </row>
    <row r="1556" spans="3:16" s="155" customFormat="1" ht="14.1" customHeight="1" x14ac:dyDescent="0.2">
      <c r="C1556" s="170"/>
      <c r="D1556" s="170"/>
      <c r="E1556" s="170"/>
      <c r="F1556" s="170"/>
      <c r="G1556" s="170"/>
      <c r="H1556" s="170"/>
      <c r="I1556" s="187"/>
      <c r="J1556" s="176"/>
      <c r="K1556" s="176"/>
      <c r="L1556" s="181"/>
      <c r="M1556" s="207"/>
      <c r="N1556" s="176"/>
      <c r="O1556" s="176"/>
      <c r="P1556" s="181"/>
    </row>
    <row r="1557" spans="3:16" s="155" customFormat="1" ht="14.1" customHeight="1" x14ac:dyDescent="0.2">
      <c r="C1557" s="170"/>
      <c r="D1557" s="170"/>
      <c r="E1557" s="170"/>
      <c r="F1557" s="170"/>
      <c r="G1557" s="170"/>
      <c r="H1557" s="170"/>
      <c r="I1557" s="103"/>
      <c r="J1557" s="103"/>
      <c r="K1557" s="103"/>
      <c r="L1557" s="174"/>
      <c r="M1557" s="207"/>
      <c r="N1557" s="176"/>
      <c r="O1557" s="176"/>
      <c r="P1557" s="181"/>
    </row>
    <row r="1558" spans="3:16" s="155" customFormat="1" ht="14.1" customHeight="1" x14ac:dyDescent="0.2">
      <c r="C1558" s="170"/>
      <c r="D1558" s="170"/>
      <c r="E1558" s="170"/>
      <c r="F1558" s="170"/>
      <c r="G1558" s="170"/>
      <c r="H1558" s="170"/>
      <c r="I1558" s="207"/>
      <c r="J1558" s="176"/>
      <c r="K1558" s="176"/>
      <c r="L1558" s="181"/>
      <c r="M1558" s="207"/>
      <c r="N1558" s="176"/>
      <c r="O1558" s="176"/>
      <c r="P1558" s="181"/>
    </row>
    <row r="1559" spans="3:16" s="155" customFormat="1" ht="14.1" customHeight="1" x14ac:dyDescent="0.2">
      <c r="C1559" s="170"/>
      <c r="D1559" s="170"/>
      <c r="E1559" s="170"/>
      <c r="F1559" s="170"/>
      <c r="G1559" s="170"/>
      <c r="H1559" s="170"/>
      <c r="I1559" s="207"/>
      <c r="J1559" s="176"/>
      <c r="K1559" s="176"/>
      <c r="L1559" s="181"/>
      <c r="M1559" s="207"/>
      <c r="N1559" s="176"/>
      <c r="O1559" s="176"/>
      <c r="P1559" s="181"/>
    </row>
    <row r="1560" spans="3:16" s="155" customFormat="1" ht="14.1" customHeight="1" x14ac:dyDescent="0.2">
      <c r="C1560" s="170"/>
      <c r="D1560" s="170"/>
      <c r="E1560" s="170"/>
      <c r="F1560" s="170"/>
      <c r="G1560" s="170"/>
      <c r="H1560" s="170"/>
      <c r="I1560" s="207"/>
      <c r="J1560" s="176"/>
      <c r="K1560" s="176"/>
      <c r="L1560" s="181"/>
      <c r="M1560" s="207"/>
      <c r="N1560" s="176"/>
      <c r="O1560" s="176"/>
      <c r="P1560" s="181"/>
    </row>
    <row r="1561" spans="3:16" s="155" customFormat="1" ht="14.1" customHeight="1" x14ac:dyDescent="0.2">
      <c r="C1561" s="170"/>
      <c r="D1561" s="170"/>
      <c r="E1561" s="170"/>
      <c r="F1561" s="170"/>
      <c r="G1561" s="170"/>
      <c r="H1561" s="170"/>
      <c r="I1561" s="207"/>
      <c r="J1561" s="176"/>
      <c r="K1561" s="176"/>
      <c r="L1561" s="181"/>
      <c r="M1561" s="207"/>
      <c r="N1561" s="176"/>
      <c r="O1561" s="176"/>
      <c r="P1561" s="181"/>
    </row>
    <row r="1562" spans="3:16" s="155" customFormat="1" ht="14.1" customHeight="1" x14ac:dyDescent="0.2">
      <c r="C1562" s="170"/>
      <c r="D1562" s="170"/>
      <c r="E1562" s="170"/>
      <c r="F1562" s="170"/>
      <c r="G1562" s="170"/>
      <c r="H1562" s="170"/>
      <c r="I1562" s="207"/>
      <c r="J1562" s="176"/>
      <c r="K1562" s="176"/>
      <c r="L1562" s="181"/>
      <c r="M1562" s="207"/>
      <c r="N1562" s="176"/>
      <c r="O1562" s="176"/>
      <c r="P1562" s="181"/>
    </row>
    <row r="1563" spans="3:16" s="155" customFormat="1" ht="14.1" customHeight="1" x14ac:dyDescent="0.2">
      <c r="C1563" s="170"/>
      <c r="D1563" s="170"/>
      <c r="E1563" s="170"/>
      <c r="F1563" s="170"/>
      <c r="G1563" s="170"/>
      <c r="H1563" s="170"/>
      <c r="I1563" s="103"/>
      <c r="J1563" s="103"/>
      <c r="K1563" s="103"/>
      <c r="L1563" s="174"/>
      <c r="M1563" s="207"/>
      <c r="N1563" s="176"/>
      <c r="O1563" s="176"/>
      <c r="P1563" s="181"/>
    </row>
    <row r="1564" spans="3:16" s="155" customFormat="1" ht="14.1" customHeight="1" x14ac:dyDescent="0.2">
      <c r="C1564" s="170"/>
      <c r="D1564" s="170"/>
      <c r="E1564" s="170"/>
      <c r="F1564" s="170"/>
      <c r="G1564" s="170"/>
      <c r="H1564" s="170"/>
      <c r="I1564" s="103"/>
      <c r="J1564" s="103"/>
      <c r="K1564" s="103"/>
      <c r="L1564" s="174"/>
      <c r="M1564" s="207"/>
      <c r="N1564" s="176"/>
      <c r="O1564" s="176"/>
      <c r="P1564" s="181"/>
    </row>
    <row r="1565" spans="3:16" s="155" customFormat="1" ht="14.1" customHeight="1" x14ac:dyDescent="0.2">
      <c r="C1565" s="170"/>
      <c r="D1565" s="170"/>
      <c r="E1565" s="170"/>
      <c r="F1565" s="170"/>
      <c r="G1565" s="170"/>
      <c r="H1565" s="170"/>
      <c r="I1565" s="207"/>
      <c r="J1565" s="176"/>
      <c r="K1565" s="176"/>
      <c r="L1565" s="181"/>
      <c r="M1565" s="207"/>
      <c r="N1565" s="176"/>
      <c r="O1565" s="176"/>
      <c r="P1565" s="181"/>
    </row>
    <row r="1566" spans="3:16" s="155" customFormat="1" ht="14.1" customHeight="1" x14ac:dyDescent="0.2">
      <c r="C1566" s="170"/>
      <c r="D1566" s="170"/>
      <c r="E1566" s="170"/>
      <c r="F1566" s="170"/>
      <c r="G1566" s="170"/>
      <c r="H1566" s="170"/>
      <c r="I1566" s="207"/>
      <c r="J1566" s="176"/>
      <c r="K1566" s="176"/>
      <c r="L1566" s="181"/>
      <c r="M1566" s="207"/>
      <c r="N1566" s="176"/>
      <c r="O1566" s="176"/>
      <c r="P1566" s="181"/>
    </row>
    <row r="1567" spans="3:16" s="155" customFormat="1" ht="14.1" customHeight="1" x14ac:dyDescent="0.2">
      <c r="C1567" s="170"/>
      <c r="D1567" s="170"/>
      <c r="E1567" s="170"/>
      <c r="F1567" s="170"/>
      <c r="G1567" s="170"/>
      <c r="H1567" s="170"/>
      <c r="I1567" s="207"/>
      <c r="J1567" s="176"/>
      <c r="K1567" s="176"/>
      <c r="L1567" s="181"/>
      <c r="M1567" s="207"/>
      <c r="N1567" s="176"/>
      <c r="O1567" s="176"/>
      <c r="P1567" s="181"/>
    </row>
    <row r="1568" spans="3:16" s="155" customFormat="1" ht="14.1" customHeight="1" x14ac:dyDescent="0.2">
      <c r="C1568" s="170"/>
      <c r="D1568" s="170"/>
      <c r="E1568" s="170"/>
      <c r="F1568" s="170"/>
      <c r="G1568" s="170"/>
      <c r="H1568" s="170"/>
      <c r="I1568" s="207"/>
      <c r="J1568" s="176"/>
      <c r="K1568" s="176"/>
      <c r="L1568" s="181"/>
      <c r="N1568" s="103"/>
      <c r="O1568" s="103"/>
      <c r="P1568" s="174"/>
    </row>
    <row r="1569" spans="1:16" s="155" customFormat="1" ht="14.1" customHeight="1" x14ac:dyDescent="0.2">
      <c r="C1569" s="170"/>
      <c r="D1569" s="170"/>
      <c r="E1569" s="170"/>
      <c r="F1569" s="170"/>
      <c r="G1569" s="170"/>
      <c r="H1569" s="170"/>
      <c r="I1569" s="207"/>
      <c r="J1569" s="176"/>
      <c r="K1569" s="176"/>
      <c r="L1569" s="181"/>
      <c r="M1569" s="207"/>
      <c r="N1569" s="176"/>
      <c r="O1569" s="176"/>
      <c r="P1569" s="181"/>
    </row>
    <row r="1570" spans="1:16" s="155" customFormat="1" ht="14.1" customHeight="1" x14ac:dyDescent="0.2">
      <c r="A1570" s="98"/>
      <c r="B1570" s="153"/>
      <c r="C1570" s="170"/>
      <c r="D1570" s="170"/>
      <c r="E1570" s="170"/>
      <c r="F1570" s="170"/>
      <c r="G1570" s="170"/>
      <c r="H1570" s="170"/>
      <c r="I1570" s="103"/>
      <c r="J1570" s="103"/>
      <c r="K1570" s="103"/>
      <c r="L1570" s="174"/>
      <c r="N1570" s="103"/>
      <c r="O1570" s="103"/>
      <c r="P1570" s="174"/>
    </row>
    <row r="1571" spans="1:16" s="155" customFormat="1" ht="14.1" customHeight="1" x14ac:dyDescent="0.2">
      <c r="A1571" s="98"/>
      <c r="B1571" s="153"/>
      <c r="C1571" s="170"/>
      <c r="D1571" s="170"/>
      <c r="E1571" s="170"/>
      <c r="F1571" s="170"/>
      <c r="G1571" s="170"/>
      <c r="H1571" s="170"/>
      <c r="I1571" s="103"/>
      <c r="J1571" s="103"/>
      <c r="K1571" s="103"/>
      <c r="L1571" s="174"/>
      <c r="N1571" s="103"/>
      <c r="O1571" s="103"/>
      <c r="P1571" s="174"/>
    </row>
    <row r="1572" spans="1:16" s="155" customFormat="1" ht="14.1" customHeight="1" x14ac:dyDescent="0.2">
      <c r="A1572" s="98"/>
      <c r="B1572" s="153"/>
      <c r="C1572" s="170"/>
      <c r="D1572" s="170"/>
      <c r="E1572" s="170"/>
      <c r="F1572" s="170"/>
      <c r="G1572" s="170"/>
      <c r="H1572" s="170"/>
      <c r="I1572" s="103"/>
      <c r="J1572" s="103"/>
      <c r="K1572" s="103"/>
      <c r="L1572" s="174"/>
      <c r="N1572" s="103"/>
      <c r="O1572" s="103"/>
      <c r="P1572" s="174"/>
    </row>
    <row r="1573" spans="1:16" s="155" customFormat="1" ht="14.1" customHeight="1" x14ac:dyDescent="0.2">
      <c r="A1573" s="98"/>
      <c r="B1573" s="153"/>
      <c r="C1573" s="170"/>
      <c r="D1573" s="170"/>
      <c r="E1573" s="170"/>
      <c r="F1573" s="170"/>
      <c r="G1573" s="170"/>
      <c r="H1573" s="170"/>
      <c r="I1573" s="103"/>
      <c r="J1573" s="103"/>
      <c r="K1573" s="103"/>
      <c r="L1573" s="174"/>
      <c r="N1573" s="103"/>
      <c r="O1573" s="103"/>
      <c r="P1573" s="174"/>
    </row>
    <row r="1574" spans="1:16" s="155" customFormat="1" ht="14.1" customHeight="1" x14ac:dyDescent="0.2">
      <c r="A1574" s="98"/>
      <c r="B1574" s="153"/>
      <c r="C1574" s="170"/>
      <c r="D1574" s="170"/>
      <c r="E1574" s="170"/>
      <c r="F1574" s="170"/>
      <c r="G1574" s="170"/>
      <c r="H1574" s="170"/>
      <c r="I1574" s="103"/>
      <c r="J1574" s="103"/>
      <c r="K1574" s="103"/>
      <c r="L1574" s="174"/>
      <c r="N1574" s="103"/>
      <c r="O1574" s="103"/>
      <c r="P1574" s="174"/>
    </row>
    <row r="1575" spans="1:16" s="155" customFormat="1" ht="14.1" customHeight="1" x14ac:dyDescent="0.2">
      <c r="A1575" s="98"/>
      <c r="B1575" s="153"/>
      <c r="C1575" s="170"/>
      <c r="D1575" s="170"/>
      <c r="E1575" s="170"/>
      <c r="F1575" s="170"/>
      <c r="G1575" s="170"/>
      <c r="H1575" s="170"/>
      <c r="I1575" s="103"/>
      <c r="J1575" s="103"/>
      <c r="K1575" s="103"/>
      <c r="L1575" s="174"/>
      <c r="N1575" s="103"/>
      <c r="O1575" s="103"/>
      <c r="P1575" s="174"/>
    </row>
    <row r="1576" spans="1:16" s="155" customFormat="1" ht="14.1" customHeight="1" x14ac:dyDescent="0.2">
      <c r="A1576" s="98"/>
      <c r="B1576" s="153"/>
      <c r="C1576" s="170"/>
      <c r="D1576" s="170"/>
      <c r="E1576" s="170"/>
      <c r="F1576" s="170"/>
      <c r="G1576" s="170"/>
      <c r="H1576" s="170"/>
      <c r="I1576" s="103"/>
      <c r="J1576" s="103"/>
      <c r="K1576" s="103"/>
      <c r="L1576" s="174"/>
      <c r="N1576" s="103"/>
      <c r="O1576" s="103"/>
      <c r="P1576" s="174"/>
    </row>
    <row r="1577" spans="1:16" s="155" customFormat="1" ht="14.1" customHeight="1" x14ac:dyDescent="0.2">
      <c r="A1577" s="98"/>
      <c r="B1577" s="153"/>
      <c r="C1577" s="170"/>
      <c r="D1577" s="170"/>
      <c r="E1577" s="170"/>
      <c r="F1577" s="170"/>
      <c r="G1577" s="170"/>
      <c r="H1577" s="170"/>
      <c r="I1577" s="170" t="s">
        <v>258</v>
      </c>
      <c r="J1577" s="170">
        <f>SUM(J1538:J1569)</f>
        <v>12384</v>
      </c>
      <c r="K1577" s="170">
        <f>SUM(K1538:K1569)</f>
        <v>6008</v>
      </c>
      <c r="L1577" s="189">
        <f>SUM(L1538:L1569)</f>
        <v>6376</v>
      </c>
      <c r="M1577" s="170" t="s">
        <v>258</v>
      </c>
      <c r="N1577" s="170">
        <f>SUM(N1538:N1569)</f>
        <v>0</v>
      </c>
      <c r="O1577" s="170">
        <f>SUM(O1538:O1569)</f>
        <v>0</v>
      </c>
      <c r="P1577" s="189">
        <f>SUM(P1538:P1576)</f>
        <v>0</v>
      </c>
    </row>
    <row r="1578" spans="1:16" s="155" customFormat="1" ht="14.1" customHeight="1" x14ac:dyDescent="0.2">
      <c r="A1578" s="98"/>
      <c r="B1578" s="153"/>
      <c r="C1578" s="170"/>
      <c r="D1578" s="170"/>
      <c r="E1578" s="170"/>
      <c r="F1578" s="170"/>
      <c r="G1578" s="170"/>
      <c r="H1578" s="170"/>
      <c r="J1578" s="170">
        <f>N1577</f>
        <v>0</v>
      </c>
      <c r="K1578" s="170">
        <f>O1577</f>
        <v>0</v>
      </c>
      <c r="L1578" s="189">
        <f>P1577</f>
        <v>0</v>
      </c>
      <c r="N1578" s="103"/>
      <c r="O1578" s="103"/>
      <c r="P1578" s="174"/>
    </row>
    <row r="1579" spans="1:16" s="155" customFormat="1" ht="14.1" customHeight="1" x14ac:dyDescent="0.2">
      <c r="A1579" s="169"/>
      <c r="B1579" s="175"/>
      <c r="C1579" s="170"/>
      <c r="D1579" s="170"/>
      <c r="E1579" s="170"/>
      <c r="F1579" s="170"/>
      <c r="G1579" s="170"/>
      <c r="H1579" s="170"/>
      <c r="I1579" s="188"/>
      <c r="J1579" s="190">
        <f>SUM(J1577:J1578)</f>
        <v>12384</v>
      </c>
      <c r="K1579" s="190">
        <f>SUM(K1577:K1578)</f>
        <v>6008</v>
      </c>
      <c r="L1579" s="191">
        <f>SUM(L1577:L1578)</f>
        <v>6376</v>
      </c>
      <c r="N1579" s="103"/>
      <c r="O1579" s="103"/>
      <c r="P1579" s="174"/>
    </row>
    <row r="1580" spans="1:16" s="155" customFormat="1" ht="14.1" customHeight="1" x14ac:dyDescent="0.2">
      <c r="A1580" s="169"/>
      <c r="B1580" s="175"/>
      <c r="C1580" s="170"/>
      <c r="D1580" s="170"/>
      <c r="E1580" s="170"/>
      <c r="F1580" s="170"/>
      <c r="G1580" s="170"/>
      <c r="H1580" s="170"/>
      <c r="I1580" s="194" t="s">
        <v>383</v>
      </c>
      <c r="J1580" s="190">
        <f>C1537-J1579</f>
        <v>0</v>
      </c>
      <c r="K1580" s="329">
        <f>E1537-K1579</f>
        <v>0</v>
      </c>
      <c r="L1580" s="217">
        <f>G1537-L1579</f>
        <v>0</v>
      </c>
      <c r="N1580" s="103"/>
      <c r="O1580" s="103"/>
      <c r="P1580" s="174"/>
    </row>
    <row r="1581" spans="1:16" s="155" customFormat="1" ht="14.1" customHeight="1" x14ac:dyDescent="0.2">
      <c r="A1581" s="98"/>
      <c r="B1581" s="153"/>
      <c r="C1581" s="170"/>
      <c r="D1581" s="170"/>
      <c r="E1581" s="170"/>
      <c r="F1581" s="103"/>
      <c r="G1581" s="103"/>
      <c r="H1581" s="103"/>
      <c r="I1581" s="103"/>
      <c r="J1581" s="103"/>
      <c r="K1581" s="103"/>
      <c r="L1581" s="174"/>
      <c r="N1581" s="103"/>
      <c r="O1581" s="103"/>
      <c r="P1581" s="174"/>
    </row>
    <row r="1582" spans="1:16" s="155" customFormat="1" ht="14.1" customHeight="1" x14ac:dyDescent="0.2">
      <c r="A1582" s="169">
        <v>36</v>
      </c>
      <c r="B1582" s="211" t="s">
        <v>148</v>
      </c>
      <c r="C1582" s="72">
        <v>76916</v>
      </c>
      <c r="D1582" s="171">
        <f>C1582*100/7529178</f>
        <v>1.0215723416287941</v>
      </c>
      <c r="E1582" s="72">
        <v>51375</v>
      </c>
      <c r="F1582" s="171">
        <f>E1582*100/7270009</f>
        <v>0.70667037688674117</v>
      </c>
      <c r="G1582" s="172">
        <f>C1582-E1582</f>
        <v>25541</v>
      </c>
      <c r="H1582" s="173">
        <f>G1582*100/E1582</f>
        <v>49.714841849148421</v>
      </c>
      <c r="J1582" s="170"/>
      <c r="K1582" s="170"/>
      <c r="L1582" s="212"/>
      <c r="N1582" s="103"/>
      <c r="O1582" s="103"/>
      <c r="P1582" s="174"/>
    </row>
    <row r="1583" spans="1:16" s="155" customFormat="1" ht="14.1" customHeight="1" x14ac:dyDescent="0.2">
      <c r="A1583" s="98"/>
      <c r="B1583" s="175"/>
      <c r="C1583" s="170"/>
      <c r="D1583" s="170"/>
      <c r="E1583" s="170"/>
      <c r="F1583" s="177"/>
      <c r="G1583" s="170"/>
      <c r="H1583" s="170"/>
      <c r="I1583" s="179" t="s">
        <v>263</v>
      </c>
      <c r="J1583" s="180">
        <v>32261</v>
      </c>
      <c r="K1583" s="180">
        <v>24044</v>
      </c>
      <c r="L1583" s="181">
        <f t="shared" ref="L1583:L1594" si="81">J1583-K1583</f>
        <v>8217</v>
      </c>
      <c r="M1583" s="179" t="s">
        <v>87</v>
      </c>
      <c r="N1583" s="180">
        <v>2138</v>
      </c>
      <c r="O1583" s="180">
        <v>2596</v>
      </c>
      <c r="P1583" s="181">
        <f>N1583-O1583</f>
        <v>-458</v>
      </c>
    </row>
    <row r="1584" spans="1:16" s="155" customFormat="1" ht="14.1" customHeight="1" x14ac:dyDescent="0.2">
      <c r="A1584" s="98"/>
      <c r="B1584" s="153"/>
      <c r="C1584" s="170"/>
      <c r="D1584" s="170"/>
      <c r="E1584" s="170"/>
      <c r="F1584" s="170"/>
      <c r="G1584" s="170"/>
      <c r="H1584" s="170"/>
      <c r="I1584" s="179" t="s">
        <v>76</v>
      </c>
      <c r="J1584" s="180">
        <v>11855</v>
      </c>
      <c r="K1584" s="180">
        <v>7056</v>
      </c>
      <c r="L1584" s="181">
        <f t="shared" si="81"/>
        <v>4799</v>
      </c>
      <c r="M1584" s="179"/>
      <c r="N1584" s="180"/>
      <c r="O1584" s="180"/>
      <c r="P1584" s="181"/>
    </row>
    <row r="1585" spans="1:16" s="155" customFormat="1" ht="14.1" customHeight="1" x14ac:dyDescent="0.2">
      <c r="A1585" s="98"/>
      <c r="B1585" s="153"/>
      <c r="C1585" s="170"/>
      <c r="D1585" s="170"/>
      <c r="E1585" s="170"/>
      <c r="F1585" s="170"/>
      <c r="G1585" s="170"/>
      <c r="H1585" s="170"/>
      <c r="I1585" s="179" t="s">
        <v>99</v>
      </c>
      <c r="J1585" s="180">
        <v>3502</v>
      </c>
      <c r="K1585" s="180">
        <v>732</v>
      </c>
      <c r="L1585" s="181">
        <f t="shared" si="81"/>
        <v>2770</v>
      </c>
      <c r="M1585" s="179"/>
      <c r="N1585" s="180"/>
      <c r="O1585" s="180"/>
      <c r="P1585" s="181"/>
    </row>
    <row r="1586" spans="1:16" s="155" customFormat="1" ht="14.1" customHeight="1" x14ac:dyDescent="0.2">
      <c r="A1586" s="98"/>
      <c r="B1586" s="153"/>
      <c r="C1586" s="170"/>
      <c r="D1586" s="170"/>
      <c r="E1586" s="170"/>
      <c r="F1586" s="170"/>
      <c r="G1586" s="170"/>
      <c r="H1586" s="170"/>
      <c r="I1586" s="179" t="s">
        <v>265</v>
      </c>
      <c r="J1586" s="180">
        <v>4014</v>
      </c>
      <c r="K1586" s="180">
        <v>1852</v>
      </c>
      <c r="L1586" s="181">
        <f t="shared" si="81"/>
        <v>2162</v>
      </c>
      <c r="M1586" s="179"/>
      <c r="N1586" s="180"/>
      <c r="O1586" s="180"/>
      <c r="P1586" s="181"/>
    </row>
    <row r="1587" spans="1:16" s="155" customFormat="1" ht="14.1" customHeight="1" x14ac:dyDescent="0.2">
      <c r="A1587" s="98"/>
      <c r="B1587" s="153"/>
      <c r="C1587" s="170"/>
      <c r="D1587" s="170"/>
      <c r="E1587" s="170"/>
      <c r="F1587" s="170"/>
      <c r="G1587" s="170"/>
      <c r="H1587" s="170"/>
      <c r="I1587" s="179" t="s">
        <v>74</v>
      </c>
      <c r="J1587" s="180">
        <v>4039</v>
      </c>
      <c r="K1587" s="180">
        <v>2021</v>
      </c>
      <c r="L1587" s="181">
        <f t="shared" si="81"/>
        <v>2018</v>
      </c>
      <c r="M1587" s="179"/>
      <c r="N1587" s="180"/>
      <c r="O1587" s="180"/>
      <c r="P1587" s="181"/>
    </row>
    <row r="1588" spans="1:16" s="155" customFormat="1" ht="14.1" customHeight="1" x14ac:dyDescent="0.2">
      <c r="A1588" s="98"/>
      <c r="B1588" s="153"/>
      <c r="C1588" s="170"/>
      <c r="D1588" s="170"/>
      <c r="E1588" s="170"/>
      <c r="F1588" s="170"/>
      <c r="G1588" s="170"/>
      <c r="H1588" s="170"/>
      <c r="I1588" s="179" t="s">
        <v>93</v>
      </c>
      <c r="J1588" s="180">
        <v>11485</v>
      </c>
      <c r="K1588" s="180">
        <v>9474</v>
      </c>
      <c r="L1588" s="181">
        <f t="shared" si="81"/>
        <v>2011</v>
      </c>
      <c r="M1588" s="179"/>
      <c r="N1588" s="180"/>
      <c r="O1588" s="180"/>
      <c r="P1588" s="181"/>
    </row>
    <row r="1589" spans="1:16" s="155" customFormat="1" ht="14.1" customHeight="1" x14ac:dyDescent="0.2">
      <c r="A1589" s="98"/>
      <c r="B1589" s="153"/>
      <c r="C1589" s="170"/>
      <c r="D1589" s="170"/>
      <c r="E1589" s="170"/>
      <c r="F1589" s="170"/>
      <c r="G1589" s="170"/>
      <c r="H1589" s="170"/>
      <c r="I1589" s="179" t="s">
        <v>105</v>
      </c>
      <c r="J1589" s="180">
        <v>1228</v>
      </c>
      <c r="K1589" s="180">
        <v>0</v>
      </c>
      <c r="L1589" s="181">
        <f t="shared" si="81"/>
        <v>1228</v>
      </c>
      <c r="M1589" s="184"/>
      <c r="N1589" s="185"/>
      <c r="O1589" s="185"/>
      <c r="P1589" s="181"/>
    </row>
    <row r="1590" spans="1:16" s="155" customFormat="1" ht="14.1" customHeight="1" x14ac:dyDescent="0.2">
      <c r="A1590" s="98"/>
      <c r="B1590" s="153"/>
      <c r="C1590" s="170"/>
      <c r="D1590" s="170"/>
      <c r="E1590" s="170"/>
      <c r="F1590" s="170"/>
      <c r="G1590" s="170"/>
      <c r="H1590" s="170"/>
      <c r="I1590" s="179" t="s">
        <v>97</v>
      </c>
      <c r="J1590" s="180">
        <v>3183</v>
      </c>
      <c r="K1590" s="180">
        <v>2549</v>
      </c>
      <c r="L1590" s="181">
        <f t="shared" si="81"/>
        <v>634</v>
      </c>
    </row>
    <row r="1591" spans="1:16" s="155" customFormat="1" ht="14.1" customHeight="1" x14ac:dyDescent="0.2">
      <c r="A1591" s="98"/>
      <c r="B1591" s="153"/>
      <c r="C1591" s="170"/>
      <c r="D1591" s="170"/>
      <c r="E1591" s="170"/>
      <c r="F1591" s="170"/>
      <c r="G1591" s="170"/>
      <c r="H1591" s="170"/>
      <c r="I1591" s="179" t="s">
        <v>285</v>
      </c>
      <c r="J1591" s="180">
        <v>210</v>
      </c>
      <c r="K1591" s="180">
        <v>0</v>
      </c>
      <c r="L1591" s="181">
        <f t="shared" si="81"/>
        <v>210</v>
      </c>
      <c r="P1591" s="186"/>
    </row>
    <row r="1592" spans="1:16" s="155" customFormat="1" ht="14.1" customHeight="1" x14ac:dyDescent="0.2">
      <c r="A1592" s="98"/>
      <c r="B1592" s="153"/>
      <c r="C1592" s="170"/>
      <c r="D1592" s="170"/>
      <c r="E1592" s="170"/>
      <c r="F1592" s="170"/>
      <c r="G1592" s="170"/>
      <c r="H1592" s="170"/>
      <c r="I1592" s="179" t="s">
        <v>88</v>
      </c>
      <c r="J1592" s="180">
        <v>95</v>
      </c>
      <c r="K1592" s="180">
        <v>0</v>
      </c>
      <c r="L1592" s="181">
        <f t="shared" si="81"/>
        <v>95</v>
      </c>
      <c r="M1592" s="184"/>
      <c r="N1592" s="185"/>
      <c r="O1592" s="185"/>
      <c r="P1592" s="181"/>
    </row>
    <row r="1593" spans="1:16" s="155" customFormat="1" ht="14.1" customHeight="1" x14ac:dyDescent="0.2">
      <c r="A1593" s="98"/>
      <c r="B1593" s="153"/>
      <c r="C1593" s="170"/>
      <c r="D1593" s="170"/>
      <c r="E1593" s="170"/>
      <c r="F1593" s="170"/>
      <c r="G1593" s="170"/>
      <c r="H1593" s="170"/>
      <c r="I1593" s="179" t="s">
        <v>92</v>
      </c>
      <c r="J1593" s="180">
        <v>7</v>
      </c>
      <c r="K1593" s="180">
        <v>6</v>
      </c>
      <c r="L1593" s="181">
        <f t="shared" si="81"/>
        <v>1</v>
      </c>
      <c r="P1593" s="186"/>
    </row>
    <row r="1594" spans="1:16" s="155" customFormat="1" ht="14.1" customHeight="1" x14ac:dyDescent="0.2">
      <c r="C1594" s="170"/>
      <c r="D1594" s="170"/>
      <c r="E1594" s="170"/>
      <c r="F1594" s="170"/>
      <c r="G1594" s="170"/>
      <c r="H1594" s="170"/>
      <c r="I1594" s="179" t="s">
        <v>257</v>
      </c>
      <c r="J1594" s="180">
        <v>2899</v>
      </c>
      <c r="K1594" s="180">
        <v>1045</v>
      </c>
      <c r="L1594" s="181">
        <f t="shared" si="81"/>
        <v>1854</v>
      </c>
      <c r="P1594" s="186"/>
    </row>
    <row r="1595" spans="1:16" s="155" customFormat="1" ht="14.1" customHeight="1" x14ac:dyDescent="0.2">
      <c r="C1595" s="170"/>
      <c r="D1595" s="170"/>
      <c r="E1595" s="170"/>
      <c r="F1595" s="170"/>
      <c r="G1595" s="170"/>
      <c r="H1595" s="170"/>
      <c r="M1595" s="207"/>
      <c r="N1595" s="176"/>
      <c r="O1595" s="176"/>
      <c r="P1595" s="181"/>
    </row>
    <row r="1596" spans="1:16" s="155" customFormat="1" ht="14.1" customHeight="1" x14ac:dyDescent="0.2">
      <c r="C1596" s="170"/>
      <c r="D1596" s="170"/>
      <c r="E1596" s="170"/>
      <c r="F1596" s="170"/>
      <c r="G1596" s="170"/>
      <c r="H1596" s="170"/>
      <c r="M1596" s="207"/>
      <c r="N1596" s="176"/>
      <c r="O1596" s="176"/>
      <c r="P1596" s="181"/>
    </row>
    <row r="1597" spans="1:16" s="155" customFormat="1" ht="14.1" customHeight="1" x14ac:dyDescent="0.2">
      <c r="C1597" s="170"/>
      <c r="D1597" s="170"/>
      <c r="E1597" s="170"/>
      <c r="F1597" s="170"/>
      <c r="G1597" s="170"/>
      <c r="H1597" s="170"/>
      <c r="L1597" s="186"/>
      <c r="M1597" s="207"/>
      <c r="N1597" s="176"/>
      <c r="O1597" s="176"/>
      <c r="P1597" s="181"/>
    </row>
    <row r="1598" spans="1:16" s="155" customFormat="1" ht="14.1" customHeight="1" x14ac:dyDescent="0.2">
      <c r="C1598" s="170"/>
      <c r="D1598" s="170"/>
      <c r="E1598" s="170"/>
      <c r="F1598" s="170"/>
      <c r="G1598" s="170"/>
      <c r="H1598" s="170"/>
      <c r="L1598" s="186"/>
      <c r="M1598" s="207"/>
      <c r="N1598" s="176"/>
      <c r="O1598" s="176"/>
      <c r="P1598" s="181"/>
    </row>
    <row r="1599" spans="1:16" s="155" customFormat="1" ht="14.1" customHeight="1" x14ac:dyDescent="0.2">
      <c r="C1599" s="170"/>
      <c r="D1599" s="170"/>
      <c r="E1599" s="170"/>
      <c r="F1599" s="170"/>
      <c r="G1599" s="170"/>
      <c r="H1599" s="170"/>
      <c r="L1599" s="186"/>
      <c r="M1599" s="207"/>
      <c r="N1599" s="176"/>
      <c r="O1599" s="176"/>
      <c r="P1599" s="181"/>
    </row>
    <row r="1600" spans="1:16" s="155" customFormat="1" ht="14.1" customHeight="1" x14ac:dyDescent="0.2">
      <c r="C1600" s="170"/>
      <c r="D1600" s="170"/>
      <c r="E1600" s="170"/>
      <c r="F1600" s="170"/>
      <c r="G1600" s="170"/>
      <c r="H1600" s="170"/>
      <c r="I1600" s="187"/>
      <c r="J1600" s="176"/>
      <c r="K1600" s="176"/>
      <c r="L1600" s="181"/>
      <c r="M1600" s="207"/>
      <c r="N1600" s="176"/>
      <c r="O1600" s="176"/>
      <c r="P1600" s="181"/>
    </row>
    <row r="1601" spans="1:16" s="155" customFormat="1" ht="14.1" customHeight="1" x14ac:dyDescent="0.2">
      <c r="C1601" s="170"/>
      <c r="D1601" s="170"/>
      <c r="E1601" s="170"/>
      <c r="F1601" s="170"/>
      <c r="G1601" s="170"/>
      <c r="H1601" s="170"/>
      <c r="I1601" s="187"/>
      <c r="J1601" s="176"/>
      <c r="K1601" s="176"/>
      <c r="L1601" s="181"/>
      <c r="M1601" s="207"/>
      <c r="N1601" s="176"/>
      <c r="O1601" s="176"/>
      <c r="P1601" s="181"/>
    </row>
    <row r="1602" spans="1:16" s="155" customFormat="1" ht="14.1" customHeight="1" x14ac:dyDescent="0.2">
      <c r="C1602" s="170"/>
      <c r="D1602" s="170"/>
      <c r="E1602" s="170"/>
      <c r="F1602" s="170"/>
      <c r="G1602" s="170"/>
      <c r="H1602" s="170"/>
      <c r="I1602" s="103"/>
      <c r="J1602" s="103"/>
      <c r="K1602" s="103"/>
      <c r="L1602" s="174"/>
      <c r="M1602" s="207"/>
      <c r="N1602" s="176"/>
      <c r="O1602" s="176"/>
      <c r="P1602" s="181"/>
    </row>
    <row r="1603" spans="1:16" s="155" customFormat="1" ht="14.1" customHeight="1" x14ac:dyDescent="0.2">
      <c r="C1603" s="170"/>
      <c r="D1603" s="170"/>
      <c r="E1603" s="170"/>
      <c r="F1603" s="170"/>
      <c r="G1603" s="170"/>
      <c r="H1603" s="170"/>
      <c r="I1603" s="207"/>
      <c r="J1603" s="176"/>
      <c r="K1603" s="176"/>
      <c r="L1603" s="181"/>
      <c r="M1603" s="207"/>
      <c r="N1603" s="176"/>
      <c r="O1603" s="176"/>
      <c r="P1603" s="181"/>
    </row>
    <row r="1604" spans="1:16" s="155" customFormat="1" ht="14.1" customHeight="1" x14ac:dyDescent="0.2">
      <c r="C1604" s="170"/>
      <c r="D1604" s="170"/>
      <c r="E1604" s="170"/>
      <c r="F1604" s="170"/>
      <c r="G1604" s="170"/>
      <c r="H1604" s="170"/>
      <c r="I1604" s="207"/>
      <c r="J1604" s="176"/>
      <c r="K1604" s="176"/>
      <c r="L1604" s="181"/>
      <c r="M1604" s="207"/>
      <c r="N1604" s="176"/>
      <c r="O1604" s="176"/>
      <c r="P1604" s="181"/>
    </row>
    <row r="1605" spans="1:16" s="155" customFormat="1" ht="14.1" customHeight="1" x14ac:dyDescent="0.2">
      <c r="C1605" s="170"/>
      <c r="D1605" s="170"/>
      <c r="E1605" s="170"/>
      <c r="F1605" s="170"/>
      <c r="G1605" s="170"/>
      <c r="H1605" s="170"/>
      <c r="I1605" s="207"/>
      <c r="J1605" s="176"/>
      <c r="K1605" s="176"/>
      <c r="L1605" s="181"/>
      <c r="M1605" s="207"/>
      <c r="N1605" s="176"/>
      <c r="O1605" s="176"/>
      <c r="P1605" s="181"/>
    </row>
    <row r="1606" spans="1:16" s="155" customFormat="1" ht="14.1" customHeight="1" x14ac:dyDescent="0.2">
      <c r="C1606" s="170"/>
      <c r="D1606" s="170"/>
      <c r="E1606" s="170"/>
      <c r="F1606" s="170"/>
      <c r="G1606" s="170"/>
      <c r="H1606" s="170"/>
      <c r="I1606" s="207"/>
      <c r="J1606" s="176"/>
      <c r="K1606" s="176"/>
      <c r="L1606" s="181"/>
      <c r="M1606" s="207"/>
      <c r="N1606" s="176"/>
      <c r="O1606" s="176"/>
      <c r="P1606" s="181"/>
    </row>
    <row r="1607" spans="1:16" s="155" customFormat="1" ht="14.1" customHeight="1" x14ac:dyDescent="0.2">
      <c r="C1607" s="170"/>
      <c r="D1607" s="170"/>
      <c r="E1607" s="170"/>
      <c r="F1607" s="170"/>
      <c r="G1607" s="170"/>
      <c r="H1607" s="170"/>
      <c r="I1607" s="207"/>
      <c r="J1607" s="176"/>
      <c r="K1607" s="176"/>
      <c r="L1607" s="181"/>
      <c r="M1607" s="207"/>
      <c r="N1607" s="176"/>
      <c r="O1607" s="176"/>
      <c r="P1607" s="181"/>
    </row>
    <row r="1608" spans="1:16" s="155" customFormat="1" ht="14.1" customHeight="1" x14ac:dyDescent="0.2">
      <c r="C1608" s="170"/>
      <c r="D1608" s="170"/>
      <c r="E1608" s="170"/>
      <c r="F1608" s="170"/>
      <c r="G1608" s="170"/>
      <c r="H1608" s="170"/>
      <c r="I1608" s="103"/>
      <c r="J1608" s="103"/>
      <c r="K1608" s="103"/>
      <c r="L1608" s="174"/>
      <c r="M1608" s="207"/>
      <c r="N1608" s="176"/>
      <c r="O1608" s="176"/>
      <c r="P1608" s="181"/>
    </row>
    <row r="1609" spans="1:16" s="155" customFormat="1" ht="14.1" customHeight="1" x14ac:dyDescent="0.2">
      <c r="C1609" s="170"/>
      <c r="D1609" s="170"/>
      <c r="E1609" s="170"/>
      <c r="F1609" s="170"/>
      <c r="G1609" s="170"/>
      <c r="H1609" s="170"/>
      <c r="I1609" s="103"/>
      <c r="J1609" s="103"/>
      <c r="K1609" s="103"/>
      <c r="L1609" s="174"/>
      <c r="M1609" s="207"/>
      <c r="N1609" s="176"/>
      <c r="O1609" s="176"/>
      <c r="P1609" s="181"/>
    </row>
    <row r="1610" spans="1:16" s="155" customFormat="1" ht="14.1" customHeight="1" x14ac:dyDescent="0.2">
      <c r="A1610" s="98"/>
      <c r="B1610" s="153"/>
      <c r="C1610" s="170"/>
      <c r="D1610" s="170"/>
      <c r="E1610" s="170"/>
      <c r="F1610" s="170"/>
      <c r="G1610" s="170"/>
      <c r="H1610" s="170"/>
      <c r="I1610" s="207"/>
      <c r="J1610" s="176"/>
      <c r="K1610" s="176"/>
      <c r="L1610" s="181"/>
      <c r="M1610" s="207"/>
      <c r="N1610" s="176"/>
      <c r="O1610" s="176"/>
      <c r="P1610" s="181"/>
    </row>
    <row r="1611" spans="1:16" s="155" customFormat="1" ht="14.1" customHeight="1" x14ac:dyDescent="0.2">
      <c r="A1611" s="98"/>
      <c r="B1611" s="153"/>
      <c r="C1611" s="170"/>
      <c r="D1611" s="170"/>
      <c r="E1611" s="170"/>
      <c r="F1611" s="170"/>
      <c r="G1611" s="170"/>
      <c r="H1611" s="170"/>
      <c r="I1611" s="207"/>
      <c r="J1611" s="176"/>
      <c r="K1611" s="176"/>
      <c r="L1611" s="181"/>
      <c r="M1611" s="207"/>
      <c r="N1611" s="176"/>
      <c r="O1611" s="176"/>
      <c r="P1611" s="181"/>
    </row>
    <row r="1612" spans="1:16" s="155" customFormat="1" ht="14.1" customHeight="1" x14ac:dyDescent="0.2">
      <c r="A1612" s="98"/>
      <c r="B1612" s="153"/>
      <c r="C1612" s="170"/>
      <c r="D1612" s="170"/>
      <c r="E1612" s="170"/>
      <c r="F1612" s="170"/>
      <c r="G1612" s="170"/>
      <c r="H1612" s="170"/>
      <c r="I1612" s="207"/>
      <c r="J1612" s="176"/>
      <c r="K1612" s="176"/>
      <c r="L1612" s="181"/>
      <c r="M1612" s="207"/>
      <c r="N1612" s="176"/>
      <c r="O1612" s="176"/>
      <c r="P1612" s="181"/>
    </row>
    <row r="1613" spans="1:16" s="155" customFormat="1" ht="14.1" customHeight="1" x14ac:dyDescent="0.2">
      <c r="A1613" s="98"/>
      <c r="B1613" s="153"/>
      <c r="C1613" s="170"/>
      <c r="D1613" s="170"/>
      <c r="E1613" s="170"/>
      <c r="F1613" s="170"/>
      <c r="G1613" s="170"/>
      <c r="H1613" s="170"/>
      <c r="I1613" s="207"/>
      <c r="J1613" s="176"/>
      <c r="K1613" s="176"/>
      <c r="L1613" s="181"/>
      <c r="N1613" s="103"/>
      <c r="O1613" s="103"/>
      <c r="P1613" s="174"/>
    </row>
    <row r="1614" spans="1:16" s="155" customFormat="1" ht="14.1" customHeight="1" x14ac:dyDescent="0.2">
      <c r="A1614" s="98"/>
      <c r="B1614" s="153"/>
      <c r="C1614" s="170"/>
      <c r="D1614" s="170"/>
      <c r="E1614" s="170"/>
      <c r="F1614" s="170"/>
      <c r="G1614" s="170"/>
      <c r="H1614" s="170"/>
      <c r="I1614" s="207"/>
      <c r="J1614" s="176"/>
      <c r="K1614" s="176"/>
      <c r="L1614" s="181"/>
      <c r="M1614" s="207"/>
      <c r="N1614" s="176"/>
      <c r="O1614" s="176"/>
      <c r="P1614" s="181"/>
    </row>
    <row r="1615" spans="1:16" s="155" customFormat="1" ht="14.1" customHeight="1" x14ac:dyDescent="0.2">
      <c r="A1615" s="98"/>
      <c r="B1615" s="153"/>
      <c r="C1615" s="170"/>
      <c r="D1615" s="170"/>
      <c r="E1615" s="170"/>
      <c r="F1615" s="170"/>
      <c r="G1615" s="170"/>
      <c r="H1615" s="170"/>
      <c r="I1615" s="207"/>
      <c r="J1615" s="176"/>
      <c r="K1615" s="176"/>
      <c r="L1615" s="181"/>
      <c r="M1615" s="207"/>
      <c r="N1615" s="176"/>
      <c r="O1615" s="176"/>
      <c r="P1615" s="181"/>
    </row>
    <row r="1616" spans="1:16" s="155" customFormat="1" ht="14.1" customHeight="1" x14ac:dyDescent="0.2">
      <c r="A1616" s="98"/>
      <c r="B1616" s="153"/>
      <c r="C1616" s="170"/>
      <c r="D1616" s="170"/>
      <c r="E1616" s="170"/>
      <c r="F1616" s="170"/>
      <c r="G1616" s="170"/>
      <c r="H1616" s="170"/>
      <c r="I1616" s="207"/>
      <c r="J1616" s="176"/>
      <c r="K1616" s="176"/>
      <c r="L1616" s="181"/>
      <c r="M1616" s="207"/>
      <c r="N1616" s="176"/>
      <c r="O1616" s="176"/>
      <c r="P1616" s="181"/>
    </row>
    <row r="1617" spans="1:16" s="155" customFormat="1" ht="14.1" customHeight="1" x14ac:dyDescent="0.2">
      <c r="A1617" s="98"/>
      <c r="B1617" s="153"/>
      <c r="C1617" s="170"/>
      <c r="D1617" s="170"/>
      <c r="E1617" s="170"/>
      <c r="F1617" s="170"/>
      <c r="G1617" s="170"/>
      <c r="H1617" s="170"/>
      <c r="I1617" s="207"/>
      <c r="J1617" s="176"/>
      <c r="K1617" s="176"/>
      <c r="L1617" s="181"/>
      <c r="M1617" s="207"/>
      <c r="N1617" s="176"/>
      <c r="O1617" s="176"/>
      <c r="P1617" s="181"/>
    </row>
    <row r="1618" spans="1:16" s="155" customFormat="1" ht="14.1" customHeight="1" x14ac:dyDescent="0.2">
      <c r="A1618" s="98"/>
      <c r="B1618" s="153"/>
      <c r="C1618" s="170"/>
      <c r="D1618" s="170"/>
      <c r="E1618" s="170"/>
      <c r="F1618" s="170"/>
      <c r="G1618" s="170"/>
      <c r="H1618" s="170"/>
      <c r="I1618" s="103"/>
      <c r="J1618" s="103"/>
      <c r="K1618" s="103"/>
      <c r="L1618" s="174"/>
      <c r="N1618" s="103"/>
      <c r="O1618" s="103"/>
      <c r="P1618" s="174"/>
    </row>
    <row r="1619" spans="1:16" s="155" customFormat="1" ht="14.1" customHeight="1" x14ac:dyDescent="0.2">
      <c r="A1619" s="98"/>
      <c r="B1619" s="153"/>
      <c r="C1619" s="170"/>
      <c r="D1619" s="170"/>
      <c r="E1619" s="170"/>
      <c r="F1619" s="170"/>
      <c r="G1619" s="170"/>
      <c r="H1619" s="170"/>
      <c r="I1619" s="103"/>
      <c r="J1619" s="103"/>
      <c r="K1619" s="103"/>
      <c r="L1619" s="174"/>
      <c r="N1619" s="103"/>
      <c r="O1619" s="103"/>
      <c r="P1619" s="174"/>
    </row>
    <row r="1620" spans="1:16" s="155" customFormat="1" ht="14.1" customHeight="1" x14ac:dyDescent="0.2">
      <c r="A1620" s="98"/>
      <c r="B1620" s="153"/>
      <c r="C1620" s="170"/>
      <c r="D1620" s="170"/>
      <c r="E1620" s="170"/>
      <c r="F1620" s="170"/>
      <c r="G1620" s="170"/>
      <c r="H1620" s="170"/>
      <c r="I1620" s="103"/>
      <c r="J1620" s="103"/>
      <c r="K1620" s="103"/>
      <c r="L1620" s="174"/>
      <c r="N1620" s="103"/>
      <c r="O1620" s="103"/>
      <c r="P1620" s="174"/>
    </row>
    <row r="1621" spans="1:16" s="155" customFormat="1" ht="14.1" customHeight="1" x14ac:dyDescent="0.2">
      <c r="A1621" s="98"/>
      <c r="B1621" s="153"/>
      <c r="C1621" s="170"/>
      <c r="D1621" s="170"/>
      <c r="E1621" s="170"/>
      <c r="F1621" s="170"/>
      <c r="G1621" s="170"/>
      <c r="H1621" s="170"/>
      <c r="I1621" s="103"/>
      <c r="J1621" s="103"/>
      <c r="K1621" s="103"/>
      <c r="L1621" s="174"/>
      <c r="N1621" s="103"/>
      <c r="O1621" s="103"/>
      <c r="P1621" s="174"/>
    </row>
    <row r="1622" spans="1:16" s="155" customFormat="1" ht="14.1" customHeight="1" x14ac:dyDescent="0.2">
      <c r="A1622" s="98"/>
      <c r="B1622" s="153"/>
      <c r="C1622" s="170"/>
      <c r="D1622" s="170"/>
      <c r="E1622" s="170"/>
      <c r="F1622" s="170"/>
      <c r="G1622" s="170"/>
      <c r="H1622" s="170"/>
      <c r="I1622" s="170" t="s">
        <v>258</v>
      </c>
      <c r="J1622" s="189">
        <f t="shared" ref="J1622:L1622" si="82">SUM(J1583:J1621)</f>
        <v>74778</v>
      </c>
      <c r="K1622" s="189">
        <f t="shared" si="82"/>
        <v>48779</v>
      </c>
      <c r="L1622" s="189">
        <f t="shared" si="82"/>
        <v>25999</v>
      </c>
      <c r="M1622" s="170" t="s">
        <v>258</v>
      </c>
      <c r="N1622" s="189">
        <f>SUM(N1583:N1621)</f>
        <v>2138</v>
      </c>
      <c r="O1622" s="189">
        <f>SUM(O1583:O1621)</f>
        <v>2596</v>
      </c>
      <c r="P1622" s="189">
        <f>SUM(P1583:P1621)</f>
        <v>-458</v>
      </c>
    </row>
    <row r="1623" spans="1:16" s="155" customFormat="1" ht="14.1" customHeight="1" x14ac:dyDescent="0.2">
      <c r="A1623" s="98"/>
      <c r="B1623" s="153"/>
      <c r="C1623" s="170"/>
      <c r="D1623" s="170"/>
      <c r="E1623" s="170"/>
      <c r="F1623" s="170"/>
      <c r="G1623" s="170"/>
      <c r="H1623" s="170"/>
      <c r="J1623" s="170">
        <f>N1622</f>
        <v>2138</v>
      </c>
      <c r="K1623" s="170">
        <f>O1622</f>
        <v>2596</v>
      </c>
      <c r="L1623" s="189">
        <f>P1622</f>
        <v>-458</v>
      </c>
      <c r="N1623" s="103"/>
      <c r="O1623" s="103"/>
      <c r="P1623" s="174"/>
    </row>
    <row r="1624" spans="1:16" s="155" customFormat="1" ht="14.1" customHeight="1" x14ac:dyDescent="0.2">
      <c r="A1624" s="169"/>
      <c r="B1624" s="175"/>
      <c r="C1624" s="170"/>
      <c r="D1624" s="170"/>
      <c r="E1624" s="170"/>
      <c r="F1624" s="170"/>
      <c r="G1624" s="170"/>
      <c r="H1624" s="170"/>
      <c r="I1624" s="188"/>
      <c r="J1624" s="190">
        <f>SUM(J1622:J1623)</f>
        <v>76916</v>
      </c>
      <c r="K1624" s="190">
        <f>SUM(K1622:K1623)</f>
        <v>51375</v>
      </c>
      <c r="L1624" s="191">
        <f>SUM(L1622:L1623)</f>
        <v>25541</v>
      </c>
      <c r="N1624" s="103"/>
      <c r="O1624" s="103"/>
      <c r="P1624" s="174"/>
    </row>
    <row r="1625" spans="1:16" s="155" customFormat="1" ht="14.1" customHeight="1" x14ac:dyDescent="0.2">
      <c r="A1625" s="169"/>
      <c r="B1625" s="175"/>
      <c r="C1625" s="170"/>
      <c r="D1625" s="170"/>
      <c r="E1625" s="170"/>
      <c r="F1625" s="170"/>
      <c r="G1625" s="170"/>
      <c r="H1625" s="170"/>
      <c r="I1625" s="194" t="s">
        <v>384</v>
      </c>
      <c r="J1625" s="190">
        <f>C1582-J1624</f>
        <v>0</v>
      </c>
      <c r="K1625" s="329">
        <f>E1582-K1624</f>
        <v>0</v>
      </c>
      <c r="L1625" s="217">
        <f>G1582-L1624</f>
        <v>0</v>
      </c>
      <c r="N1625" s="103"/>
      <c r="O1625" s="103"/>
      <c r="P1625" s="174"/>
    </row>
    <row r="1626" spans="1:16" s="155" customFormat="1" ht="14.1" customHeight="1" x14ac:dyDescent="0.2">
      <c r="A1626" s="201"/>
      <c r="B1626" s="201"/>
      <c r="C1626" s="201"/>
      <c r="D1626" s="201"/>
      <c r="E1626" s="201"/>
      <c r="F1626" s="201"/>
      <c r="G1626" s="201"/>
      <c r="H1626" s="201"/>
      <c r="J1626" s="103"/>
      <c r="K1626" s="103"/>
      <c r="L1626" s="174"/>
      <c r="M1626" s="103"/>
      <c r="N1626" s="103"/>
      <c r="O1626" s="103"/>
      <c r="P1626" s="174"/>
    </row>
    <row r="1627" spans="1:16" s="155" customFormat="1" ht="14.1" customHeight="1" x14ac:dyDescent="0.2">
      <c r="A1627" s="169">
        <v>37</v>
      </c>
      <c r="B1627" s="202" t="s">
        <v>385</v>
      </c>
      <c r="C1627" s="72">
        <v>1080</v>
      </c>
      <c r="D1627" s="171">
        <f>C1627*100/7529178</f>
        <v>1.4344195342439772E-2</v>
      </c>
      <c r="E1627" s="72">
        <v>1374</v>
      </c>
      <c r="F1627" s="171">
        <f>E1627*100/7270009</f>
        <v>1.8899563948270217E-2</v>
      </c>
      <c r="G1627" s="172">
        <f>C1627-E1627</f>
        <v>-294</v>
      </c>
      <c r="H1627" s="173">
        <f>G1627*100/E1627</f>
        <v>-21.397379912663755</v>
      </c>
      <c r="I1627" s="103"/>
      <c r="J1627" s="103"/>
      <c r="K1627" s="103"/>
      <c r="L1627" s="174"/>
      <c r="N1627" s="103"/>
      <c r="O1627" s="103"/>
      <c r="P1627" s="174"/>
    </row>
    <row r="1628" spans="1:16" s="155" customFormat="1" ht="14.1" customHeight="1" x14ac:dyDescent="0.2">
      <c r="A1628" s="98"/>
      <c r="B1628" s="175" t="s">
        <v>386</v>
      </c>
      <c r="C1628" s="170"/>
      <c r="D1628" s="170"/>
      <c r="E1628" s="170"/>
      <c r="F1628" s="170"/>
      <c r="G1628" s="103"/>
      <c r="H1628" s="103"/>
      <c r="I1628" s="179" t="s">
        <v>65</v>
      </c>
      <c r="J1628" s="180">
        <v>579</v>
      </c>
      <c r="K1628" s="180">
        <v>308</v>
      </c>
      <c r="L1628" s="181">
        <f t="shared" ref="L1628:L1642" si="83">J1628-K1628</f>
        <v>271</v>
      </c>
      <c r="M1628" s="179" t="s">
        <v>263</v>
      </c>
      <c r="N1628" s="180">
        <v>36</v>
      </c>
      <c r="O1628" s="180">
        <v>243</v>
      </c>
      <c r="P1628" s="181">
        <f t="shared" ref="P1628:P1646" si="84">N1628-O1628</f>
        <v>-207</v>
      </c>
    </row>
    <row r="1629" spans="1:16" s="155" customFormat="1" ht="14.1" customHeight="1" x14ac:dyDescent="0.2">
      <c r="A1629" s="98"/>
      <c r="B1629" s="153"/>
      <c r="C1629" s="330"/>
      <c r="D1629" s="103"/>
      <c r="E1629" s="330"/>
      <c r="F1629" s="170"/>
      <c r="G1629" s="103"/>
      <c r="H1629" s="103"/>
      <c r="I1629" s="179" t="s">
        <v>66</v>
      </c>
      <c r="J1629" s="180">
        <v>26</v>
      </c>
      <c r="K1629" s="180">
        <v>7</v>
      </c>
      <c r="L1629" s="181">
        <f t="shared" si="83"/>
        <v>19</v>
      </c>
      <c r="M1629" s="179" t="s">
        <v>71</v>
      </c>
      <c r="N1629" s="180">
        <v>0</v>
      </c>
      <c r="O1629" s="180">
        <v>111</v>
      </c>
      <c r="P1629" s="181">
        <f t="shared" si="84"/>
        <v>-111</v>
      </c>
    </row>
    <row r="1630" spans="1:16" s="155" customFormat="1" ht="14.1" customHeight="1" x14ac:dyDescent="0.2">
      <c r="A1630" s="98"/>
      <c r="B1630" s="153"/>
      <c r="C1630" s="330"/>
      <c r="D1630" s="103"/>
      <c r="E1630" s="330"/>
      <c r="F1630" s="170"/>
      <c r="G1630" s="103"/>
      <c r="H1630" s="103"/>
      <c r="I1630" s="179" t="s">
        <v>93</v>
      </c>
      <c r="J1630" s="180">
        <v>35</v>
      </c>
      <c r="K1630" s="180">
        <v>16</v>
      </c>
      <c r="L1630" s="181">
        <f t="shared" si="83"/>
        <v>19</v>
      </c>
      <c r="M1630" s="179" t="s">
        <v>75</v>
      </c>
      <c r="N1630" s="180">
        <v>1</v>
      </c>
      <c r="O1630" s="180">
        <v>101</v>
      </c>
      <c r="P1630" s="181">
        <f t="shared" si="84"/>
        <v>-100</v>
      </c>
    </row>
    <row r="1631" spans="1:16" s="155" customFormat="1" ht="14.1" customHeight="1" x14ac:dyDescent="0.2">
      <c r="A1631" s="98"/>
      <c r="B1631" s="153"/>
      <c r="C1631" s="170"/>
      <c r="D1631" s="170"/>
      <c r="E1631" s="170"/>
      <c r="F1631" s="170"/>
      <c r="G1631" s="103"/>
      <c r="H1631" s="103"/>
      <c r="I1631" s="179" t="s">
        <v>81</v>
      </c>
      <c r="J1631" s="180">
        <v>20</v>
      </c>
      <c r="K1631" s="180">
        <v>3</v>
      </c>
      <c r="L1631" s="181">
        <f t="shared" si="83"/>
        <v>17</v>
      </c>
      <c r="M1631" s="179" t="s">
        <v>70</v>
      </c>
      <c r="N1631" s="180">
        <v>99</v>
      </c>
      <c r="O1631" s="180">
        <v>190</v>
      </c>
      <c r="P1631" s="181">
        <f t="shared" si="84"/>
        <v>-91</v>
      </c>
    </row>
    <row r="1632" spans="1:16" s="155" customFormat="1" ht="14.1" customHeight="1" x14ac:dyDescent="0.2">
      <c r="A1632" s="98"/>
      <c r="B1632" s="153"/>
      <c r="C1632" s="170"/>
      <c r="D1632" s="170"/>
      <c r="E1632" s="170"/>
      <c r="F1632" s="170"/>
      <c r="G1632" s="103"/>
      <c r="H1632" s="103"/>
      <c r="I1632" s="179" t="s">
        <v>282</v>
      </c>
      <c r="J1632" s="180">
        <v>18</v>
      </c>
      <c r="K1632" s="180">
        <v>5</v>
      </c>
      <c r="L1632" s="181">
        <f t="shared" si="83"/>
        <v>13</v>
      </c>
      <c r="M1632" s="179" t="s">
        <v>97</v>
      </c>
      <c r="N1632" s="180">
        <v>13</v>
      </c>
      <c r="O1632" s="180">
        <v>54</v>
      </c>
      <c r="P1632" s="181">
        <f t="shared" si="84"/>
        <v>-41</v>
      </c>
    </row>
    <row r="1633" spans="1:16" s="155" customFormat="1" ht="14.1" customHeight="1" x14ac:dyDescent="0.2">
      <c r="A1633" s="98"/>
      <c r="B1633" s="153"/>
      <c r="C1633" s="170"/>
      <c r="D1633" s="170"/>
      <c r="E1633" s="170"/>
      <c r="F1633" s="170"/>
      <c r="G1633" s="103"/>
      <c r="H1633" s="103"/>
      <c r="I1633" s="179" t="s">
        <v>92</v>
      </c>
      <c r="J1633" s="180">
        <v>28</v>
      </c>
      <c r="K1633" s="180">
        <v>16</v>
      </c>
      <c r="L1633" s="181">
        <f t="shared" si="83"/>
        <v>12</v>
      </c>
      <c r="M1633" s="179" t="s">
        <v>91</v>
      </c>
      <c r="N1633" s="180">
        <v>13</v>
      </c>
      <c r="O1633" s="180">
        <v>48</v>
      </c>
      <c r="P1633" s="181">
        <f t="shared" si="84"/>
        <v>-35</v>
      </c>
    </row>
    <row r="1634" spans="1:16" s="155" customFormat="1" ht="14.1" customHeight="1" x14ac:dyDescent="0.2">
      <c r="A1634" s="98"/>
      <c r="B1634" s="153"/>
      <c r="C1634" s="170"/>
      <c r="D1634" s="170"/>
      <c r="E1634" s="170"/>
      <c r="F1634" s="170"/>
      <c r="G1634" s="103"/>
      <c r="H1634" s="103"/>
      <c r="I1634" s="179" t="s">
        <v>270</v>
      </c>
      <c r="J1634" s="180">
        <v>11</v>
      </c>
      <c r="K1634" s="180">
        <v>0</v>
      </c>
      <c r="L1634" s="181">
        <f t="shared" si="83"/>
        <v>11</v>
      </c>
      <c r="M1634" s="179" t="s">
        <v>99</v>
      </c>
      <c r="N1634" s="180">
        <v>11</v>
      </c>
      <c r="O1634" s="180">
        <v>26</v>
      </c>
      <c r="P1634" s="181">
        <f t="shared" si="84"/>
        <v>-15</v>
      </c>
    </row>
    <row r="1635" spans="1:16" s="155" customFormat="1" ht="14.1" customHeight="1" x14ac:dyDescent="0.2">
      <c r="A1635" s="98"/>
      <c r="B1635" s="153"/>
      <c r="C1635" s="170"/>
      <c r="D1635" s="170"/>
      <c r="E1635" s="170"/>
      <c r="F1635" s="170"/>
      <c r="G1635" s="103"/>
      <c r="H1635" s="103"/>
      <c r="I1635" s="179" t="s">
        <v>74</v>
      </c>
      <c r="J1635" s="180">
        <v>26</v>
      </c>
      <c r="K1635" s="180">
        <v>20</v>
      </c>
      <c r="L1635" s="181">
        <f t="shared" si="83"/>
        <v>6</v>
      </c>
      <c r="M1635" s="179" t="s">
        <v>96</v>
      </c>
      <c r="N1635" s="180">
        <v>8</v>
      </c>
      <c r="O1635" s="180">
        <v>22</v>
      </c>
      <c r="P1635" s="181">
        <f t="shared" si="84"/>
        <v>-14</v>
      </c>
    </row>
    <row r="1636" spans="1:16" s="155" customFormat="1" ht="14.1" customHeight="1" x14ac:dyDescent="0.2">
      <c r="A1636" s="98"/>
      <c r="B1636" s="153"/>
      <c r="C1636" s="170"/>
      <c r="D1636" s="170"/>
      <c r="E1636" s="170"/>
      <c r="F1636" s="170"/>
      <c r="G1636" s="103"/>
      <c r="H1636" s="103"/>
      <c r="I1636" s="179" t="s">
        <v>76</v>
      </c>
      <c r="J1636" s="180">
        <v>30</v>
      </c>
      <c r="K1636" s="180">
        <v>24</v>
      </c>
      <c r="L1636" s="181">
        <f t="shared" si="83"/>
        <v>6</v>
      </c>
      <c r="M1636" s="179" t="s">
        <v>72</v>
      </c>
      <c r="N1636" s="180">
        <v>4</v>
      </c>
      <c r="O1636" s="180">
        <v>17</v>
      </c>
      <c r="P1636" s="181">
        <f t="shared" si="84"/>
        <v>-13</v>
      </c>
    </row>
    <row r="1637" spans="1:16" s="155" customFormat="1" ht="14.1" customHeight="1" x14ac:dyDescent="0.2">
      <c r="A1637" s="98"/>
      <c r="B1637" s="153"/>
      <c r="C1637" s="170"/>
      <c r="D1637" s="170"/>
      <c r="E1637" s="170"/>
      <c r="F1637" s="170"/>
      <c r="G1637" s="103"/>
      <c r="H1637" s="103"/>
      <c r="I1637" s="179" t="s">
        <v>101</v>
      </c>
      <c r="J1637" s="180">
        <v>6</v>
      </c>
      <c r="K1637" s="180">
        <v>0</v>
      </c>
      <c r="L1637" s="181">
        <f t="shared" si="83"/>
        <v>6</v>
      </c>
      <c r="M1637" s="179" t="s">
        <v>87</v>
      </c>
      <c r="N1637" s="180">
        <v>0</v>
      </c>
      <c r="O1637" s="180">
        <v>11</v>
      </c>
      <c r="P1637" s="181">
        <f t="shared" si="84"/>
        <v>-11</v>
      </c>
    </row>
    <row r="1638" spans="1:16" s="155" customFormat="1" ht="14.1" customHeight="1" x14ac:dyDescent="0.2">
      <c r="A1638" s="98"/>
      <c r="B1638" s="153"/>
      <c r="C1638" s="170"/>
      <c r="D1638" s="170"/>
      <c r="E1638" s="170"/>
      <c r="F1638" s="170"/>
      <c r="G1638" s="103"/>
      <c r="H1638" s="103"/>
      <c r="I1638" s="179" t="s">
        <v>104</v>
      </c>
      <c r="J1638" s="180">
        <v>10</v>
      </c>
      <c r="K1638" s="180">
        <v>7</v>
      </c>
      <c r="L1638" s="181">
        <f t="shared" si="83"/>
        <v>3</v>
      </c>
      <c r="M1638" s="179" t="s">
        <v>95</v>
      </c>
      <c r="N1638" s="180">
        <v>2</v>
      </c>
      <c r="O1638" s="180">
        <v>10</v>
      </c>
      <c r="P1638" s="181">
        <f t="shared" si="84"/>
        <v>-8</v>
      </c>
    </row>
    <row r="1639" spans="1:16" s="155" customFormat="1" ht="14.1" customHeight="1" x14ac:dyDescent="0.2">
      <c r="A1639" s="98"/>
      <c r="B1639" s="153"/>
      <c r="C1639" s="170"/>
      <c r="D1639" s="170"/>
      <c r="E1639" s="170"/>
      <c r="F1639" s="170"/>
      <c r="G1639" s="103"/>
      <c r="H1639" s="103"/>
      <c r="I1639" s="179" t="s">
        <v>278</v>
      </c>
      <c r="J1639" s="180">
        <v>8</v>
      </c>
      <c r="K1639" s="180">
        <v>6</v>
      </c>
      <c r="L1639" s="181">
        <f t="shared" si="83"/>
        <v>2</v>
      </c>
      <c r="M1639" s="179" t="s">
        <v>277</v>
      </c>
      <c r="N1639" s="180">
        <v>18</v>
      </c>
      <c r="O1639" s="180">
        <v>25</v>
      </c>
      <c r="P1639" s="181">
        <f t="shared" si="84"/>
        <v>-7</v>
      </c>
    </row>
    <row r="1640" spans="1:16" s="155" customFormat="1" ht="14.1" customHeight="1" x14ac:dyDescent="0.2">
      <c r="A1640" s="98"/>
      <c r="B1640" s="153"/>
      <c r="C1640" s="170"/>
      <c r="D1640" s="170"/>
      <c r="E1640" s="170"/>
      <c r="F1640" s="170"/>
      <c r="G1640" s="103"/>
      <c r="H1640" s="103"/>
      <c r="I1640" s="179" t="s">
        <v>78</v>
      </c>
      <c r="J1640" s="180">
        <v>2</v>
      </c>
      <c r="K1640" s="180">
        <v>0</v>
      </c>
      <c r="L1640" s="181">
        <f t="shared" si="83"/>
        <v>2</v>
      </c>
      <c r="M1640" s="179" t="s">
        <v>67</v>
      </c>
      <c r="N1640" s="180">
        <v>8</v>
      </c>
      <c r="O1640" s="180">
        <v>15</v>
      </c>
      <c r="P1640" s="181">
        <f t="shared" si="84"/>
        <v>-7</v>
      </c>
    </row>
    <row r="1641" spans="1:16" s="155" customFormat="1" ht="14.1" customHeight="1" x14ac:dyDescent="0.2">
      <c r="A1641" s="98"/>
      <c r="B1641" s="153"/>
      <c r="C1641" s="170"/>
      <c r="D1641" s="170"/>
      <c r="E1641" s="170"/>
      <c r="F1641" s="170"/>
      <c r="G1641" s="103"/>
      <c r="H1641" s="103"/>
      <c r="I1641" s="179" t="s">
        <v>79</v>
      </c>
      <c r="J1641" s="180">
        <v>1</v>
      </c>
      <c r="K1641" s="180">
        <v>0</v>
      </c>
      <c r="L1641" s="181">
        <f t="shared" si="83"/>
        <v>1</v>
      </c>
      <c r="M1641" s="179" t="s">
        <v>105</v>
      </c>
      <c r="N1641" s="180">
        <v>16</v>
      </c>
      <c r="O1641" s="180">
        <v>23</v>
      </c>
      <c r="P1641" s="181">
        <f t="shared" si="84"/>
        <v>-7</v>
      </c>
    </row>
    <row r="1642" spans="1:16" s="155" customFormat="1" ht="14.1" customHeight="1" x14ac:dyDescent="0.2">
      <c r="A1642" s="98"/>
      <c r="B1642" s="153"/>
      <c r="C1642" s="170"/>
      <c r="D1642" s="170"/>
      <c r="E1642" s="170"/>
      <c r="F1642" s="170"/>
      <c r="G1642" s="103"/>
      <c r="H1642" s="103"/>
      <c r="I1642" s="179" t="s">
        <v>257</v>
      </c>
      <c r="J1642" s="180">
        <v>39</v>
      </c>
      <c r="K1642" s="180">
        <v>29</v>
      </c>
      <c r="L1642" s="181">
        <f t="shared" si="83"/>
        <v>10</v>
      </c>
      <c r="M1642" s="179" t="s">
        <v>80</v>
      </c>
      <c r="N1642" s="180">
        <v>5</v>
      </c>
      <c r="O1642" s="180">
        <v>11</v>
      </c>
      <c r="P1642" s="181">
        <f t="shared" si="84"/>
        <v>-6</v>
      </c>
    </row>
    <row r="1643" spans="1:16" s="155" customFormat="1" ht="14.1" customHeight="1" x14ac:dyDescent="0.2">
      <c r="A1643" s="98"/>
      <c r="B1643" s="153"/>
      <c r="C1643" s="170"/>
      <c r="D1643" s="170"/>
      <c r="E1643" s="170"/>
      <c r="F1643" s="170"/>
      <c r="G1643" s="103"/>
      <c r="H1643" s="103"/>
      <c r="M1643" s="179" t="s">
        <v>82</v>
      </c>
      <c r="N1643" s="180">
        <v>0</v>
      </c>
      <c r="O1643" s="180">
        <v>5</v>
      </c>
      <c r="P1643" s="181">
        <f t="shared" si="84"/>
        <v>-5</v>
      </c>
    </row>
    <row r="1644" spans="1:16" s="155" customFormat="1" ht="14.1" customHeight="1" x14ac:dyDescent="0.2">
      <c r="A1644" s="98"/>
      <c r="B1644" s="153"/>
      <c r="C1644" s="170"/>
      <c r="D1644" s="170"/>
      <c r="E1644" s="170"/>
      <c r="F1644" s="170"/>
      <c r="G1644" s="103"/>
      <c r="H1644" s="103"/>
      <c r="I1644" s="179"/>
      <c r="J1644" s="180"/>
      <c r="K1644" s="180"/>
      <c r="L1644" s="181"/>
      <c r="M1644" s="179" t="s">
        <v>68</v>
      </c>
      <c r="N1644" s="180">
        <v>0</v>
      </c>
      <c r="O1644" s="180">
        <v>5</v>
      </c>
      <c r="P1644" s="181">
        <f t="shared" si="84"/>
        <v>-5</v>
      </c>
    </row>
    <row r="1645" spans="1:16" s="155" customFormat="1" ht="14.1" customHeight="1" x14ac:dyDescent="0.2">
      <c r="A1645" s="98"/>
      <c r="B1645" s="153"/>
      <c r="C1645" s="170"/>
      <c r="D1645" s="170"/>
      <c r="E1645" s="170"/>
      <c r="F1645" s="170"/>
      <c r="G1645" s="103"/>
      <c r="H1645" s="103"/>
      <c r="I1645" s="179"/>
      <c r="J1645" s="180"/>
      <c r="K1645" s="180"/>
      <c r="L1645" s="181"/>
      <c r="M1645" s="179" t="s">
        <v>285</v>
      </c>
      <c r="N1645" s="180">
        <v>0</v>
      </c>
      <c r="O1645" s="180">
        <v>5</v>
      </c>
      <c r="P1645" s="181">
        <f t="shared" si="84"/>
        <v>-5</v>
      </c>
    </row>
    <row r="1646" spans="1:16" s="155" customFormat="1" ht="14.1" customHeight="1" x14ac:dyDescent="0.2">
      <c r="A1646" s="98"/>
      <c r="B1646" s="153"/>
      <c r="C1646" s="170"/>
      <c r="D1646" s="170"/>
      <c r="E1646" s="170"/>
      <c r="F1646" s="170"/>
      <c r="G1646" s="103"/>
      <c r="H1646" s="103"/>
      <c r="I1646" s="179"/>
      <c r="J1646" s="180"/>
      <c r="K1646" s="180"/>
      <c r="L1646" s="181"/>
      <c r="M1646" s="179" t="s">
        <v>103</v>
      </c>
      <c r="N1646" s="180">
        <v>7</v>
      </c>
      <c r="O1646" s="180">
        <v>11</v>
      </c>
      <c r="P1646" s="181">
        <f t="shared" si="84"/>
        <v>-4</v>
      </c>
    </row>
    <row r="1647" spans="1:16" s="155" customFormat="1" ht="14.1" customHeight="1" x14ac:dyDescent="0.2">
      <c r="A1647" s="169"/>
      <c r="B1647" s="175"/>
      <c r="C1647" s="170"/>
      <c r="D1647" s="170"/>
      <c r="E1647" s="170"/>
      <c r="F1647" s="170"/>
      <c r="G1647" s="170"/>
      <c r="H1647" s="170"/>
      <c r="I1647" s="179"/>
      <c r="J1647" s="180"/>
      <c r="K1647" s="180"/>
      <c r="L1647" s="181"/>
      <c r="M1647" s="179"/>
      <c r="N1647" s="180"/>
      <c r="O1647" s="180"/>
      <c r="P1647" s="181"/>
    </row>
    <row r="1648" spans="1:16" s="155" customFormat="1" ht="14.1" customHeight="1" x14ac:dyDescent="0.2">
      <c r="A1648" s="169"/>
      <c r="B1648" s="175"/>
      <c r="C1648" s="170"/>
      <c r="D1648" s="170"/>
      <c r="E1648" s="170"/>
      <c r="F1648" s="170"/>
      <c r="G1648" s="170"/>
      <c r="H1648" s="170"/>
      <c r="I1648" s="179"/>
      <c r="J1648" s="180"/>
      <c r="K1648" s="180"/>
      <c r="L1648" s="181"/>
      <c r="M1648" s="179"/>
      <c r="N1648" s="180"/>
      <c r="O1648" s="180"/>
      <c r="P1648" s="181"/>
    </row>
    <row r="1649" spans="1:16" s="155" customFormat="1" ht="14.1" customHeight="1" x14ac:dyDescent="0.2">
      <c r="A1649" s="169"/>
      <c r="B1649" s="175"/>
      <c r="C1649" s="170"/>
      <c r="D1649" s="170"/>
      <c r="E1649" s="170"/>
      <c r="F1649" s="170"/>
      <c r="G1649" s="170"/>
      <c r="H1649" s="170"/>
      <c r="I1649" s="179"/>
      <c r="J1649" s="180"/>
      <c r="K1649" s="180"/>
      <c r="L1649" s="181"/>
      <c r="M1649" s="179"/>
      <c r="N1649" s="180"/>
      <c r="O1649" s="180"/>
      <c r="P1649" s="181"/>
    </row>
    <row r="1650" spans="1:16" s="155" customFormat="1" ht="14.1" customHeight="1" x14ac:dyDescent="0.2">
      <c r="A1650" s="169"/>
      <c r="B1650" s="175"/>
      <c r="C1650" s="170"/>
      <c r="D1650" s="170"/>
      <c r="E1650" s="170"/>
      <c r="F1650" s="170"/>
      <c r="G1650" s="170"/>
      <c r="H1650" s="170"/>
      <c r="M1650" s="179"/>
      <c r="N1650" s="180"/>
      <c r="O1650" s="180"/>
      <c r="P1650" s="181"/>
    </row>
    <row r="1651" spans="1:16" s="155" customFormat="1" ht="14.1" customHeight="1" x14ac:dyDescent="0.2">
      <c r="A1651" s="169"/>
      <c r="B1651" s="175"/>
      <c r="C1651" s="170"/>
      <c r="D1651" s="170"/>
      <c r="E1651" s="170"/>
      <c r="F1651" s="170"/>
      <c r="G1651" s="170"/>
      <c r="H1651" s="170"/>
      <c r="M1651" s="179"/>
      <c r="N1651" s="180"/>
      <c r="O1651" s="180"/>
      <c r="P1651" s="181"/>
    </row>
    <row r="1652" spans="1:16" s="155" customFormat="1" ht="14.1" customHeight="1" x14ac:dyDescent="0.2">
      <c r="A1652" s="169"/>
      <c r="B1652" s="175"/>
      <c r="C1652" s="170"/>
      <c r="D1652" s="170"/>
      <c r="E1652" s="170"/>
      <c r="F1652" s="170"/>
      <c r="G1652" s="170"/>
      <c r="H1652" s="170"/>
      <c r="M1652" s="179"/>
      <c r="N1652" s="180"/>
      <c r="O1652" s="180"/>
      <c r="P1652" s="181"/>
    </row>
    <row r="1653" spans="1:16" s="155" customFormat="1" ht="14.1" customHeight="1" x14ac:dyDescent="0.2">
      <c r="A1653" s="169"/>
      <c r="B1653" s="175"/>
      <c r="C1653" s="170"/>
      <c r="D1653" s="170"/>
      <c r="E1653" s="170"/>
      <c r="F1653" s="170"/>
      <c r="G1653" s="170"/>
      <c r="H1653" s="170"/>
      <c r="I1653" s="183"/>
      <c r="J1653" s="180"/>
      <c r="K1653" s="180"/>
      <c r="L1653" s="181"/>
      <c r="M1653" s="184"/>
      <c r="N1653" s="185"/>
      <c r="O1653" s="185"/>
      <c r="P1653" s="181"/>
    </row>
    <row r="1654" spans="1:16" s="155" customFormat="1" ht="14.1" customHeight="1" x14ac:dyDescent="0.2">
      <c r="A1654" s="169"/>
      <c r="B1654" s="175"/>
      <c r="C1654" s="170"/>
      <c r="D1654" s="170"/>
      <c r="E1654" s="170"/>
      <c r="F1654" s="170"/>
      <c r="G1654" s="170"/>
      <c r="H1654" s="170"/>
      <c r="I1654" s="183"/>
      <c r="J1654" s="180"/>
      <c r="K1654" s="180"/>
      <c r="L1654" s="181"/>
      <c r="M1654" s="184"/>
      <c r="N1654" s="185"/>
      <c r="O1654" s="185"/>
      <c r="P1654" s="181"/>
    </row>
    <row r="1655" spans="1:16" s="155" customFormat="1" ht="14.1" customHeight="1" x14ac:dyDescent="0.2">
      <c r="A1655" s="169"/>
      <c r="B1655" s="175"/>
      <c r="C1655" s="170"/>
      <c r="D1655" s="170"/>
      <c r="E1655" s="170"/>
      <c r="F1655" s="170"/>
      <c r="G1655" s="170"/>
      <c r="H1655" s="170"/>
      <c r="I1655" s="183"/>
      <c r="J1655" s="180"/>
      <c r="K1655" s="180"/>
      <c r="L1655" s="181"/>
      <c r="M1655" s="184"/>
      <c r="N1655" s="185"/>
      <c r="O1655" s="185"/>
      <c r="P1655" s="181"/>
    </row>
    <row r="1656" spans="1:16" s="155" customFormat="1" ht="14.1" customHeight="1" x14ac:dyDescent="0.2">
      <c r="A1656" s="98"/>
      <c r="B1656" s="153"/>
      <c r="C1656" s="170"/>
      <c r="D1656" s="170"/>
      <c r="E1656" s="170"/>
      <c r="F1656" s="103"/>
      <c r="G1656" s="103"/>
      <c r="H1656" s="103"/>
      <c r="I1656" s="183"/>
      <c r="J1656" s="180"/>
      <c r="K1656" s="180"/>
      <c r="L1656" s="181"/>
      <c r="M1656" s="184"/>
      <c r="N1656" s="185"/>
      <c r="O1656" s="185"/>
      <c r="P1656" s="181"/>
    </row>
    <row r="1657" spans="1:16" s="155" customFormat="1" ht="14.1" customHeight="1" x14ac:dyDescent="0.2">
      <c r="A1657" s="98"/>
      <c r="B1657" s="153"/>
      <c r="C1657" s="170"/>
      <c r="D1657" s="170"/>
      <c r="E1657" s="170"/>
      <c r="F1657" s="103"/>
      <c r="G1657" s="103"/>
      <c r="H1657" s="103"/>
      <c r="I1657" s="184"/>
      <c r="J1657" s="185"/>
      <c r="K1657" s="185"/>
      <c r="L1657" s="181"/>
      <c r="P1657" s="186"/>
    </row>
    <row r="1658" spans="1:16" s="155" customFormat="1" ht="14.1" customHeight="1" x14ac:dyDescent="0.2">
      <c r="A1658" s="98"/>
      <c r="B1658" s="153"/>
      <c r="C1658" s="170"/>
      <c r="D1658" s="170"/>
      <c r="E1658" s="170"/>
      <c r="F1658" s="103"/>
      <c r="G1658" s="103"/>
      <c r="H1658" s="103"/>
      <c r="I1658" s="184"/>
      <c r="J1658" s="185"/>
      <c r="K1658" s="185"/>
      <c r="L1658" s="181"/>
      <c r="M1658" s="184"/>
      <c r="N1658" s="185"/>
      <c r="O1658" s="185"/>
      <c r="P1658" s="181"/>
    </row>
    <row r="1659" spans="1:16" s="155" customFormat="1" ht="14.1" customHeight="1" x14ac:dyDescent="0.2">
      <c r="A1659" s="98"/>
      <c r="B1659" s="153"/>
      <c r="C1659" s="170"/>
      <c r="D1659" s="170"/>
      <c r="E1659" s="170"/>
      <c r="F1659" s="103"/>
      <c r="G1659" s="103"/>
      <c r="H1659" s="103"/>
      <c r="I1659" s="184"/>
      <c r="J1659" s="185"/>
      <c r="K1659" s="185"/>
      <c r="L1659" s="181"/>
      <c r="M1659" s="187"/>
      <c r="N1659" s="176"/>
      <c r="O1659" s="176"/>
      <c r="P1659" s="181"/>
    </row>
    <row r="1660" spans="1:16" s="155" customFormat="1" ht="14.1" customHeight="1" x14ac:dyDescent="0.2">
      <c r="A1660" s="98"/>
      <c r="B1660" s="153"/>
      <c r="C1660" s="170"/>
      <c r="D1660" s="170"/>
      <c r="E1660" s="170"/>
      <c r="F1660" s="103"/>
      <c r="G1660" s="103"/>
      <c r="H1660" s="103"/>
      <c r="I1660" s="184"/>
      <c r="J1660" s="185"/>
      <c r="K1660" s="185"/>
      <c r="L1660" s="181"/>
      <c r="M1660" s="187"/>
      <c r="N1660" s="176"/>
      <c r="O1660" s="176"/>
      <c r="P1660" s="181"/>
    </row>
    <row r="1661" spans="1:16" s="155" customFormat="1" ht="14.1" customHeight="1" x14ac:dyDescent="0.2">
      <c r="A1661" s="98"/>
      <c r="B1661" s="153"/>
      <c r="C1661" s="170"/>
      <c r="D1661" s="170"/>
      <c r="E1661" s="170"/>
      <c r="F1661" s="103"/>
      <c r="G1661" s="103"/>
      <c r="H1661" s="103"/>
      <c r="I1661" s="184"/>
      <c r="J1661" s="185"/>
      <c r="K1661" s="185"/>
      <c r="L1661" s="181"/>
      <c r="M1661" s="187"/>
      <c r="N1661" s="176"/>
      <c r="O1661" s="176"/>
      <c r="P1661" s="181"/>
    </row>
    <row r="1662" spans="1:16" s="155" customFormat="1" ht="14.1" customHeight="1" x14ac:dyDescent="0.2">
      <c r="A1662" s="98"/>
      <c r="B1662" s="153"/>
      <c r="C1662" s="170"/>
      <c r="D1662" s="170"/>
      <c r="E1662" s="170"/>
      <c r="F1662" s="103"/>
      <c r="G1662" s="103"/>
      <c r="H1662" s="103"/>
      <c r="I1662" s="184"/>
      <c r="J1662" s="185"/>
      <c r="K1662" s="185"/>
      <c r="L1662" s="181"/>
      <c r="M1662" s="187"/>
      <c r="N1662" s="176"/>
      <c r="O1662" s="176"/>
      <c r="P1662" s="181"/>
    </row>
    <row r="1663" spans="1:16" s="155" customFormat="1" ht="14.1" customHeight="1" x14ac:dyDescent="0.2">
      <c r="C1663" s="170"/>
      <c r="D1663" s="170"/>
      <c r="E1663" s="170"/>
      <c r="F1663" s="103"/>
      <c r="G1663" s="103"/>
      <c r="H1663" s="103"/>
      <c r="I1663" s="207"/>
      <c r="J1663" s="176"/>
      <c r="K1663" s="176"/>
      <c r="L1663" s="181"/>
      <c r="N1663" s="103"/>
      <c r="O1663" s="103"/>
      <c r="P1663" s="174"/>
    </row>
    <row r="1664" spans="1:16" s="155" customFormat="1" ht="14.1" customHeight="1" x14ac:dyDescent="0.2">
      <c r="C1664" s="170"/>
      <c r="D1664" s="170"/>
      <c r="E1664" s="170"/>
      <c r="F1664" s="103"/>
      <c r="G1664" s="103"/>
      <c r="H1664" s="103"/>
      <c r="I1664" s="207"/>
      <c r="J1664" s="176"/>
      <c r="K1664" s="176"/>
      <c r="L1664" s="181"/>
      <c r="N1664" s="103"/>
      <c r="O1664" s="103"/>
      <c r="P1664" s="174"/>
    </row>
    <row r="1665" spans="1:17" s="155" customFormat="1" ht="14.1" customHeight="1" x14ac:dyDescent="0.2">
      <c r="C1665" s="170"/>
      <c r="D1665" s="170"/>
      <c r="E1665" s="170"/>
      <c r="F1665" s="103"/>
      <c r="G1665" s="103"/>
      <c r="H1665" s="103"/>
      <c r="I1665" s="207"/>
      <c r="J1665" s="176"/>
      <c r="K1665" s="176"/>
      <c r="L1665" s="181"/>
      <c r="N1665" s="103"/>
      <c r="O1665" s="103"/>
      <c r="P1665" s="174"/>
    </row>
    <row r="1666" spans="1:17" s="155" customFormat="1" ht="14.1" customHeight="1" x14ac:dyDescent="0.2">
      <c r="C1666" s="170"/>
      <c r="D1666" s="170"/>
      <c r="E1666" s="170"/>
      <c r="F1666" s="103"/>
      <c r="G1666" s="103"/>
      <c r="H1666" s="103"/>
      <c r="I1666" s="207"/>
      <c r="J1666" s="176"/>
      <c r="K1666" s="176"/>
      <c r="L1666" s="181"/>
      <c r="N1666" s="103"/>
      <c r="O1666" s="103"/>
      <c r="P1666" s="174"/>
    </row>
    <row r="1667" spans="1:17" s="155" customFormat="1" ht="14.1" customHeight="1" x14ac:dyDescent="0.2">
      <c r="C1667" s="170"/>
      <c r="D1667" s="170"/>
      <c r="E1667" s="170"/>
      <c r="F1667" s="103"/>
      <c r="G1667" s="103"/>
      <c r="H1667" s="103"/>
      <c r="I1667" s="170" t="s">
        <v>258</v>
      </c>
      <c r="J1667" s="170">
        <f>SUM(J1628:J1666)</f>
        <v>839</v>
      </c>
      <c r="K1667" s="170">
        <f>SUM(K1628:K1666)</f>
        <v>441</v>
      </c>
      <c r="L1667" s="170">
        <f>SUM(L1628:L1666)</f>
        <v>398</v>
      </c>
      <c r="M1667" s="170" t="s">
        <v>258</v>
      </c>
      <c r="N1667" s="170">
        <f>SUM(N1628:N1666)</f>
        <v>241</v>
      </c>
      <c r="O1667" s="170">
        <f>SUM(O1628:O1666)</f>
        <v>933</v>
      </c>
      <c r="P1667" s="189">
        <f>SUM(P1628:P1666)</f>
        <v>-692</v>
      </c>
    </row>
    <row r="1668" spans="1:17" s="155" customFormat="1" ht="14.1" customHeight="1" x14ac:dyDescent="0.2">
      <c r="C1668" s="170"/>
      <c r="D1668" s="170"/>
      <c r="E1668" s="170"/>
      <c r="F1668" s="103"/>
      <c r="G1668" s="103"/>
      <c r="H1668" s="103"/>
      <c r="I1668" s="170"/>
      <c r="J1668" s="170">
        <f>N1667</f>
        <v>241</v>
      </c>
      <c r="K1668" s="170">
        <f>O1667</f>
        <v>933</v>
      </c>
      <c r="L1668" s="189">
        <f>P1667</f>
        <v>-692</v>
      </c>
      <c r="M1668" s="207"/>
      <c r="N1668" s="331"/>
      <c r="O1668" s="331"/>
      <c r="P1668" s="200"/>
    </row>
    <row r="1669" spans="1:17" s="155" customFormat="1" ht="14.1" customHeight="1" x14ac:dyDescent="0.2">
      <c r="C1669" s="170"/>
      <c r="D1669" s="170"/>
      <c r="E1669" s="170"/>
      <c r="F1669" s="103"/>
      <c r="G1669" s="103"/>
      <c r="H1669" s="103"/>
      <c r="I1669" s="170"/>
      <c r="J1669" s="190">
        <f>SUM(J1667:J1668)</f>
        <v>1080</v>
      </c>
      <c r="K1669" s="190">
        <f>SUM(K1667:K1668)</f>
        <v>1374</v>
      </c>
      <c r="L1669" s="191">
        <f>SUM(L1667:L1668)</f>
        <v>-294</v>
      </c>
      <c r="M1669" s="170"/>
      <c r="N1669" s="170"/>
      <c r="O1669" s="170"/>
      <c r="P1669" s="174"/>
    </row>
    <row r="1670" spans="1:17" s="155" customFormat="1" ht="14.1" customHeight="1" x14ac:dyDescent="0.2">
      <c r="C1670" s="170"/>
      <c r="D1670" s="170"/>
      <c r="E1670" s="170"/>
      <c r="F1670" s="103"/>
      <c r="G1670" s="103"/>
      <c r="H1670" s="103"/>
      <c r="I1670" s="194" t="s">
        <v>387</v>
      </c>
      <c r="J1670" s="103">
        <f>C1627-J1669</f>
        <v>0</v>
      </c>
      <c r="K1670" s="103">
        <f>E1627-K1669</f>
        <v>0</v>
      </c>
      <c r="L1670" s="174">
        <f>G1627-L1669</f>
        <v>0</v>
      </c>
      <c r="N1670" s="103"/>
      <c r="O1670" s="103"/>
      <c r="P1670" s="174"/>
    </row>
    <row r="1671" spans="1:17" s="155" customFormat="1" ht="14.1" customHeight="1" x14ac:dyDescent="0.2">
      <c r="A1671" s="98"/>
      <c r="B1671" s="153"/>
      <c r="C1671" s="170"/>
      <c r="D1671" s="170"/>
      <c r="E1671" s="170"/>
      <c r="F1671" s="103"/>
      <c r="G1671" s="103"/>
      <c r="H1671" s="103"/>
      <c r="I1671" s="103"/>
      <c r="J1671" s="153"/>
      <c r="K1671" s="153"/>
      <c r="L1671" s="174"/>
      <c r="N1671" s="103"/>
      <c r="O1671" s="103"/>
      <c r="P1671" s="174"/>
    </row>
    <row r="1672" spans="1:17" ht="14.1" customHeight="1" x14ac:dyDescent="0.2">
      <c r="A1672" s="169">
        <v>38</v>
      </c>
      <c r="B1672" s="170" t="s">
        <v>34</v>
      </c>
      <c r="C1672" s="72">
        <v>94409</v>
      </c>
      <c r="D1672" s="171">
        <f>C1672*100/7529178</f>
        <v>1.2539084611892559</v>
      </c>
      <c r="E1672" s="72">
        <v>104342</v>
      </c>
      <c r="F1672" s="171">
        <f>E1672*100/7270009</f>
        <v>1.4352389384937487</v>
      </c>
      <c r="G1672" s="172">
        <f>C1672-E1672</f>
        <v>-9933</v>
      </c>
      <c r="H1672" s="173">
        <f>G1672*100/E1672</f>
        <v>-9.5196565141553737</v>
      </c>
      <c r="Q1672" s="103"/>
    </row>
    <row r="1673" spans="1:17" ht="14.1" customHeight="1" x14ac:dyDescent="0.2">
      <c r="C1673" s="170"/>
      <c r="D1673" s="170"/>
      <c r="E1673" s="170"/>
      <c r="F1673" s="170"/>
      <c r="I1673" s="179" t="s">
        <v>66</v>
      </c>
      <c r="J1673" s="180">
        <v>25161</v>
      </c>
      <c r="K1673" s="180">
        <v>19461</v>
      </c>
      <c r="L1673" s="181">
        <f t="shared" ref="L1673:L1678" si="85">J1673-K1673</f>
        <v>5700</v>
      </c>
      <c r="M1673" s="179" t="s">
        <v>264</v>
      </c>
      <c r="N1673" s="180">
        <v>0</v>
      </c>
      <c r="O1673" s="180">
        <v>18650</v>
      </c>
      <c r="P1673" s="181">
        <f t="shared" ref="P1673:P1679" si="86">N1673-O1673</f>
        <v>-18650</v>
      </c>
      <c r="Q1673" s="103"/>
    </row>
    <row r="1674" spans="1:17" ht="14.1" customHeight="1" x14ac:dyDescent="0.2">
      <c r="C1674" s="330"/>
      <c r="E1674" s="330"/>
      <c r="F1674" s="170"/>
      <c r="I1674" s="179" t="s">
        <v>86</v>
      </c>
      <c r="J1674" s="180">
        <v>18381</v>
      </c>
      <c r="K1674" s="180">
        <v>13597</v>
      </c>
      <c r="L1674" s="181">
        <f t="shared" si="85"/>
        <v>4784</v>
      </c>
      <c r="M1674" s="179" t="s">
        <v>278</v>
      </c>
      <c r="N1674" s="180">
        <v>9</v>
      </c>
      <c r="O1674" s="180">
        <v>3386</v>
      </c>
      <c r="P1674" s="181">
        <f t="shared" si="86"/>
        <v>-3377</v>
      </c>
      <c r="Q1674" s="103"/>
    </row>
    <row r="1675" spans="1:17" ht="14.1" customHeight="1" x14ac:dyDescent="0.2">
      <c r="C1675" s="330"/>
      <c r="E1675" s="330"/>
      <c r="F1675" s="170"/>
      <c r="I1675" s="179" t="s">
        <v>99</v>
      </c>
      <c r="J1675" s="180">
        <v>33582</v>
      </c>
      <c r="K1675" s="180">
        <v>30492</v>
      </c>
      <c r="L1675" s="181">
        <f t="shared" si="85"/>
        <v>3090</v>
      </c>
      <c r="M1675" s="179" t="s">
        <v>101</v>
      </c>
      <c r="N1675" s="180">
        <v>1637</v>
      </c>
      <c r="O1675" s="180">
        <v>3637</v>
      </c>
      <c r="P1675" s="181">
        <f t="shared" si="86"/>
        <v>-2000</v>
      </c>
      <c r="Q1675" s="103"/>
    </row>
    <row r="1676" spans="1:17" ht="14.1" customHeight="1" x14ac:dyDescent="0.2">
      <c r="C1676" s="170"/>
      <c r="D1676" s="170"/>
      <c r="E1676" s="170"/>
      <c r="F1676" s="170"/>
      <c r="I1676" s="179" t="s">
        <v>271</v>
      </c>
      <c r="J1676" s="180">
        <v>8074</v>
      </c>
      <c r="K1676" s="180">
        <v>5839</v>
      </c>
      <c r="L1676" s="181">
        <f t="shared" si="85"/>
        <v>2235</v>
      </c>
      <c r="M1676" s="179" t="s">
        <v>262</v>
      </c>
      <c r="N1676" s="180">
        <v>65</v>
      </c>
      <c r="O1676" s="180">
        <v>920</v>
      </c>
      <c r="P1676" s="181">
        <f t="shared" si="86"/>
        <v>-855</v>
      </c>
      <c r="Q1676" s="103"/>
    </row>
    <row r="1677" spans="1:17" ht="14.1" customHeight="1" x14ac:dyDescent="0.2">
      <c r="C1677" s="170"/>
      <c r="D1677" s="170"/>
      <c r="E1677" s="170"/>
      <c r="F1677" s="170"/>
      <c r="I1677" s="179" t="s">
        <v>74</v>
      </c>
      <c r="J1677" s="180">
        <v>30</v>
      </c>
      <c r="K1677" s="180">
        <v>28</v>
      </c>
      <c r="L1677" s="181">
        <f t="shared" si="85"/>
        <v>2</v>
      </c>
      <c r="M1677" s="179" t="s">
        <v>281</v>
      </c>
      <c r="N1677" s="180">
        <v>316</v>
      </c>
      <c r="O1677" s="180">
        <v>914</v>
      </c>
      <c r="P1677" s="181">
        <f t="shared" si="86"/>
        <v>-598</v>
      </c>
      <c r="Q1677" s="103"/>
    </row>
    <row r="1678" spans="1:17" ht="14.1" customHeight="1" x14ac:dyDescent="0.2">
      <c r="C1678" s="170"/>
      <c r="D1678" s="170"/>
      <c r="E1678" s="170"/>
      <c r="F1678" s="170"/>
      <c r="I1678" s="179" t="s">
        <v>257</v>
      </c>
      <c r="J1678" s="180">
        <v>4132</v>
      </c>
      <c r="K1678" s="180">
        <v>3829</v>
      </c>
      <c r="L1678" s="181">
        <f t="shared" si="85"/>
        <v>303</v>
      </c>
      <c r="M1678" s="179" t="s">
        <v>67</v>
      </c>
      <c r="N1678" s="180">
        <v>2870</v>
      </c>
      <c r="O1678" s="180">
        <v>3359</v>
      </c>
      <c r="P1678" s="181">
        <f t="shared" si="86"/>
        <v>-489</v>
      </c>
      <c r="Q1678" s="103"/>
    </row>
    <row r="1679" spans="1:17" ht="14.1" customHeight="1" x14ac:dyDescent="0.2">
      <c r="C1679" s="170"/>
      <c r="D1679" s="170"/>
      <c r="E1679" s="170"/>
      <c r="F1679" s="170"/>
      <c r="M1679" s="179" t="s">
        <v>97</v>
      </c>
      <c r="N1679" s="180">
        <v>152</v>
      </c>
      <c r="O1679" s="180">
        <v>230</v>
      </c>
      <c r="P1679" s="181">
        <f t="shared" si="86"/>
        <v>-78</v>
      </c>
      <c r="Q1679" s="103"/>
    </row>
    <row r="1680" spans="1:17" ht="14.1" customHeight="1" x14ac:dyDescent="0.2">
      <c r="C1680" s="170"/>
      <c r="D1680" s="170"/>
      <c r="E1680" s="170"/>
      <c r="F1680" s="170"/>
      <c r="I1680" s="179"/>
      <c r="J1680" s="180"/>
      <c r="K1680" s="180"/>
      <c r="L1680" s="181"/>
      <c r="M1680" s="179"/>
      <c r="N1680" s="180"/>
      <c r="O1680" s="180"/>
      <c r="P1680" s="181"/>
      <c r="Q1680" s="103"/>
    </row>
    <row r="1681" spans="1:17" ht="14.1" customHeight="1" x14ac:dyDescent="0.2">
      <c r="C1681" s="170"/>
      <c r="D1681" s="170"/>
      <c r="E1681" s="170"/>
      <c r="F1681" s="170"/>
      <c r="I1681" s="155"/>
      <c r="J1681" s="155"/>
      <c r="K1681" s="155"/>
      <c r="L1681" s="155"/>
      <c r="M1681" s="179"/>
      <c r="N1681" s="180"/>
      <c r="O1681" s="180"/>
      <c r="P1681" s="181"/>
      <c r="Q1681" s="103"/>
    </row>
    <row r="1682" spans="1:17" ht="14.1" customHeight="1" x14ac:dyDescent="0.2">
      <c r="C1682" s="170"/>
      <c r="D1682" s="170"/>
      <c r="E1682" s="170"/>
      <c r="F1682" s="170"/>
      <c r="I1682" s="155"/>
      <c r="J1682" s="155"/>
      <c r="K1682" s="155"/>
      <c r="L1682" s="155"/>
      <c r="M1682" s="179"/>
      <c r="N1682" s="180"/>
      <c r="O1682" s="180"/>
      <c r="P1682" s="181"/>
      <c r="Q1682" s="103"/>
    </row>
    <row r="1683" spans="1:17" ht="14.1" customHeight="1" x14ac:dyDescent="0.2">
      <c r="C1683" s="170"/>
      <c r="D1683" s="170"/>
      <c r="E1683" s="170"/>
      <c r="F1683" s="170"/>
      <c r="I1683" s="155"/>
      <c r="J1683" s="155"/>
      <c r="K1683" s="155"/>
      <c r="L1683" s="155"/>
      <c r="M1683" s="179"/>
      <c r="N1683" s="180"/>
      <c r="O1683" s="180"/>
      <c r="P1683" s="181"/>
    </row>
    <row r="1684" spans="1:17" ht="12.75" x14ac:dyDescent="0.2">
      <c r="C1684" s="170"/>
      <c r="D1684" s="170"/>
      <c r="E1684" s="170"/>
      <c r="F1684" s="170"/>
      <c r="I1684" s="183"/>
      <c r="J1684" s="180"/>
      <c r="K1684" s="180"/>
      <c r="L1684" s="181"/>
      <c r="M1684" s="184"/>
      <c r="N1684" s="185"/>
      <c r="O1684" s="185"/>
      <c r="P1684" s="181"/>
    </row>
    <row r="1685" spans="1:17" ht="14.1" customHeight="1" x14ac:dyDescent="0.2">
      <c r="C1685" s="170"/>
      <c r="D1685" s="170"/>
      <c r="E1685" s="170"/>
      <c r="F1685" s="170"/>
      <c r="I1685" s="183"/>
      <c r="J1685" s="180"/>
      <c r="K1685" s="180"/>
      <c r="L1685" s="181"/>
      <c r="N1685" s="155"/>
      <c r="O1685" s="155"/>
      <c r="P1685" s="186"/>
    </row>
    <row r="1686" spans="1:17" ht="14.1" customHeight="1" x14ac:dyDescent="0.2">
      <c r="C1686" s="170"/>
      <c r="D1686" s="170"/>
      <c r="E1686" s="170"/>
      <c r="F1686" s="170"/>
      <c r="I1686" s="184"/>
      <c r="J1686" s="185"/>
      <c r="K1686" s="185"/>
      <c r="L1686" s="181"/>
      <c r="M1686" s="184"/>
      <c r="N1686" s="185"/>
      <c r="O1686" s="185"/>
      <c r="P1686" s="181"/>
    </row>
    <row r="1687" spans="1:17" ht="14.1" customHeight="1" x14ac:dyDescent="0.2">
      <c r="C1687" s="170"/>
      <c r="D1687" s="170"/>
      <c r="E1687" s="170"/>
      <c r="F1687" s="170"/>
      <c r="I1687" s="155"/>
      <c r="J1687" s="155"/>
      <c r="K1687" s="155"/>
      <c r="L1687" s="186"/>
      <c r="M1687" s="184"/>
      <c r="N1687" s="185"/>
      <c r="O1687" s="185"/>
      <c r="P1687" s="181"/>
    </row>
    <row r="1688" spans="1:17" ht="14.1" customHeight="1" x14ac:dyDescent="0.2">
      <c r="C1688" s="170"/>
      <c r="D1688" s="170"/>
      <c r="E1688" s="170"/>
      <c r="F1688" s="170"/>
      <c r="M1688" s="184"/>
      <c r="N1688" s="185"/>
      <c r="O1688" s="185"/>
      <c r="P1688" s="181"/>
    </row>
    <row r="1689" spans="1:17" ht="14.1" customHeight="1" x14ac:dyDescent="0.2">
      <c r="C1689" s="170"/>
      <c r="D1689" s="170"/>
      <c r="E1689" s="170"/>
      <c r="F1689" s="170"/>
      <c r="N1689" s="155"/>
      <c r="O1689" s="155"/>
      <c r="P1689" s="186"/>
    </row>
    <row r="1690" spans="1:17" ht="14.1" customHeight="1" x14ac:dyDescent="0.2">
      <c r="C1690" s="170"/>
      <c r="D1690" s="170"/>
      <c r="E1690" s="170"/>
      <c r="F1690" s="170"/>
      <c r="M1690" s="184"/>
      <c r="N1690" s="185"/>
      <c r="O1690" s="185"/>
      <c r="P1690" s="181"/>
    </row>
    <row r="1691" spans="1:17" ht="14.1" customHeight="1" x14ac:dyDescent="0.2">
      <c r="C1691" s="170"/>
      <c r="D1691" s="170"/>
      <c r="E1691" s="170"/>
      <c r="F1691" s="170"/>
      <c r="M1691" s="184"/>
      <c r="N1691" s="185"/>
      <c r="O1691" s="185"/>
      <c r="P1691" s="181"/>
    </row>
    <row r="1692" spans="1:17" ht="14.1" customHeight="1" x14ac:dyDescent="0.2">
      <c r="A1692" s="169"/>
      <c r="B1692" s="175"/>
      <c r="C1692" s="170"/>
      <c r="D1692" s="170"/>
      <c r="E1692" s="170"/>
      <c r="F1692" s="170"/>
      <c r="G1692" s="170"/>
      <c r="H1692" s="170"/>
      <c r="I1692" s="187"/>
      <c r="J1692" s="176"/>
      <c r="K1692" s="176"/>
      <c r="L1692" s="181"/>
    </row>
    <row r="1693" spans="1:17" ht="14.1" customHeight="1" x14ac:dyDescent="0.2">
      <c r="A1693" s="169"/>
      <c r="B1693" s="175"/>
      <c r="C1693" s="170"/>
      <c r="D1693" s="170"/>
      <c r="E1693" s="170"/>
      <c r="F1693" s="170"/>
      <c r="G1693" s="170"/>
      <c r="H1693" s="170"/>
      <c r="I1693" s="187"/>
      <c r="J1693" s="176"/>
      <c r="K1693" s="176"/>
      <c r="L1693" s="181"/>
    </row>
    <row r="1694" spans="1:17" ht="14.1" customHeight="1" x14ac:dyDescent="0.2">
      <c r="A1694" s="169"/>
      <c r="B1694" s="175"/>
      <c r="C1694" s="170"/>
      <c r="D1694" s="170"/>
      <c r="E1694" s="170"/>
      <c r="F1694" s="170"/>
      <c r="G1694" s="170"/>
      <c r="H1694" s="170"/>
    </row>
    <row r="1695" spans="1:17" ht="14.1" customHeight="1" x14ac:dyDescent="0.2">
      <c r="A1695" s="169"/>
      <c r="B1695" s="175"/>
      <c r="C1695" s="170"/>
      <c r="D1695" s="170"/>
      <c r="E1695" s="170"/>
      <c r="F1695" s="170"/>
      <c r="G1695" s="170"/>
      <c r="H1695" s="170"/>
    </row>
    <row r="1696" spans="1:17" ht="14.1" customHeight="1" x14ac:dyDescent="0.2">
      <c r="A1696" s="169"/>
      <c r="B1696" s="175"/>
      <c r="C1696" s="170"/>
      <c r="D1696" s="170"/>
      <c r="E1696" s="170"/>
      <c r="F1696" s="170"/>
      <c r="G1696" s="170"/>
      <c r="H1696" s="170"/>
      <c r="I1696" s="332"/>
      <c r="J1696" s="333"/>
      <c r="K1696" s="176"/>
      <c r="L1696" s="181"/>
    </row>
    <row r="1697" spans="1:16" ht="14.1" customHeight="1" x14ac:dyDescent="0.2">
      <c r="A1697" s="169"/>
      <c r="B1697" s="175"/>
      <c r="C1697" s="170"/>
      <c r="D1697" s="170"/>
      <c r="E1697" s="170"/>
      <c r="F1697" s="170"/>
      <c r="G1697" s="170"/>
      <c r="H1697" s="170"/>
      <c r="I1697" s="332"/>
      <c r="J1697" s="333"/>
      <c r="K1697" s="176"/>
      <c r="L1697" s="181"/>
    </row>
    <row r="1698" spans="1:16" ht="14.1" customHeight="1" x14ac:dyDescent="0.2">
      <c r="A1698" s="169"/>
      <c r="B1698" s="175"/>
      <c r="C1698" s="170"/>
      <c r="D1698" s="170"/>
      <c r="E1698" s="170"/>
      <c r="F1698" s="170"/>
      <c r="G1698" s="170"/>
      <c r="H1698" s="170"/>
      <c r="I1698" s="332"/>
      <c r="J1698" s="333"/>
      <c r="K1698" s="176"/>
      <c r="L1698" s="181"/>
    </row>
    <row r="1699" spans="1:16" ht="14.1" customHeight="1" x14ac:dyDescent="0.2">
      <c r="A1699" s="169"/>
      <c r="B1699" s="175"/>
      <c r="C1699" s="170"/>
      <c r="D1699" s="170"/>
      <c r="E1699" s="170"/>
      <c r="F1699" s="170"/>
      <c r="G1699" s="170"/>
      <c r="H1699" s="170"/>
    </row>
    <row r="1700" spans="1:16" ht="14.1" customHeight="1" x14ac:dyDescent="0.2">
      <c r="A1700" s="169"/>
      <c r="B1700" s="175"/>
      <c r="C1700" s="170"/>
      <c r="D1700" s="170"/>
      <c r="E1700" s="170"/>
      <c r="F1700" s="170"/>
      <c r="G1700" s="170"/>
      <c r="H1700" s="170"/>
      <c r="I1700" s="207"/>
      <c r="J1700" s="176"/>
      <c r="K1700" s="176"/>
      <c r="L1700" s="181"/>
    </row>
    <row r="1701" spans="1:16" ht="14.1" customHeight="1" x14ac:dyDescent="0.2">
      <c r="C1701" s="170"/>
      <c r="D1701" s="170"/>
      <c r="E1701" s="170"/>
      <c r="I1701" s="207"/>
      <c r="J1701" s="176"/>
      <c r="K1701" s="176"/>
      <c r="L1701" s="181"/>
    </row>
    <row r="1702" spans="1:16" ht="14.1" customHeight="1" x14ac:dyDescent="0.2">
      <c r="A1702" s="155"/>
      <c r="B1702" s="155"/>
      <c r="C1702" s="170"/>
      <c r="D1702" s="170"/>
      <c r="E1702" s="170"/>
      <c r="I1702" s="207"/>
      <c r="J1702" s="176"/>
      <c r="K1702" s="176"/>
      <c r="L1702" s="181"/>
    </row>
    <row r="1703" spans="1:16" ht="14.1" customHeight="1" x14ac:dyDescent="0.2">
      <c r="A1703" s="155"/>
      <c r="B1703" s="155"/>
      <c r="C1703" s="170"/>
      <c r="D1703" s="170"/>
      <c r="E1703" s="170"/>
      <c r="I1703" s="207"/>
      <c r="J1703" s="176"/>
      <c r="K1703" s="176"/>
      <c r="L1703" s="181"/>
    </row>
    <row r="1704" spans="1:16" ht="14.1" customHeight="1" x14ac:dyDescent="0.2">
      <c r="A1704" s="155"/>
      <c r="B1704" s="155"/>
      <c r="C1704" s="170"/>
      <c r="D1704" s="170"/>
      <c r="E1704" s="170"/>
      <c r="I1704" s="207"/>
      <c r="J1704" s="176"/>
      <c r="K1704" s="176"/>
      <c r="L1704" s="181"/>
    </row>
    <row r="1705" spans="1:16" ht="14.1" customHeight="1" x14ac:dyDescent="0.2">
      <c r="A1705" s="155"/>
      <c r="B1705" s="155"/>
      <c r="C1705" s="170"/>
      <c r="D1705" s="170"/>
      <c r="E1705" s="170"/>
      <c r="I1705" s="207"/>
      <c r="J1705" s="176"/>
      <c r="K1705" s="176"/>
      <c r="L1705" s="181"/>
    </row>
    <row r="1706" spans="1:16" ht="14.1" customHeight="1" x14ac:dyDescent="0.2">
      <c r="A1706" s="155"/>
      <c r="B1706" s="155"/>
      <c r="C1706" s="170"/>
      <c r="D1706" s="170"/>
      <c r="E1706" s="170"/>
      <c r="I1706" s="207"/>
      <c r="J1706" s="176"/>
      <c r="K1706" s="176"/>
      <c r="L1706" s="181"/>
    </row>
    <row r="1707" spans="1:16" ht="14.1" customHeight="1" x14ac:dyDescent="0.2">
      <c r="A1707" s="155"/>
      <c r="B1707" s="155"/>
      <c r="C1707" s="170"/>
      <c r="D1707" s="170"/>
      <c r="E1707" s="170"/>
      <c r="I1707" s="207"/>
      <c r="J1707" s="176"/>
      <c r="K1707" s="176"/>
      <c r="L1707" s="181"/>
    </row>
    <row r="1708" spans="1:16" ht="14.1" customHeight="1" x14ac:dyDescent="0.2">
      <c r="A1708" s="155"/>
      <c r="B1708" s="155"/>
      <c r="C1708" s="170"/>
      <c r="D1708" s="170"/>
      <c r="E1708" s="170"/>
      <c r="I1708" s="207"/>
      <c r="J1708" s="176"/>
      <c r="K1708" s="176"/>
      <c r="L1708" s="181"/>
    </row>
    <row r="1709" spans="1:16" ht="14.1" customHeight="1" x14ac:dyDescent="0.2">
      <c r="A1709" s="155"/>
      <c r="B1709" s="155"/>
      <c r="C1709" s="170"/>
      <c r="D1709" s="170"/>
      <c r="E1709" s="170"/>
      <c r="I1709" s="207"/>
      <c r="J1709" s="176"/>
      <c r="K1709" s="176"/>
      <c r="L1709" s="181"/>
    </row>
    <row r="1710" spans="1:16" ht="14.1" customHeight="1" x14ac:dyDescent="0.2">
      <c r="A1710" s="155"/>
      <c r="B1710" s="155"/>
      <c r="C1710" s="170"/>
      <c r="D1710" s="170"/>
      <c r="E1710" s="170"/>
      <c r="I1710" s="207"/>
      <c r="J1710" s="176"/>
      <c r="K1710" s="176"/>
      <c r="L1710" s="181"/>
    </row>
    <row r="1711" spans="1:16" ht="14.1" customHeight="1" x14ac:dyDescent="0.2">
      <c r="A1711" s="155"/>
      <c r="B1711" s="155"/>
      <c r="C1711" s="170"/>
      <c r="D1711" s="170"/>
      <c r="E1711" s="170"/>
      <c r="I1711" s="207"/>
      <c r="J1711" s="176"/>
      <c r="K1711" s="176"/>
      <c r="L1711" s="181"/>
    </row>
    <row r="1712" spans="1:16" ht="14.1" customHeight="1" x14ac:dyDescent="0.2">
      <c r="A1712" s="155"/>
      <c r="B1712" s="155"/>
      <c r="C1712" s="170"/>
      <c r="D1712" s="170"/>
      <c r="E1712" s="170"/>
      <c r="I1712" s="170" t="s">
        <v>258</v>
      </c>
      <c r="J1712" s="170">
        <f>SUM(J1673:J1702)</f>
        <v>89360</v>
      </c>
      <c r="K1712" s="170">
        <f>SUM(K1673:K1702)</f>
        <v>73246</v>
      </c>
      <c r="L1712" s="189">
        <f>SUM(L1673:L1702)</f>
        <v>16114</v>
      </c>
      <c r="M1712" s="170" t="s">
        <v>258</v>
      </c>
      <c r="N1712" s="170">
        <f>SUM(N1673:N1702)</f>
        <v>5049</v>
      </c>
      <c r="O1712" s="170">
        <f>SUM(O1673:O1702)</f>
        <v>31096</v>
      </c>
      <c r="P1712" s="189">
        <f>SUM(P1673:P1711)</f>
        <v>-26047</v>
      </c>
    </row>
    <row r="1713" spans="1:16" ht="14.1" customHeight="1" x14ac:dyDescent="0.2">
      <c r="A1713" s="155"/>
      <c r="B1713" s="155"/>
      <c r="C1713" s="170"/>
      <c r="D1713" s="170"/>
      <c r="E1713" s="170"/>
      <c r="I1713" s="170"/>
      <c r="J1713" s="170">
        <f>N1712</f>
        <v>5049</v>
      </c>
      <c r="K1713" s="170">
        <f>O1712</f>
        <v>31096</v>
      </c>
      <c r="L1713" s="189">
        <f>P1712</f>
        <v>-26047</v>
      </c>
      <c r="M1713" s="207"/>
      <c r="N1713" s="331"/>
      <c r="O1713" s="331"/>
      <c r="P1713" s="200"/>
    </row>
    <row r="1714" spans="1:16" ht="14.1" customHeight="1" x14ac:dyDescent="0.2">
      <c r="A1714" s="155"/>
      <c r="B1714" s="155"/>
      <c r="C1714" s="170"/>
      <c r="D1714" s="170"/>
      <c r="E1714" s="170"/>
      <c r="I1714" s="170"/>
      <c r="J1714" s="190">
        <f>SUM(J1712:J1713)</f>
        <v>94409</v>
      </c>
      <c r="K1714" s="190">
        <f>SUM(K1712:K1713)</f>
        <v>104342</v>
      </c>
      <c r="L1714" s="191">
        <f>SUM(L1712:L1713)</f>
        <v>-9933</v>
      </c>
      <c r="M1714" s="170"/>
      <c r="N1714" s="170"/>
      <c r="O1714" s="170"/>
    </row>
    <row r="1715" spans="1:16" ht="14.1" customHeight="1" x14ac:dyDescent="0.2">
      <c r="A1715" s="155"/>
      <c r="B1715" s="155"/>
      <c r="C1715" s="170"/>
      <c r="D1715" s="170"/>
      <c r="E1715" s="170"/>
      <c r="I1715" s="194" t="s">
        <v>388</v>
      </c>
      <c r="J1715" s="153">
        <f>C1672-J1714</f>
        <v>0</v>
      </c>
      <c r="K1715" s="153">
        <f>E1672-K1714</f>
        <v>0</v>
      </c>
      <c r="L1715" s="174">
        <f>G1672-L1714</f>
        <v>0</v>
      </c>
    </row>
    <row r="1716" spans="1:16" ht="14.1" customHeight="1" x14ac:dyDescent="0.2">
      <c r="C1716" s="170"/>
      <c r="D1716" s="170"/>
      <c r="E1716" s="170"/>
      <c r="L1716" s="218"/>
      <c r="M1716" s="103"/>
      <c r="P1716" s="218"/>
    </row>
    <row r="1717" spans="1:16" ht="14.1" customHeight="1" x14ac:dyDescent="0.2">
      <c r="A1717" s="169">
        <v>39</v>
      </c>
      <c r="C1717" s="170"/>
      <c r="D1717" s="170"/>
      <c r="E1717" s="170"/>
      <c r="L1717" s="218"/>
      <c r="M1717" s="103"/>
      <c r="P1717" s="218"/>
    </row>
    <row r="1718" spans="1:16" ht="14.1" customHeight="1" x14ac:dyDescent="0.2">
      <c r="C1718" s="170"/>
      <c r="D1718" s="170"/>
      <c r="E1718" s="170"/>
      <c r="L1718" s="218"/>
      <c r="M1718" s="103"/>
      <c r="P1718" s="218"/>
    </row>
    <row r="1719" spans="1:16" ht="14.1" customHeight="1" x14ac:dyDescent="0.2">
      <c r="C1719" s="170"/>
      <c r="D1719" s="170"/>
      <c r="E1719" s="170"/>
      <c r="L1719" s="218"/>
      <c r="M1719" s="103"/>
      <c r="P1719" s="218"/>
    </row>
    <row r="1720" spans="1:16" ht="14.1" customHeight="1" x14ac:dyDescent="0.2">
      <c r="C1720" s="170"/>
      <c r="D1720" s="170"/>
      <c r="E1720" s="170"/>
      <c r="L1720" s="218"/>
      <c r="M1720" s="103"/>
      <c r="P1720" s="218"/>
    </row>
    <row r="1721" spans="1:16" ht="14.1" customHeight="1" x14ac:dyDescent="0.2">
      <c r="C1721" s="170"/>
      <c r="E1721" s="170"/>
      <c r="L1721" s="218"/>
      <c r="M1721" s="103"/>
      <c r="P1721" s="218"/>
    </row>
    <row r="1722" spans="1:16" ht="14.1" customHeight="1" x14ac:dyDescent="0.2">
      <c r="C1722" s="170"/>
      <c r="D1722" s="170"/>
      <c r="E1722" s="170"/>
      <c r="L1722" s="218"/>
      <c r="M1722" s="103"/>
      <c r="P1722" s="218"/>
    </row>
    <row r="1723" spans="1:16" ht="14.1" customHeight="1" x14ac:dyDescent="0.2">
      <c r="C1723" s="170"/>
      <c r="D1723" s="170"/>
      <c r="E1723" s="170"/>
    </row>
    <row r="1724" spans="1:16" ht="14.1" customHeight="1" x14ac:dyDescent="0.2">
      <c r="C1724" s="170"/>
      <c r="D1724" s="170"/>
      <c r="E1724" s="170"/>
    </row>
    <row r="1725" spans="1:16" ht="14.1" customHeight="1" x14ac:dyDescent="0.25">
      <c r="A1725" s="334"/>
      <c r="B1725" s="334" t="s">
        <v>245</v>
      </c>
      <c r="C1725" s="335">
        <f>C8+C52+C97+C142+C187+C232+C277+C322+C367+C412+C457+C502+C547+C592+C637+C682+C727+C772+C817+C862+C907+C952+C997+C1042+C1087+C1132+C1177+C1222+C1267+C1312+C1357+C1402+C1447+C1492+C1537+C1582+C1627+C1672</f>
        <v>6762344</v>
      </c>
      <c r="D1725" s="336">
        <f>C1725*100/7529178</f>
        <v>89.815169730347719</v>
      </c>
      <c r="E1725" s="335">
        <f>E8+E52+E97+E142+E187+E232+E277+E322+E367+E412+E457+E502+E547+E592+E637+E682+E727+E772+E817+E862+E907+E952+E997+E1042+E1087+E1132+E1177+E1222+E1267+E1312+E1357+E1402+E1447+E1492+E1537+E1582+E1627+E1672</f>
        <v>6475352</v>
      </c>
      <c r="F1725" s="336">
        <f>E1725*100/7270009</f>
        <v>89.069380794439184</v>
      </c>
      <c r="G1725" s="337">
        <f>C1725-E1725</f>
        <v>286992</v>
      </c>
      <c r="H1725" s="338">
        <f>G1725*100/E1725</f>
        <v>4.4320679400903611</v>
      </c>
    </row>
    <row r="1726" spans="1:16" ht="14.1" customHeight="1" x14ac:dyDescent="0.25">
      <c r="A1726" s="339"/>
      <c r="B1726" s="340"/>
      <c r="C1726" s="341"/>
      <c r="D1726" s="342"/>
      <c r="E1726" s="341"/>
      <c r="F1726" s="343"/>
      <c r="G1726" s="344"/>
      <c r="H1726" s="345"/>
    </row>
    <row r="1727" spans="1:16" ht="14.1" customHeight="1" x14ac:dyDescent="0.25">
      <c r="A1727" s="339"/>
      <c r="B1727" s="340"/>
      <c r="C1727" s="341"/>
      <c r="D1727" s="346"/>
      <c r="E1727" s="341"/>
      <c r="F1727" s="347"/>
      <c r="G1727" s="348"/>
      <c r="H1727" s="349"/>
    </row>
    <row r="1728" spans="1:16" ht="14.1" customHeight="1" x14ac:dyDescent="0.25">
      <c r="A1728" s="339"/>
      <c r="B1728" s="350"/>
      <c r="C1728" s="341"/>
      <c r="D1728" s="342"/>
      <c r="E1728" s="341"/>
      <c r="F1728" s="343"/>
      <c r="G1728" s="341"/>
      <c r="H1728" s="343"/>
    </row>
    <row r="1729" spans="1:8" ht="14.1" customHeight="1" x14ac:dyDescent="0.25">
      <c r="A1729" s="579" t="s">
        <v>246</v>
      </c>
      <c r="B1729" s="579"/>
      <c r="C1729" s="335">
        <f>C1733-C1725</f>
        <v>766834</v>
      </c>
      <c r="D1729" s="336">
        <f>C1729*100/7529178</f>
        <v>10.184830269652277</v>
      </c>
      <c r="E1729" s="335">
        <f>E1733-E1725</f>
        <v>794657</v>
      </c>
      <c r="F1729" s="336">
        <f>E1729*100/7270009</f>
        <v>10.930619205560818</v>
      </c>
      <c r="G1729" s="337">
        <f>C1729-E1729</f>
        <v>-27823</v>
      </c>
      <c r="H1729" s="351">
        <f>G1729*100/E1729</f>
        <v>-3.5012590337718033</v>
      </c>
    </row>
    <row r="1730" spans="1:8" ht="14.1" customHeight="1" x14ac:dyDescent="0.25">
      <c r="A1730" s="339"/>
      <c r="B1730" s="350"/>
      <c r="C1730" s="341"/>
      <c r="D1730" s="346"/>
      <c r="E1730" s="341"/>
      <c r="F1730" s="347"/>
      <c r="G1730" s="348"/>
      <c r="H1730" s="349"/>
    </row>
    <row r="1731" spans="1:8" ht="14.1" customHeight="1" x14ac:dyDescent="0.25">
      <c r="A1731" s="339"/>
      <c r="B1731" s="350"/>
      <c r="C1731" s="341"/>
      <c r="D1731" s="346"/>
      <c r="E1731" s="341"/>
      <c r="F1731" s="347"/>
      <c r="G1731" s="348"/>
      <c r="H1731" s="349"/>
    </row>
    <row r="1732" spans="1:8" ht="14.1" customHeight="1" x14ac:dyDescent="0.25">
      <c r="A1732" s="339"/>
      <c r="B1732" s="350"/>
      <c r="C1732" s="341"/>
      <c r="D1732" s="342"/>
      <c r="E1732" s="341"/>
      <c r="F1732" s="343"/>
      <c r="G1732" s="341"/>
      <c r="H1732" s="343"/>
    </row>
    <row r="1733" spans="1:8" ht="14.1" customHeight="1" x14ac:dyDescent="0.25">
      <c r="A1733" s="579" t="s">
        <v>389</v>
      </c>
      <c r="B1733" s="579"/>
      <c r="C1733" s="352">
        <v>7529178</v>
      </c>
      <c r="D1733" s="336">
        <f>C1733*100/7529178</f>
        <v>100</v>
      </c>
      <c r="E1733" s="352">
        <v>7270009</v>
      </c>
      <c r="F1733" s="336">
        <f>E1733*100/7270009</f>
        <v>100</v>
      </c>
      <c r="G1733" s="337">
        <f>C1733-E1733</f>
        <v>259169</v>
      </c>
      <c r="H1733" s="338">
        <f>G1733*100/E1733</f>
        <v>3.5649061782454465</v>
      </c>
    </row>
    <row r="1734" spans="1:8" ht="14.1" customHeight="1" x14ac:dyDescent="0.2">
      <c r="C1734" s="103"/>
    </row>
    <row r="1735" spans="1:8" ht="14.1" customHeight="1" x14ac:dyDescent="0.2">
      <c r="C1735" s="72"/>
      <c r="E1735" s="72"/>
    </row>
    <row r="1736" spans="1:8" ht="14.1" customHeight="1" x14ac:dyDescent="0.2">
      <c r="C1736" s="72"/>
      <c r="D1736" s="72"/>
      <c r="E1736" s="72"/>
    </row>
    <row r="1737" spans="1:8" ht="14.1" customHeight="1" x14ac:dyDescent="0.2">
      <c r="C1737" s="72"/>
      <c r="E1737" s="72"/>
    </row>
    <row r="1738" spans="1:8" ht="14.1" customHeight="1" x14ac:dyDescent="0.2">
      <c r="C1738" s="72"/>
      <c r="E1738" s="72"/>
    </row>
    <row r="1739" spans="1:8" ht="14.1" customHeight="1" x14ac:dyDescent="0.2">
      <c r="C1739" s="103"/>
    </row>
    <row r="1740" spans="1:8" ht="14.1" customHeight="1" x14ac:dyDescent="0.2">
      <c r="C1740" s="103"/>
    </row>
    <row r="1741" spans="1:8" ht="14.1" customHeight="1" x14ac:dyDescent="0.2">
      <c r="C1741" s="103"/>
    </row>
    <row r="1742" spans="1:8" ht="14.1" customHeight="1" x14ac:dyDescent="0.2">
      <c r="C1742" s="103"/>
    </row>
    <row r="1743" spans="1:8" ht="14.1" customHeight="1" x14ac:dyDescent="0.2">
      <c r="C1743" s="103"/>
    </row>
    <row r="1744" spans="1:8" ht="14.1" customHeight="1" x14ac:dyDescent="0.2">
      <c r="C1744" s="103"/>
    </row>
    <row r="1745" spans="3:9" ht="14.1" customHeight="1" x14ac:dyDescent="0.2">
      <c r="C1745" s="103"/>
    </row>
    <row r="1746" spans="3:9" ht="14.1" customHeight="1" x14ac:dyDescent="0.2">
      <c r="C1746" s="103"/>
    </row>
    <row r="1747" spans="3:9" ht="14.1" customHeight="1" x14ac:dyDescent="0.2">
      <c r="C1747" s="103"/>
    </row>
    <row r="1748" spans="3:9" ht="14.1" customHeight="1" x14ac:dyDescent="0.2">
      <c r="C1748" s="103"/>
    </row>
    <row r="1749" spans="3:9" ht="14.1" customHeight="1" x14ac:dyDescent="0.2">
      <c r="C1749" s="103"/>
    </row>
    <row r="1750" spans="3:9" ht="14.1" customHeight="1" x14ac:dyDescent="0.2">
      <c r="C1750" s="103"/>
    </row>
    <row r="1751" spans="3:9" ht="14.1" customHeight="1" x14ac:dyDescent="0.2">
      <c r="C1751" s="103"/>
    </row>
    <row r="1752" spans="3:9" ht="14.1" customHeight="1" x14ac:dyDescent="0.2">
      <c r="C1752" s="103"/>
    </row>
    <row r="1753" spans="3:9" ht="14.1" customHeight="1" x14ac:dyDescent="0.2">
      <c r="C1753" s="103"/>
    </row>
    <row r="1754" spans="3:9" ht="14.1" customHeight="1" x14ac:dyDescent="0.2">
      <c r="C1754" s="103"/>
    </row>
    <row r="1755" spans="3:9" ht="14.1" customHeight="1" x14ac:dyDescent="0.2">
      <c r="C1755" s="103"/>
    </row>
    <row r="1756" spans="3:9" ht="14.1" customHeight="1" x14ac:dyDescent="0.2">
      <c r="C1756" s="103"/>
    </row>
    <row r="1757" spans="3:9" ht="14.1" customHeight="1" x14ac:dyDescent="0.2">
      <c r="C1757" s="103"/>
    </row>
    <row r="1758" spans="3:9" ht="14.1" customHeight="1" x14ac:dyDescent="0.2">
      <c r="C1758" s="103"/>
    </row>
    <row r="1759" spans="3:9" ht="14.1" customHeight="1" x14ac:dyDescent="0.2">
      <c r="C1759" s="103"/>
    </row>
    <row r="1760" spans="3:9" ht="14.1" customHeight="1" x14ac:dyDescent="0.2">
      <c r="C1760" s="103"/>
      <c r="I1760" s="194" t="s">
        <v>390</v>
      </c>
    </row>
    <row r="1761" spans="3:3" ht="14.1" customHeight="1" x14ac:dyDescent="0.2">
      <c r="C1761" s="103"/>
    </row>
    <row r="1762" spans="3:3" ht="14.1" customHeight="1" x14ac:dyDescent="0.2">
      <c r="C1762" s="103"/>
    </row>
    <row r="1763" spans="3:3" ht="14.1" customHeight="1" x14ac:dyDescent="0.2">
      <c r="C1763" s="103"/>
    </row>
    <row r="1764" spans="3:3" ht="14.1" customHeight="1" x14ac:dyDescent="0.2">
      <c r="C1764" s="103"/>
    </row>
    <row r="1765" spans="3:3" ht="14.1" customHeight="1" x14ac:dyDescent="0.2">
      <c r="C1765" s="103"/>
    </row>
    <row r="1766" spans="3:3" ht="14.1" customHeight="1" x14ac:dyDescent="0.2">
      <c r="C1766" s="103"/>
    </row>
    <row r="1767" spans="3:3" ht="14.1" customHeight="1" x14ac:dyDescent="0.2">
      <c r="C1767" s="103"/>
    </row>
    <row r="1768" spans="3:3" ht="14.1" customHeight="1" x14ac:dyDescent="0.2">
      <c r="C1768" s="103"/>
    </row>
    <row r="1769" spans="3:3" ht="14.1" customHeight="1" x14ac:dyDescent="0.2">
      <c r="C1769" s="103"/>
    </row>
    <row r="1770" spans="3:3" ht="14.1" customHeight="1" x14ac:dyDescent="0.2">
      <c r="C1770" s="103"/>
    </row>
    <row r="1771" spans="3:3" ht="14.1" customHeight="1" x14ac:dyDescent="0.2">
      <c r="C1771" s="103"/>
    </row>
    <row r="1772" spans="3:3" ht="14.1" customHeight="1" x14ac:dyDescent="0.2">
      <c r="C1772" s="103"/>
    </row>
    <row r="1773" spans="3:3" ht="14.1" customHeight="1" x14ac:dyDescent="0.2">
      <c r="C1773" s="103"/>
    </row>
    <row r="1774" spans="3:3" ht="14.1" customHeight="1" x14ac:dyDescent="0.2">
      <c r="C1774" s="103"/>
    </row>
    <row r="1775" spans="3:3" ht="14.1" customHeight="1" x14ac:dyDescent="0.2">
      <c r="C1775" s="103"/>
    </row>
    <row r="1776" spans="3:3" ht="14.1" customHeight="1" x14ac:dyDescent="0.2">
      <c r="C1776" s="103"/>
    </row>
    <row r="1777" spans="3:3" ht="14.1" customHeight="1" x14ac:dyDescent="0.2">
      <c r="C1777" s="103"/>
    </row>
    <row r="1778" spans="3:3" ht="14.1" customHeight="1" x14ac:dyDescent="0.2">
      <c r="C1778" s="103"/>
    </row>
    <row r="1779" spans="3:3" ht="14.1" customHeight="1" x14ac:dyDescent="0.2">
      <c r="C1779" s="103"/>
    </row>
    <row r="1780" spans="3:3" ht="14.1" customHeight="1" x14ac:dyDescent="0.2">
      <c r="C1780" s="103"/>
    </row>
    <row r="1781" spans="3:3" ht="14.1" customHeight="1" x14ac:dyDescent="0.2">
      <c r="C1781" s="103"/>
    </row>
    <row r="1782" spans="3:3" ht="14.1" customHeight="1" x14ac:dyDescent="0.2">
      <c r="C1782" s="103"/>
    </row>
    <row r="1783" spans="3:3" ht="14.1" customHeight="1" x14ac:dyDescent="0.2">
      <c r="C1783" s="103"/>
    </row>
    <row r="1784" spans="3:3" ht="14.1" customHeight="1" x14ac:dyDescent="0.2">
      <c r="C1784" s="103"/>
    </row>
    <row r="1785" spans="3:3" ht="14.1" customHeight="1" x14ac:dyDescent="0.2">
      <c r="C1785" s="103"/>
    </row>
    <row r="1786" spans="3:3" ht="14.1" customHeight="1" x14ac:dyDescent="0.2">
      <c r="C1786" s="103"/>
    </row>
    <row r="1787" spans="3:3" ht="14.1" customHeight="1" x14ac:dyDescent="0.2">
      <c r="C1787" s="103"/>
    </row>
    <row r="1788" spans="3:3" ht="14.1" customHeight="1" x14ac:dyDescent="0.2">
      <c r="C1788" s="103"/>
    </row>
    <row r="1789" spans="3:3" ht="14.1" customHeight="1" x14ac:dyDescent="0.2">
      <c r="C1789" s="103"/>
    </row>
    <row r="1790" spans="3:3" ht="14.1" customHeight="1" x14ac:dyDescent="0.2">
      <c r="C1790" s="103"/>
    </row>
    <row r="1791" spans="3:3" ht="14.1" customHeight="1" x14ac:dyDescent="0.2">
      <c r="C1791" s="103"/>
    </row>
    <row r="1792" spans="3:3" ht="14.1" customHeight="1" x14ac:dyDescent="0.2">
      <c r="C1792" s="103"/>
    </row>
    <row r="1793" spans="3:3" ht="14.1" customHeight="1" x14ac:dyDescent="0.2">
      <c r="C1793" s="103"/>
    </row>
    <row r="1794" spans="3:3" ht="14.1" customHeight="1" x14ac:dyDescent="0.2">
      <c r="C1794" s="103"/>
    </row>
    <row r="1795" spans="3:3" ht="14.1" customHeight="1" x14ac:dyDescent="0.2">
      <c r="C1795" s="103"/>
    </row>
    <row r="1796" spans="3:3" ht="14.1" customHeight="1" x14ac:dyDescent="0.2">
      <c r="C1796" s="103"/>
    </row>
    <row r="1797" spans="3:3" ht="14.1" customHeight="1" x14ac:dyDescent="0.2">
      <c r="C1797" s="103"/>
    </row>
    <row r="1798" spans="3:3" ht="14.1" customHeight="1" x14ac:dyDescent="0.2">
      <c r="C1798" s="103"/>
    </row>
    <row r="1799" spans="3:3" ht="14.1" customHeight="1" x14ac:dyDescent="0.2">
      <c r="C1799" s="103"/>
    </row>
    <row r="1800" spans="3:3" ht="14.1" customHeight="1" x14ac:dyDescent="0.2">
      <c r="C1800" s="103"/>
    </row>
    <row r="1801" spans="3:3" ht="14.1" customHeight="1" x14ac:dyDescent="0.2">
      <c r="C1801" s="103"/>
    </row>
    <row r="1802" spans="3:3" ht="14.1" customHeight="1" x14ac:dyDescent="0.2">
      <c r="C1802" s="103"/>
    </row>
    <row r="1803" spans="3:3" ht="14.1" customHeight="1" x14ac:dyDescent="0.2">
      <c r="C1803" s="103"/>
    </row>
    <row r="1804" spans="3:3" ht="14.1" customHeight="1" x14ac:dyDescent="0.2">
      <c r="C1804" s="103"/>
    </row>
    <row r="1805" spans="3:3" ht="14.1" customHeight="1" x14ac:dyDescent="0.2">
      <c r="C1805" s="103"/>
    </row>
    <row r="1806" spans="3:3" ht="14.1" customHeight="1" x14ac:dyDescent="0.2">
      <c r="C1806" s="103"/>
    </row>
    <row r="1807" spans="3:3" ht="14.1" customHeight="1" x14ac:dyDescent="0.2">
      <c r="C1807" s="103"/>
    </row>
    <row r="1808" spans="3:3" ht="14.1" customHeight="1" x14ac:dyDescent="0.2">
      <c r="C1808" s="103"/>
    </row>
    <row r="1809" spans="3:3" ht="14.1" customHeight="1" x14ac:dyDescent="0.2">
      <c r="C1809" s="103"/>
    </row>
    <row r="1810" spans="3:3" ht="14.1" customHeight="1" x14ac:dyDescent="0.2">
      <c r="C1810" s="103"/>
    </row>
    <row r="1811" spans="3:3" ht="14.1" customHeight="1" x14ac:dyDescent="0.2">
      <c r="C1811" s="103"/>
    </row>
    <row r="1812" spans="3:3" ht="14.1" customHeight="1" x14ac:dyDescent="0.2">
      <c r="C1812" s="103"/>
    </row>
    <row r="1813" spans="3:3" ht="14.1" customHeight="1" x14ac:dyDescent="0.2">
      <c r="C1813" s="103"/>
    </row>
    <row r="1814" spans="3:3" ht="14.1" customHeight="1" x14ac:dyDescent="0.2">
      <c r="C1814" s="103"/>
    </row>
    <row r="1815" spans="3:3" ht="14.1" customHeight="1" x14ac:dyDescent="0.2">
      <c r="C1815" s="103"/>
    </row>
    <row r="1816" spans="3:3" ht="14.1" customHeight="1" x14ac:dyDescent="0.2">
      <c r="C1816" s="103"/>
    </row>
    <row r="1817" spans="3:3" ht="14.1" customHeight="1" x14ac:dyDescent="0.2">
      <c r="C1817" s="103"/>
    </row>
    <row r="1818" spans="3:3" ht="14.1" customHeight="1" x14ac:dyDescent="0.2">
      <c r="C1818" s="103"/>
    </row>
    <row r="1819" spans="3:3" ht="14.1" customHeight="1" x14ac:dyDescent="0.2">
      <c r="C1819" s="103"/>
    </row>
    <row r="1820" spans="3:3" ht="14.1" customHeight="1" x14ac:dyDescent="0.2">
      <c r="C1820" s="103"/>
    </row>
    <row r="1821" spans="3:3" ht="14.1" customHeight="1" x14ac:dyDescent="0.2">
      <c r="C1821" s="103"/>
    </row>
    <row r="1822" spans="3:3" ht="14.1" customHeight="1" x14ac:dyDescent="0.2">
      <c r="C1822" s="103"/>
    </row>
    <row r="1823" spans="3:3" ht="14.1" customHeight="1" x14ac:dyDescent="0.2">
      <c r="C1823" s="103"/>
    </row>
    <row r="1824" spans="3:3" ht="14.1" customHeight="1" x14ac:dyDescent="0.2">
      <c r="C1824" s="103"/>
    </row>
    <row r="1825" spans="3:3" ht="14.1" customHeight="1" x14ac:dyDescent="0.2">
      <c r="C1825" s="103"/>
    </row>
    <row r="1826" spans="3:3" ht="14.1" customHeight="1" x14ac:dyDescent="0.2">
      <c r="C1826" s="103"/>
    </row>
    <row r="1827" spans="3:3" ht="14.1" customHeight="1" x14ac:dyDescent="0.2">
      <c r="C1827" s="103"/>
    </row>
    <row r="1828" spans="3:3" ht="14.1" customHeight="1" x14ac:dyDescent="0.2">
      <c r="C1828" s="103"/>
    </row>
    <row r="1829" spans="3:3" ht="14.1" customHeight="1" x14ac:dyDescent="0.2">
      <c r="C1829" s="103"/>
    </row>
    <row r="1830" spans="3:3" ht="14.1" customHeight="1" x14ac:dyDescent="0.2">
      <c r="C1830" s="103"/>
    </row>
    <row r="1831" spans="3:3" ht="14.1" customHeight="1" x14ac:dyDescent="0.2">
      <c r="C1831" s="103"/>
    </row>
    <row r="1832" spans="3:3" ht="14.1" customHeight="1" x14ac:dyDescent="0.2">
      <c r="C1832" s="103"/>
    </row>
    <row r="1833" spans="3:3" ht="14.1" customHeight="1" x14ac:dyDescent="0.2">
      <c r="C1833" s="103"/>
    </row>
    <row r="1834" spans="3:3" ht="14.1" customHeight="1" x14ac:dyDescent="0.2">
      <c r="C1834" s="103"/>
    </row>
    <row r="1835" spans="3:3" ht="14.1" customHeight="1" x14ac:dyDescent="0.2">
      <c r="C1835" s="103"/>
    </row>
    <row r="1836" spans="3:3" ht="14.1" customHeight="1" x14ac:dyDescent="0.2">
      <c r="C1836" s="103"/>
    </row>
    <row r="1837" spans="3:3" ht="14.1" customHeight="1" x14ac:dyDescent="0.2">
      <c r="C1837" s="103"/>
    </row>
    <row r="1838" spans="3:3" ht="14.1" customHeight="1" x14ac:dyDescent="0.2">
      <c r="C1838" s="103"/>
    </row>
    <row r="1839" spans="3:3" ht="14.1" customHeight="1" x14ac:dyDescent="0.2">
      <c r="C1839" s="103"/>
    </row>
    <row r="1840" spans="3:3" ht="14.1" customHeight="1" x14ac:dyDescent="0.2">
      <c r="C1840" s="103"/>
    </row>
    <row r="1841" spans="3:3" ht="14.1" customHeight="1" x14ac:dyDescent="0.2">
      <c r="C1841" s="103"/>
    </row>
    <row r="1842" spans="3:3" ht="14.1" customHeight="1" x14ac:dyDescent="0.2">
      <c r="C1842" s="103"/>
    </row>
    <row r="1843" spans="3:3" ht="14.1" customHeight="1" x14ac:dyDescent="0.2">
      <c r="C1843" s="103"/>
    </row>
    <row r="1844" spans="3:3" ht="14.1" customHeight="1" x14ac:dyDescent="0.2">
      <c r="C1844" s="103"/>
    </row>
    <row r="1845" spans="3:3" ht="14.1" customHeight="1" x14ac:dyDescent="0.2">
      <c r="C1845" s="103"/>
    </row>
    <row r="1846" spans="3:3" ht="14.1" customHeight="1" x14ac:dyDescent="0.2">
      <c r="C1846" s="103"/>
    </row>
    <row r="1847" spans="3:3" ht="14.1" customHeight="1" x14ac:dyDescent="0.2">
      <c r="C1847" s="103"/>
    </row>
    <row r="1848" spans="3:3" ht="14.1" customHeight="1" x14ac:dyDescent="0.2">
      <c r="C1848" s="103"/>
    </row>
    <row r="1849" spans="3:3" ht="14.1" customHeight="1" x14ac:dyDescent="0.2">
      <c r="C1849" s="103"/>
    </row>
    <row r="1850" spans="3:3" ht="14.1" customHeight="1" x14ac:dyDescent="0.2">
      <c r="C1850" s="103"/>
    </row>
    <row r="1851" spans="3:3" ht="14.1" customHeight="1" x14ac:dyDescent="0.2">
      <c r="C1851" s="103"/>
    </row>
    <row r="1852" spans="3:3" ht="14.1" customHeight="1" x14ac:dyDescent="0.2">
      <c r="C1852" s="103"/>
    </row>
    <row r="1853" spans="3:3" ht="14.1" customHeight="1" x14ac:dyDescent="0.2">
      <c r="C1853" s="103"/>
    </row>
    <row r="1854" spans="3:3" ht="14.1" customHeight="1" x14ac:dyDescent="0.2">
      <c r="C1854" s="103"/>
    </row>
    <row r="1855" spans="3:3" ht="14.1" customHeight="1" x14ac:dyDescent="0.2">
      <c r="C1855" s="103"/>
    </row>
    <row r="1856" spans="3:3" ht="14.1" customHeight="1" x14ac:dyDescent="0.2">
      <c r="C1856" s="103"/>
    </row>
    <row r="1857" spans="3:3" ht="14.1" customHeight="1" x14ac:dyDescent="0.2">
      <c r="C1857" s="103"/>
    </row>
    <row r="1858" spans="3:3" ht="14.1" customHeight="1" x14ac:dyDescent="0.2">
      <c r="C1858" s="103"/>
    </row>
    <row r="1859" spans="3:3" ht="14.1" customHeight="1" x14ac:dyDescent="0.2">
      <c r="C1859" s="103"/>
    </row>
    <row r="1860" spans="3:3" ht="14.1" customHeight="1" x14ac:dyDescent="0.2">
      <c r="C1860" s="103"/>
    </row>
    <row r="1861" spans="3:3" ht="14.1" customHeight="1" x14ac:dyDescent="0.2">
      <c r="C1861" s="103"/>
    </row>
    <row r="1862" spans="3:3" ht="14.1" customHeight="1" x14ac:dyDescent="0.2">
      <c r="C1862" s="103"/>
    </row>
    <row r="1863" spans="3:3" ht="14.1" customHeight="1" x14ac:dyDescent="0.2">
      <c r="C1863" s="103"/>
    </row>
    <row r="1864" spans="3:3" ht="14.1" customHeight="1" x14ac:dyDescent="0.2">
      <c r="C1864" s="103"/>
    </row>
    <row r="1865" spans="3:3" ht="14.1" customHeight="1" x14ac:dyDescent="0.2">
      <c r="C1865" s="103"/>
    </row>
    <row r="1866" spans="3:3" ht="14.1" customHeight="1" x14ac:dyDescent="0.2">
      <c r="C1866" s="103"/>
    </row>
    <row r="1867" spans="3:3" ht="14.1" customHeight="1" x14ac:dyDescent="0.2">
      <c r="C1867" s="103"/>
    </row>
    <row r="1868" spans="3:3" ht="14.1" customHeight="1" x14ac:dyDescent="0.2">
      <c r="C1868" s="103"/>
    </row>
    <row r="1869" spans="3:3" ht="14.1" customHeight="1" x14ac:dyDescent="0.2">
      <c r="C1869" s="103"/>
    </row>
    <row r="1870" spans="3:3" ht="14.1" customHeight="1" x14ac:dyDescent="0.2">
      <c r="C1870" s="103"/>
    </row>
    <row r="1871" spans="3:3" ht="14.1" customHeight="1" x14ac:dyDescent="0.2">
      <c r="C1871" s="103"/>
    </row>
    <row r="1872" spans="3:3" ht="14.1" customHeight="1" x14ac:dyDescent="0.2">
      <c r="C1872" s="103"/>
    </row>
    <row r="1873" spans="3:3" ht="14.1" customHeight="1" x14ac:dyDescent="0.2">
      <c r="C1873" s="103"/>
    </row>
    <row r="1874" spans="3:3" ht="14.1" customHeight="1" x14ac:dyDescent="0.2">
      <c r="C1874" s="103"/>
    </row>
    <row r="1875" spans="3:3" ht="14.1" customHeight="1" x14ac:dyDescent="0.2">
      <c r="C1875" s="103"/>
    </row>
    <row r="1876" spans="3:3" ht="14.1" customHeight="1" x14ac:dyDescent="0.2">
      <c r="C1876" s="103"/>
    </row>
    <row r="1877" spans="3:3" ht="14.1" customHeight="1" x14ac:dyDescent="0.2">
      <c r="C1877" s="103"/>
    </row>
    <row r="1878" spans="3:3" ht="14.1" customHeight="1" x14ac:dyDescent="0.2">
      <c r="C1878" s="103"/>
    </row>
    <row r="1879" spans="3:3" ht="14.1" customHeight="1" x14ac:dyDescent="0.2">
      <c r="C1879" s="103"/>
    </row>
    <row r="1880" spans="3:3" ht="14.1" customHeight="1" x14ac:dyDescent="0.2">
      <c r="C1880" s="103"/>
    </row>
    <row r="1881" spans="3:3" ht="14.1" customHeight="1" x14ac:dyDescent="0.2">
      <c r="C1881" s="103"/>
    </row>
    <row r="1882" spans="3:3" ht="14.1" customHeight="1" x14ac:dyDescent="0.2">
      <c r="C1882" s="103"/>
    </row>
    <row r="1883" spans="3:3" ht="14.1" customHeight="1" x14ac:dyDescent="0.2">
      <c r="C1883" s="103"/>
    </row>
    <row r="1884" spans="3:3" ht="14.1" customHeight="1" x14ac:dyDescent="0.2">
      <c r="C1884" s="103"/>
    </row>
    <row r="1885" spans="3:3" ht="14.1" customHeight="1" x14ac:dyDescent="0.2">
      <c r="C1885" s="103"/>
    </row>
    <row r="1886" spans="3:3" ht="14.1" customHeight="1" x14ac:dyDescent="0.2">
      <c r="C1886" s="103"/>
    </row>
    <row r="1887" spans="3:3" ht="14.1" customHeight="1" x14ac:dyDescent="0.2">
      <c r="C1887" s="103"/>
    </row>
    <row r="1888" spans="3:3" ht="14.1" customHeight="1" x14ac:dyDescent="0.2">
      <c r="C1888" s="103"/>
    </row>
    <row r="1889" spans="3:3" ht="14.1" customHeight="1" x14ac:dyDescent="0.2">
      <c r="C1889" s="103"/>
    </row>
    <row r="1890" spans="3:3" ht="14.1" customHeight="1" x14ac:dyDescent="0.2">
      <c r="C1890" s="103"/>
    </row>
    <row r="1891" spans="3:3" ht="14.1" customHeight="1" x14ac:dyDescent="0.2">
      <c r="C1891" s="103"/>
    </row>
    <row r="1892" spans="3:3" ht="14.1" customHeight="1" x14ac:dyDescent="0.2">
      <c r="C1892" s="103"/>
    </row>
    <row r="1893" spans="3:3" ht="14.1" customHeight="1" x14ac:dyDescent="0.2">
      <c r="C1893" s="103"/>
    </row>
    <row r="1894" spans="3:3" ht="14.1" customHeight="1" x14ac:dyDescent="0.2">
      <c r="C1894" s="103"/>
    </row>
    <row r="1895" spans="3:3" ht="14.1" customHeight="1" x14ac:dyDescent="0.2">
      <c r="C1895" s="103"/>
    </row>
    <row r="1896" spans="3:3" ht="14.1" customHeight="1" x14ac:dyDescent="0.2">
      <c r="C1896" s="103"/>
    </row>
    <row r="1897" spans="3:3" ht="14.1" customHeight="1" x14ac:dyDescent="0.2">
      <c r="C1897" s="103"/>
    </row>
    <row r="1898" spans="3:3" ht="14.1" customHeight="1" x14ac:dyDescent="0.2">
      <c r="C1898" s="103"/>
    </row>
    <row r="1899" spans="3:3" ht="14.1" customHeight="1" x14ac:dyDescent="0.2">
      <c r="C1899" s="103"/>
    </row>
    <row r="1900" spans="3:3" ht="14.1" customHeight="1" x14ac:dyDescent="0.2">
      <c r="C1900" s="103"/>
    </row>
    <row r="1901" spans="3:3" ht="14.1" customHeight="1" x14ac:dyDescent="0.2">
      <c r="C1901" s="103"/>
    </row>
    <row r="1902" spans="3:3" ht="14.1" customHeight="1" x14ac:dyDescent="0.2">
      <c r="C1902" s="103"/>
    </row>
    <row r="1903" spans="3:3" ht="14.1" customHeight="1" x14ac:dyDescent="0.2">
      <c r="C1903" s="103"/>
    </row>
    <row r="1904" spans="3:3" ht="14.1" customHeight="1" x14ac:dyDescent="0.2">
      <c r="C1904" s="103"/>
    </row>
    <row r="1905" spans="3:3" ht="14.1" customHeight="1" x14ac:dyDescent="0.2">
      <c r="C1905" s="103"/>
    </row>
    <row r="1906" spans="3:3" ht="14.1" customHeight="1" x14ac:dyDescent="0.2">
      <c r="C1906" s="103"/>
    </row>
    <row r="1907" spans="3:3" ht="14.1" customHeight="1" x14ac:dyDescent="0.2">
      <c r="C1907" s="103"/>
    </row>
    <row r="1908" spans="3:3" ht="14.1" customHeight="1" x14ac:dyDescent="0.2">
      <c r="C1908" s="103"/>
    </row>
    <row r="1909" spans="3:3" ht="14.1" customHeight="1" x14ac:dyDescent="0.2">
      <c r="C1909" s="103"/>
    </row>
    <row r="1910" spans="3:3" ht="14.1" customHeight="1" x14ac:dyDescent="0.2">
      <c r="C1910" s="103"/>
    </row>
    <row r="1911" spans="3:3" ht="14.1" customHeight="1" x14ac:dyDescent="0.2">
      <c r="C1911" s="103"/>
    </row>
    <row r="1912" spans="3:3" ht="14.1" customHeight="1" x14ac:dyDescent="0.2">
      <c r="C1912" s="103"/>
    </row>
    <row r="1913" spans="3:3" ht="14.1" customHeight="1" x14ac:dyDescent="0.2">
      <c r="C1913" s="103"/>
    </row>
    <row r="1914" spans="3:3" ht="14.1" customHeight="1" x14ac:dyDescent="0.2">
      <c r="C1914" s="103"/>
    </row>
    <row r="1915" spans="3:3" ht="14.1" customHeight="1" x14ac:dyDescent="0.2">
      <c r="C1915" s="103"/>
    </row>
    <row r="1916" spans="3:3" ht="14.1" customHeight="1" x14ac:dyDescent="0.2">
      <c r="C1916" s="103"/>
    </row>
    <row r="1917" spans="3:3" ht="14.1" customHeight="1" x14ac:dyDescent="0.2">
      <c r="C1917" s="103"/>
    </row>
    <row r="1918" spans="3:3" ht="14.1" customHeight="1" x14ac:dyDescent="0.2">
      <c r="C1918" s="103"/>
    </row>
    <row r="1919" spans="3:3" ht="14.1" customHeight="1" x14ac:dyDescent="0.2">
      <c r="C1919" s="103"/>
    </row>
    <row r="1920" spans="3:3" ht="14.1" customHeight="1" x14ac:dyDescent="0.2">
      <c r="C1920" s="103"/>
    </row>
    <row r="1921" spans="3:3" ht="14.1" customHeight="1" x14ac:dyDescent="0.2">
      <c r="C1921" s="103"/>
    </row>
    <row r="1922" spans="3:3" ht="14.1" customHeight="1" x14ac:dyDescent="0.2">
      <c r="C1922" s="103"/>
    </row>
    <row r="1923" spans="3:3" ht="14.1" customHeight="1" x14ac:dyDescent="0.2">
      <c r="C1923" s="103"/>
    </row>
    <row r="1924" spans="3:3" ht="14.1" customHeight="1" x14ac:dyDescent="0.2">
      <c r="C1924" s="103"/>
    </row>
    <row r="1925" spans="3:3" ht="14.1" customHeight="1" x14ac:dyDescent="0.2">
      <c r="C1925" s="103"/>
    </row>
    <row r="1926" spans="3:3" ht="14.1" customHeight="1" x14ac:dyDescent="0.2">
      <c r="C1926" s="103"/>
    </row>
    <row r="1927" spans="3:3" ht="14.1" customHeight="1" x14ac:dyDescent="0.2">
      <c r="C1927" s="103"/>
    </row>
    <row r="1928" spans="3:3" ht="14.1" customHeight="1" x14ac:dyDescent="0.2">
      <c r="C1928" s="103"/>
    </row>
    <row r="1929" spans="3:3" ht="14.1" customHeight="1" x14ac:dyDescent="0.2">
      <c r="C1929" s="103"/>
    </row>
    <row r="1930" spans="3:3" ht="14.1" customHeight="1" x14ac:dyDescent="0.2">
      <c r="C1930" s="103"/>
    </row>
    <row r="1931" spans="3:3" ht="14.1" customHeight="1" x14ac:dyDescent="0.2">
      <c r="C1931" s="103"/>
    </row>
    <row r="1932" spans="3:3" ht="14.1" customHeight="1" x14ac:dyDescent="0.2">
      <c r="C1932" s="103"/>
    </row>
    <row r="1933" spans="3:3" ht="14.1" customHeight="1" x14ac:dyDescent="0.2">
      <c r="C1933" s="103"/>
    </row>
    <row r="1934" spans="3:3" ht="14.1" customHeight="1" x14ac:dyDescent="0.2">
      <c r="C1934" s="103"/>
    </row>
    <row r="1935" spans="3:3" ht="14.1" customHeight="1" x14ac:dyDescent="0.2">
      <c r="C1935" s="103"/>
    </row>
    <row r="1936" spans="3:3" ht="14.1" customHeight="1" x14ac:dyDescent="0.2">
      <c r="C1936" s="103"/>
    </row>
    <row r="1937" spans="3:3" ht="14.1" customHeight="1" x14ac:dyDescent="0.2">
      <c r="C1937" s="103"/>
    </row>
    <row r="1938" spans="3:3" ht="14.1" customHeight="1" x14ac:dyDescent="0.2">
      <c r="C1938" s="103"/>
    </row>
    <row r="1939" spans="3:3" ht="14.1" customHeight="1" x14ac:dyDescent="0.2">
      <c r="C1939" s="103"/>
    </row>
    <row r="1940" spans="3:3" ht="14.1" customHeight="1" x14ac:dyDescent="0.2">
      <c r="C1940" s="103"/>
    </row>
    <row r="1941" spans="3:3" ht="14.1" customHeight="1" x14ac:dyDescent="0.2">
      <c r="C1941" s="103"/>
    </row>
    <row r="1942" spans="3:3" ht="14.1" customHeight="1" x14ac:dyDescent="0.2">
      <c r="C1942" s="103"/>
    </row>
    <row r="1943" spans="3:3" ht="14.1" customHeight="1" x14ac:dyDescent="0.2">
      <c r="C1943" s="103"/>
    </row>
    <row r="1944" spans="3:3" ht="14.1" customHeight="1" x14ac:dyDescent="0.2">
      <c r="C1944" s="103"/>
    </row>
    <row r="1945" spans="3:3" ht="14.1" customHeight="1" x14ac:dyDescent="0.2">
      <c r="C1945" s="103"/>
    </row>
    <row r="1946" spans="3:3" ht="14.1" customHeight="1" x14ac:dyDescent="0.2">
      <c r="C1946" s="103"/>
    </row>
    <row r="1947" spans="3:3" ht="14.1" customHeight="1" x14ac:dyDescent="0.2">
      <c r="C1947" s="103"/>
    </row>
    <row r="1948" spans="3:3" ht="14.1" customHeight="1" x14ac:dyDescent="0.2">
      <c r="C1948" s="103"/>
    </row>
    <row r="1949" spans="3:3" ht="14.1" customHeight="1" x14ac:dyDescent="0.2">
      <c r="C1949" s="103"/>
    </row>
    <row r="1950" spans="3:3" ht="14.1" customHeight="1" x14ac:dyDescent="0.2">
      <c r="C1950" s="103"/>
    </row>
    <row r="1951" spans="3:3" ht="14.1" customHeight="1" x14ac:dyDescent="0.2">
      <c r="C1951" s="103"/>
    </row>
    <row r="1952" spans="3:3" ht="14.1" customHeight="1" x14ac:dyDescent="0.2">
      <c r="C1952" s="103"/>
    </row>
    <row r="1953" spans="3:3" ht="14.1" customHeight="1" x14ac:dyDescent="0.2">
      <c r="C1953" s="103"/>
    </row>
    <row r="1954" spans="3:3" ht="14.1" customHeight="1" x14ac:dyDescent="0.2">
      <c r="C1954" s="103"/>
    </row>
    <row r="1955" spans="3:3" ht="14.1" customHeight="1" x14ac:dyDescent="0.2">
      <c r="C1955" s="103"/>
    </row>
    <row r="1956" spans="3:3" ht="14.1" customHeight="1" x14ac:dyDescent="0.2">
      <c r="C1956" s="103"/>
    </row>
    <row r="1957" spans="3:3" ht="14.1" customHeight="1" x14ac:dyDescent="0.2">
      <c r="C1957" s="103"/>
    </row>
    <row r="1958" spans="3:3" ht="14.1" customHeight="1" x14ac:dyDescent="0.2">
      <c r="C1958" s="103"/>
    </row>
    <row r="1959" spans="3:3" ht="14.1" customHeight="1" x14ac:dyDescent="0.2">
      <c r="C1959" s="103"/>
    </row>
    <row r="1960" spans="3:3" ht="14.1" customHeight="1" x14ac:dyDescent="0.2">
      <c r="C1960" s="103"/>
    </row>
    <row r="1961" spans="3:3" ht="14.1" customHeight="1" x14ac:dyDescent="0.2">
      <c r="C1961" s="103"/>
    </row>
    <row r="1962" spans="3:3" ht="14.1" customHeight="1" x14ac:dyDescent="0.2">
      <c r="C1962" s="103"/>
    </row>
    <row r="1963" spans="3:3" ht="14.1" customHeight="1" x14ac:dyDescent="0.2">
      <c r="C1963" s="103"/>
    </row>
    <row r="1964" spans="3:3" ht="14.1" customHeight="1" x14ac:dyDescent="0.2">
      <c r="C1964" s="103"/>
    </row>
    <row r="1965" spans="3:3" ht="14.1" customHeight="1" x14ac:dyDescent="0.2">
      <c r="C1965" s="103"/>
    </row>
    <row r="1966" spans="3:3" ht="14.1" customHeight="1" x14ac:dyDescent="0.2">
      <c r="C1966" s="103"/>
    </row>
    <row r="1967" spans="3:3" ht="14.1" customHeight="1" x14ac:dyDescent="0.2">
      <c r="C1967" s="103"/>
    </row>
    <row r="1968" spans="3:3" ht="14.1" customHeight="1" x14ac:dyDescent="0.2">
      <c r="C1968" s="103"/>
    </row>
    <row r="1969" spans="3:3" ht="14.1" customHeight="1" x14ac:dyDescent="0.2">
      <c r="C1969" s="103"/>
    </row>
    <row r="1970" spans="3:3" ht="14.1" customHeight="1" x14ac:dyDescent="0.2">
      <c r="C1970" s="103"/>
    </row>
    <row r="1971" spans="3:3" ht="14.1" customHeight="1" x14ac:dyDescent="0.2">
      <c r="C1971" s="103"/>
    </row>
    <row r="1972" spans="3:3" ht="14.1" customHeight="1" x14ac:dyDescent="0.2">
      <c r="C1972" s="103"/>
    </row>
    <row r="1973" spans="3:3" ht="14.1" customHeight="1" x14ac:dyDescent="0.2">
      <c r="C1973" s="103"/>
    </row>
    <row r="1974" spans="3:3" ht="14.1" customHeight="1" x14ac:dyDescent="0.2">
      <c r="C1974" s="103"/>
    </row>
    <row r="1975" spans="3:3" ht="14.1" customHeight="1" x14ac:dyDescent="0.2">
      <c r="C1975" s="103"/>
    </row>
    <row r="1976" spans="3:3" ht="14.1" customHeight="1" x14ac:dyDescent="0.2">
      <c r="C1976" s="103"/>
    </row>
    <row r="1977" spans="3:3" ht="14.1" customHeight="1" x14ac:dyDescent="0.2">
      <c r="C1977" s="103"/>
    </row>
    <row r="1978" spans="3:3" ht="14.1" customHeight="1" x14ac:dyDescent="0.2">
      <c r="C1978" s="103"/>
    </row>
    <row r="1979" spans="3:3" ht="14.1" customHeight="1" x14ac:dyDescent="0.2">
      <c r="C1979" s="103"/>
    </row>
    <row r="1980" spans="3:3" ht="14.1" customHeight="1" x14ac:dyDescent="0.2">
      <c r="C1980" s="103"/>
    </row>
    <row r="1981" spans="3:3" ht="14.1" customHeight="1" x14ac:dyDescent="0.2">
      <c r="C1981" s="103"/>
    </row>
    <row r="1982" spans="3:3" ht="14.1" customHeight="1" x14ac:dyDescent="0.2">
      <c r="C1982" s="103"/>
    </row>
    <row r="1983" spans="3:3" ht="14.1" customHeight="1" x14ac:dyDescent="0.2">
      <c r="C1983" s="103"/>
    </row>
    <row r="1984" spans="3:3" ht="14.1" customHeight="1" x14ac:dyDescent="0.2">
      <c r="C1984" s="103"/>
    </row>
    <row r="1985" spans="3:3" ht="14.1" customHeight="1" x14ac:dyDescent="0.2">
      <c r="C1985" s="103"/>
    </row>
    <row r="1986" spans="3:3" ht="14.1" customHeight="1" x14ac:dyDescent="0.2">
      <c r="C1986" s="103"/>
    </row>
    <row r="1987" spans="3:3" ht="14.1" customHeight="1" x14ac:dyDescent="0.2">
      <c r="C1987" s="103"/>
    </row>
    <row r="1988" spans="3:3" ht="14.1" customHeight="1" x14ac:dyDescent="0.2">
      <c r="C1988" s="103"/>
    </row>
    <row r="1989" spans="3:3" ht="14.1" customHeight="1" x14ac:dyDescent="0.2">
      <c r="C1989" s="103"/>
    </row>
    <row r="1990" spans="3:3" ht="14.1" customHeight="1" x14ac:dyDescent="0.2">
      <c r="C1990" s="103"/>
    </row>
    <row r="1991" spans="3:3" ht="14.1" customHeight="1" x14ac:dyDescent="0.2">
      <c r="C1991" s="103"/>
    </row>
    <row r="1992" spans="3:3" ht="14.1" customHeight="1" x14ac:dyDescent="0.2">
      <c r="C1992" s="103"/>
    </row>
    <row r="1993" spans="3:3" ht="14.1" customHeight="1" x14ac:dyDescent="0.2">
      <c r="C1993" s="103"/>
    </row>
    <row r="1994" spans="3:3" ht="14.1" customHeight="1" x14ac:dyDescent="0.2">
      <c r="C1994" s="103"/>
    </row>
    <row r="1995" spans="3:3" ht="14.1" customHeight="1" x14ac:dyDescent="0.2">
      <c r="C1995" s="103"/>
    </row>
    <row r="1996" spans="3:3" ht="14.1" customHeight="1" x14ac:dyDescent="0.2">
      <c r="C1996" s="103"/>
    </row>
    <row r="1997" spans="3:3" ht="14.1" customHeight="1" x14ac:dyDescent="0.2">
      <c r="C1997" s="103"/>
    </row>
    <row r="1998" spans="3:3" ht="14.1" customHeight="1" x14ac:dyDescent="0.2">
      <c r="C1998" s="103"/>
    </row>
    <row r="1999" spans="3:3" ht="14.1" customHeight="1" x14ac:dyDescent="0.2">
      <c r="C1999" s="103"/>
    </row>
    <row r="2000" spans="3:3" ht="14.1" customHeight="1" x14ac:dyDescent="0.2">
      <c r="C2000" s="103"/>
    </row>
    <row r="2001" spans="3:3" ht="14.1" customHeight="1" x14ac:dyDescent="0.2">
      <c r="C2001" s="103"/>
    </row>
    <row r="2002" spans="3:3" ht="14.1" customHeight="1" x14ac:dyDescent="0.2">
      <c r="C2002" s="103"/>
    </row>
    <row r="2003" spans="3:3" ht="14.1" customHeight="1" x14ac:dyDescent="0.2">
      <c r="C2003" s="103"/>
    </row>
    <row r="2004" spans="3:3" ht="14.1" customHeight="1" x14ac:dyDescent="0.2">
      <c r="C2004" s="103"/>
    </row>
    <row r="2005" spans="3:3" ht="14.1" customHeight="1" x14ac:dyDescent="0.2">
      <c r="C2005" s="103"/>
    </row>
    <row r="2006" spans="3:3" ht="14.1" customHeight="1" x14ac:dyDescent="0.2">
      <c r="C2006" s="103"/>
    </row>
    <row r="2007" spans="3:3" ht="14.1" customHeight="1" x14ac:dyDescent="0.2">
      <c r="C2007" s="103"/>
    </row>
    <row r="2008" spans="3:3" ht="14.1" customHeight="1" x14ac:dyDescent="0.2">
      <c r="C2008" s="103"/>
    </row>
    <row r="2009" spans="3:3" ht="14.1" customHeight="1" x14ac:dyDescent="0.2">
      <c r="C2009" s="103"/>
    </row>
    <row r="2010" spans="3:3" ht="14.1" customHeight="1" x14ac:dyDescent="0.2">
      <c r="C2010" s="103"/>
    </row>
    <row r="2011" spans="3:3" ht="14.1" customHeight="1" x14ac:dyDescent="0.2">
      <c r="C2011" s="103"/>
    </row>
    <row r="2012" spans="3:3" ht="14.1" customHeight="1" x14ac:dyDescent="0.2">
      <c r="C2012" s="103"/>
    </row>
    <row r="2013" spans="3:3" ht="14.1" customHeight="1" x14ac:dyDescent="0.2">
      <c r="C2013" s="103"/>
    </row>
    <row r="2014" spans="3:3" ht="14.1" customHeight="1" x14ac:dyDescent="0.2">
      <c r="C2014" s="103"/>
    </row>
    <row r="2015" spans="3:3" ht="14.1" customHeight="1" x14ac:dyDescent="0.2">
      <c r="C2015" s="103"/>
    </row>
    <row r="2016" spans="3:3" ht="14.1" customHeight="1" x14ac:dyDescent="0.2">
      <c r="C2016" s="103"/>
    </row>
    <row r="2017" spans="3:3" ht="14.1" customHeight="1" x14ac:dyDescent="0.2">
      <c r="C2017" s="103"/>
    </row>
    <row r="2018" spans="3:3" ht="14.1" customHeight="1" x14ac:dyDescent="0.2">
      <c r="C2018" s="103"/>
    </row>
    <row r="2019" spans="3:3" ht="14.1" customHeight="1" x14ac:dyDescent="0.2">
      <c r="C2019" s="103"/>
    </row>
    <row r="2020" spans="3:3" ht="14.1" customHeight="1" x14ac:dyDescent="0.2">
      <c r="C2020" s="103"/>
    </row>
    <row r="2021" spans="3:3" ht="14.1" customHeight="1" x14ac:dyDescent="0.2">
      <c r="C2021" s="103"/>
    </row>
    <row r="2022" spans="3:3" ht="14.1" customHeight="1" x14ac:dyDescent="0.2">
      <c r="C2022" s="103"/>
    </row>
    <row r="2023" spans="3:3" ht="14.1" customHeight="1" x14ac:dyDescent="0.2">
      <c r="C2023" s="103"/>
    </row>
    <row r="2024" spans="3:3" ht="14.1" customHeight="1" x14ac:dyDescent="0.2">
      <c r="C2024" s="103"/>
    </row>
    <row r="2025" spans="3:3" ht="14.1" customHeight="1" x14ac:dyDescent="0.2">
      <c r="C2025" s="103"/>
    </row>
    <row r="2026" spans="3:3" ht="14.1" customHeight="1" x14ac:dyDescent="0.2">
      <c r="C2026" s="103"/>
    </row>
    <row r="2027" spans="3:3" ht="14.1" customHeight="1" x14ac:dyDescent="0.2">
      <c r="C2027" s="103"/>
    </row>
    <row r="2028" spans="3:3" ht="14.1" customHeight="1" x14ac:dyDescent="0.2">
      <c r="C2028" s="103"/>
    </row>
    <row r="2029" spans="3:3" ht="14.1" customHeight="1" x14ac:dyDescent="0.2">
      <c r="C2029" s="103"/>
    </row>
  </sheetData>
  <mergeCells count="28">
    <mergeCell ref="B866:E866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  <mergeCell ref="J6:L6"/>
    <mergeCell ref="N6:P6"/>
    <mergeCell ref="B550:E550"/>
    <mergeCell ref="B776:E776"/>
    <mergeCell ref="B821:E821"/>
    <mergeCell ref="A1733:B1733"/>
    <mergeCell ref="B870:B871"/>
    <mergeCell ref="C870:C871"/>
    <mergeCell ref="D870:D871"/>
    <mergeCell ref="E870:E871"/>
    <mergeCell ref="B912:E912"/>
    <mergeCell ref="B956:E956"/>
    <mergeCell ref="B1091:E1092"/>
    <mergeCell ref="B1136:E1137"/>
    <mergeCell ref="B1182:E1183"/>
    <mergeCell ref="B1271:E1272"/>
    <mergeCell ref="A1729:B1729"/>
  </mergeCells>
  <printOptions horizontalCentered="1" gridLines="1"/>
  <pageMargins left="0.25" right="0.25" top="0.75" bottom="0.75" header="0.3" footer="0.3"/>
  <pageSetup paperSize="9" scale="7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11"/>
  <sheetViews>
    <sheetView topLeftCell="A290" workbookViewId="0">
      <selection activeCell="D305" sqref="D305"/>
    </sheetView>
  </sheetViews>
  <sheetFormatPr defaultColWidth="8.85546875" defaultRowHeight="12.75" x14ac:dyDescent="0.2"/>
  <cols>
    <col min="1" max="2" width="8.85546875" style="306"/>
    <col min="3" max="3" width="30.5703125" style="306" bestFit="1" customWidth="1"/>
    <col min="4" max="5" width="12.85546875" style="307" bestFit="1" customWidth="1"/>
    <col min="6" max="6" width="10.28515625" style="307" bestFit="1" customWidth="1"/>
    <col min="7" max="7" width="9.140625" style="306" bestFit="1" customWidth="1"/>
    <col min="8" max="16384" width="8.85546875" style="306"/>
  </cols>
  <sheetData>
    <row r="1" spans="1:7" ht="15.75" x14ac:dyDescent="0.25">
      <c r="A1" s="620" t="s">
        <v>491</v>
      </c>
      <c r="B1" s="620"/>
      <c r="C1" s="620"/>
      <c r="D1" s="620"/>
      <c r="E1" s="620"/>
      <c r="F1" s="620"/>
      <c r="G1" s="620"/>
    </row>
    <row r="2" spans="1:7" ht="15.75" x14ac:dyDescent="0.25">
      <c r="A2" s="621" t="s">
        <v>58</v>
      </c>
      <c r="B2" s="621"/>
      <c r="C2" s="621"/>
      <c r="D2" s="621"/>
      <c r="E2" s="621"/>
      <c r="F2" s="621"/>
      <c r="G2" s="621"/>
    </row>
    <row r="3" spans="1:7" ht="15.75" thickBot="1" x14ac:dyDescent="0.3">
      <c r="C3" s="490"/>
      <c r="D3" s="72"/>
      <c r="E3" s="72"/>
      <c r="F3" s="622" t="s">
        <v>492</v>
      </c>
      <c r="G3" s="622"/>
    </row>
    <row r="4" spans="1:7" ht="15.75" thickBot="1" x14ac:dyDescent="0.3">
      <c r="A4" s="491" t="s">
        <v>8</v>
      </c>
      <c r="B4" s="491" t="s">
        <v>8</v>
      </c>
      <c r="C4" s="623" t="s">
        <v>493</v>
      </c>
      <c r="D4" s="625" t="s">
        <v>110</v>
      </c>
      <c r="E4" s="626"/>
      <c r="F4" s="627" t="s">
        <v>223</v>
      </c>
      <c r="G4" s="628"/>
    </row>
    <row r="5" spans="1:7" ht="18" thickBot="1" x14ac:dyDescent="0.25">
      <c r="A5" s="492" t="s">
        <v>494</v>
      </c>
      <c r="B5" s="493" t="s">
        <v>495</v>
      </c>
      <c r="C5" s="624"/>
      <c r="D5" s="494" t="s">
        <v>112</v>
      </c>
      <c r="E5" s="494" t="s">
        <v>113</v>
      </c>
      <c r="F5" s="495" t="s">
        <v>225</v>
      </c>
      <c r="G5" s="496" t="s">
        <v>226</v>
      </c>
    </row>
    <row r="6" spans="1:7" ht="15" x14ac:dyDescent="0.25">
      <c r="C6" s="490"/>
      <c r="D6" s="307">
        <v>0</v>
      </c>
      <c r="E6" s="307">
        <v>0</v>
      </c>
    </row>
    <row r="7" spans="1:7" ht="20.25" x14ac:dyDescent="0.55000000000000004">
      <c r="C7" s="497" t="s">
        <v>496</v>
      </c>
      <c r="D7" s="498">
        <v>7529178</v>
      </c>
      <c r="E7" s="498">
        <v>7270009</v>
      </c>
      <c r="F7" s="499">
        <v>259169</v>
      </c>
      <c r="G7" s="500">
        <v>3.5649061782454465</v>
      </c>
    </row>
    <row r="8" spans="1:7" ht="15" x14ac:dyDescent="0.25">
      <c r="C8" s="490"/>
      <c r="D8" s="501">
        <v>7529178</v>
      </c>
      <c r="E8" s="501">
        <v>7270009</v>
      </c>
      <c r="F8" s="502">
        <v>259169</v>
      </c>
      <c r="G8" s="503">
        <v>3.5649061782454465</v>
      </c>
    </row>
    <row r="9" spans="1:7" ht="19.5" x14ac:dyDescent="0.55000000000000004">
      <c r="A9" s="504" t="s">
        <v>497</v>
      </c>
      <c r="B9" s="504"/>
      <c r="C9" s="505" t="s">
        <v>498</v>
      </c>
      <c r="D9" s="506">
        <v>1572604</v>
      </c>
      <c r="E9" s="506">
        <v>1508376</v>
      </c>
      <c r="F9" s="507">
        <v>64228</v>
      </c>
      <c r="G9" s="508">
        <v>4.2580894949269945</v>
      </c>
    </row>
    <row r="10" spans="1:7" ht="15" x14ac:dyDescent="0.25">
      <c r="A10" s="509"/>
      <c r="B10" s="509"/>
      <c r="C10" s="490"/>
      <c r="D10" s="501">
        <v>1572604</v>
      </c>
      <c r="E10" s="501">
        <v>1508376</v>
      </c>
      <c r="F10" s="502">
        <v>64228</v>
      </c>
      <c r="G10" s="503">
        <v>4.2580894949269945</v>
      </c>
    </row>
    <row r="11" spans="1:7" x14ac:dyDescent="0.2">
      <c r="A11" s="510" t="s">
        <v>499</v>
      </c>
      <c r="B11" s="510"/>
      <c r="C11" s="511" t="s">
        <v>500</v>
      </c>
      <c r="D11" s="99">
        <v>10476</v>
      </c>
      <c r="E11" s="99">
        <v>7238</v>
      </c>
      <c r="F11" s="512">
        <v>3238</v>
      </c>
      <c r="G11" s="513">
        <v>44.736114948880903</v>
      </c>
    </row>
    <row r="12" spans="1:7" ht="15" x14ac:dyDescent="0.25">
      <c r="A12" s="509"/>
      <c r="B12" s="509"/>
      <c r="C12" s="490"/>
      <c r="D12" s="501">
        <v>10476</v>
      </c>
      <c r="E12" s="501">
        <v>7238</v>
      </c>
      <c r="F12" s="502">
        <v>3238</v>
      </c>
      <c r="G12" s="503">
        <v>44.736114948880903</v>
      </c>
    </row>
    <row r="13" spans="1:7" x14ac:dyDescent="0.2">
      <c r="A13" s="306">
        <v>1</v>
      </c>
      <c r="B13" s="306">
        <v>1</v>
      </c>
      <c r="C13" s="514" t="s">
        <v>501</v>
      </c>
      <c r="D13" s="307">
        <v>6</v>
      </c>
      <c r="E13" s="307">
        <v>4</v>
      </c>
      <c r="F13" s="515">
        <v>2</v>
      </c>
      <c r="G13" s="516">
        <v>50</v>
      </c>
    </row>
    <row r="14" spans="1:7" x14ac:dyDescent="0.2">
      <c r="A14" s="306">
        <v>2</v>
      </c>
      <c r="B14" s="306">
        <v>2</v>
      </c>
      <c r="C14" s="514" t="s">
        <v>502</v>
      </c>
      <c r="D14" s="307">
        <v>47</v>
      </c>
      <c r="E14" s="307">
        <v>54</v>
      </c>
      <c r="F14" s="515">
        <v>-7</v>
      </c>
      <c r="G14" s="516">
        <v>-12.962962962962964</v>
      </c>
    </row>
    <row r="15" spans="1:7" x14ac:dyDescent="0.2">
      <c r="A15" s="306">
        <v>3</v>
      </c>
      <c r="B15" s="306">
        <v>3</v>
      </c>
      <c r="C15" s="514" t="s">
        <v>503</v>
      </c>
      <c r="D15" s="307">
        <v>33</v>
      </c>
      <c r="E15" s="307">
        <v>34</v>
      </c>
      <c r="F15" s="515">
        <v>-1</v>
      </c>
      <c r="G15" s="516">
        <v>-2.9411764705882355</v>
      </c>
    </row>
    <row r="16" spans="1:7" x14ac:dyDescent="0.2">
      <c r="A16" s="306">
        <v>4</v>
      </c>
      <c r="B16" s="306">
        <v>4</v>
      </c>
      <c r="C16" s="514" t="s">
        <v>504</v>
      </c>
      <c r="D16" s="307">
        <v>107</v>
      </c>
      <c r="E16" s="307">
        <v>60</v>
      </c>
      <c r="F16" s="515">
        <v>47</v>
      </c>
      <c r="G16" s="516">
        <v>78.333333333333329</v>
      </c>
    </row>
    <row r="17" spans="1:7" x14ac:dyDescent="0.2">
      <c r="A17" s="306">
        <v>5</v>
      </c>
      <c r="B17" s="306">
        <v>5</v>
      </c>
      <c r="C17" s="514" t="s">
        <v>505</v>
      </c>
      <c r="D17" s="307">
        <v>194</v>
      </c>
      <c r="E17" s="307">
        <v>272</v>
      </c>
      <c r="F17" s="515">
        <v>-78</v>
      </c>
      <c r="G17" s="516">
        <v>-28.676470588235293</v>
      </c>
    </row>
    <row r="18" spans="1:7" x14ac:dyDescent="0.2">
      <c r="A18" s="306">
        <v>6</v>
      </c>
      <c r="B18" s="306">
        <v>6</v>
      </c>
      <c r="C18" s="514" t="s">
        <v>506</v>
      </c>
      <c r="D18" s="307">
        <v>0</v>
      </c>
      <c r="E18" s="307">
        <v>20</v>
      </c>
      <c r="F18" s="515">
        <v>-20</v>
      </c>
      <c r="G18" s="516">
        <v>-100</v>
      </c>
    </row>
    <row r="19" spans="1:7" x14ac:dyDescent="0.2">
      <c r="A19" s="306">
        <v>7</v>
      </c>
      <c r="B19" s="306">
        <v>7</v>
      </c>
      <c r="C19" s="514" t="s">
        <v>507</v>
      </c>
      <c r="D19" s="307">
        <v>35</v>
      </c>
      <c r="E19" s="307">
        <v>16</v>
      </c>
      <c r="F19" s="515">
        <v>19</v>
      </c>
      <c r="G19" s="516">
        <v>118.75</v>
      </c>
    </row>
    <row r="20" spans="1:7" x14ac:dyDescent="0.2">
      <c r="A20" s="306">
        <v>8</v>
      </c>
      <c r="B20" s="306">
        <v>8</v>
      </c>
      <c r="C20" s="514" t="s">
        <v>508</v>
      </c>
      <c r="D20" s="307">
        <v>1327</v>
      </c>
      <c r="E20" s="307">
        <v>2</v>
      </c>
      <c r="F20" s="515">
        <v>1325</v>
      </c>
      <c r="G20" s="516">
        <v>66250</v>
      </c>
    </row>
    <row r="21" spans="1:7" x14ac:dyDescent="0.2">
      <c r="A21" s="306">
        <v>9</v>
      </c>
      <c r="B21" s="306">
        <v>9</v>
      </c>
      <c r="C21" s="514" t="s">
        <v>509</v>
      </c>
      <c r="D21" s="307">
        <v>12</v>
      </c>
      <c r="E21" s="307">
        <v>22</v>
      </c>
      <c r="F21" s="515">
        <v>-10</v>
      </c>
      <c r="G21" s="516">
        <v>-45.454545454545453</v>
      </c>
    </row>
    <row r="22" spans="1:7" x14ac:dyDescent="0.2">
      <c r="A22" s="306">
        <v>10</v>
      </c>
      <c r="B22" s="306">
        <v>10</v>
      </c>
      <c r="C22" s="514" t="s">
        <v>510</v>
      </c>
      <c r="D22" s="307">
        <v>2508</v>
      </c>
      <c r="E22" s="307">
        <v>2209</v>
      </c>
      <c r="F22" s="515">
        <v>299</v>
      </c>
      <c r="G22" s="516">
        <v>13.535536441828881</v>
      </c>
    </row>
    <row r="23" spans="1:7" x14ac:dyDescent="0.2">
      <c r="A23" s="306">
        <v>11</v>
      </c>
      <c r="B23" s="306">
        <v>11</v>
      </c>
      <c r="C23" s="514" t="s">
        <v>511</v>
      </c>
      <c r="D23" s="307">
        <v>46</v>
      </c>
      <c r="E23" s="307">
        <v>70</v>
      </c>
      <c r="F23" s="515">
        <v>-24</v>
      </c>
      <c r="G23" s="516">
        <v>-34.285714285714285</v>
      </c>
    </row>
    <row r="24" spans="1:7" x14ac:dyDescent="0.2">
      <c r="A24" s="306">
        <v>12</v>
      </c>
      <c r="B24" s="306">
        <v>12</v>
      </c>
      <c r="C24" s="514" t="s">
        <v>512</v>
      </c>
      <c r="D24" s="307">
        <v>492</v>
      </c>
      <c r="E24" s="307">
        <v>829</v>
      </c>
      <c r="F24" s="515">
        <v>-337</v>
      </c>
      <c r="G24" s="516">
        <v>-40.651387213510255</v>
      </c>
    </row>
    <row r="25" spans="1:7" x14ac:dyDescent="0.2">
      <c r="A25" s="306">
        <v>13</v>
      </c>
      <c r="B25" s="306">
        <v>13</v>
      </c>
      <c r="C25" s="514" t="s">
        <v>513</v>
      </c>
      <c r="D25" s="307">
        <v>638</v>
      </c>
      <c r="E25" s="307">
        <v>554</v>
      </c>
      <c r="F25" s="515">
        <v>84</v>
      </c>
      <c r="G25" s="516">
        <v>15.16245487364621</v>
      </c>
    </row>
    <row r="26" spans="1:7" s="307" customFormat="1" x14ac:dyDescent="0.2">
      <c r="A26" s="306">
        <v>14</v>
      </c>
      <c r="B26" s="306">
        <v>14</v>
      </c>
      <c r="C26" s="514" t="s">
        <v>514</v>
      </c>
      <c r="D26" s="307">
        <v>811</v>
      </c>
      <c r="E26" s="307">
        <v>838</v>
      </c>
      <c r="F26" s="515">
        <v>-27</v>
      </c>
      <c r="G26" s="516">
        <v>-3.2219570405727924</v>
      </c>
    </row>
    <row r="27" spans="1:7" s="307" customFormat="1" x14ac:dyDescent="0.2">
      <c r="A27" s="306">
        <v>15</v>
      </c>
      <c r="B27" s="306">
        <v>15</v>
      </c>
      <c r="C27" s="514" t="s">
        <v>515</v>
      </c>
      <c r="D27" s="307">
        <v>113</v>
      </c>
      <c r="E27" s="307">
        <v>121</v>
      </c>
      <c r="F27" s="515">
        <v>-8</v>
      </c>
      <c r="G27" s="516">
        <v>-6.6115702479338845</v>
      </c>
    </row>
    <row r="28" spans="1:7" s="307" customFormat="1" x14ac:dyDescent="0.2">
      <c r="A28" s="306">
        <v>16</v>
      </c>
      <c r="B28" s="306">
        <v>16</v>
      </c>
      <c r="C28" s="514" t="s">
        <v>516</v>
      </c>
      <c r="D28" s="307">
        <v>0</v>
      </c>
      <c r="E28" s="307">
        <v>4</v>
      </c>
      <c r="F28" s="515">
        <v>-4</v>
      </c>
      <c r="G28" s="516">
        <v>-100</v>
      </c>
    </row>
    <row r="29" spans="1:7" s="307" customFormat="1" x14ac:dyDescent="0.2">
      <c r="A29" s="306">
        <v>17</v>
      </c>
      <c r="B29" s="306">
        <v>17</v>
      </c>
      <c r="C29" s="514" t="s">
        <v>517</v>
      </c>
      <c r="D29" s="307">
        <v>1</v>
      </c>
      <c r="E29" s="307">
        <v>16</v>
      </c>
      <c r="F29" s="515">
        <v>-15</v>
      </c>
      <c r="G29" s="516">
        <v>-93.75</v>
      </c>
    </row>
    <row r="30" spans="1:7" s="307" customFormat="1" x14ac:dyDescent="0.2">
      <c r="A30" s="306">
        <v>18</v>
      </c>
      <c r="B30" s="306">
        <v>18</v>
      </c>
      <c r="C30" s="514" t="s">
        <v>518</v>
      </c>
      <c r="D30" s="307">
        <v>604</v>
      </c>
      <c r="E30" s="307">
        <v>623</v>
      </c>
      <c r="F30" s="515">
        <v>-19</v>
      </c>
      <c r="G30" s="516">
        <v>-3.0497592295345104</v>
      </c>
    </row>
    <row r="31" spans="1:7" s="307" customFormat="1" x14ac:dyDescent="0.2">
      <c r="A31" s="306">
        <v>19</v>
      </c>
      <c r="B31" s="306">
        <v>19</v>
      </c>
      <c r="C31" s="514" t="s">
        <v>519</v>
      </c>
      <c r="D31" s="307">
        <v>23</v>
      </c>
      <c r="E31" s="307">
        <v>8</v>
      </c>
      <c r="F31" s="515">
        <v>15</v>
      </c>
      <c r="G31" s="516">
        <v>187.5</v>
      </c>
    </row>
    <row r="32" spans="1:7" s="307" customFormat="1" x14ac:dyDescent="0.2">
      <c r="A32" s="306">
        <v>20</v>
      </c>
      <c r="B32" s="306">
        <v>20</v>
      </c>
      <c r="C32" s="514" t="s">
        <v>520</v>
      </c>
      <c r="D32" s="307">
        <v>15</v>
      </c>
      <c r="E32" s="307">
        <v>25</v>
      </c>
      <c r="F32" s="515">
        <v>-10</v>
      </c>
      <c r="G32" s="516">
        <v>-40</v>
      </c>
    </row>
    <row r="33" spans="1:7" s="307" customFormat="1" x14ac:dyDescent="0.2">
      <c r="A33" s="306">
        <v>21</v>
      </c>
      <c r="B33" s="306">
        <v>21</v>
      </c>
      <c r="C33" s="514" t="s">
        <v>521</v>
      </c>
      <c r="D33" s="307">
        <v>34</v>
      </c>
      <c r="E33" s="307">
        <v>45</v>
      </c>
      <c r="F33" s="515">
        <v>-11</v>
      </c>
      <c r="G33" s="516">
        <v>-24.444444444444443</v>
      </c>
    </row>
    <row r="34" spans="1:7" s="307" customFormat="1" x14ac:dyDescent="0.2">
      <c r="A34" s="306">
        <v>22</v>
      </c>
      <c r="B34" s="306">
        <v>22</v>
      </c>
      <c r="C34" s="514" t="s">
        <v>522</v>
      </c>
      <c r="D34" s="307">
        <v>3429</v>
      </c>
      <c r="E34" s="307">
        <v>1399</v>
      </c>
      <c r="F34" s="515">
        <v>2030</v>
      </c>
      <c r="G34" s="516">
        <v>145.10364546104361</v>
      </c>
    </row>
    <row r="35" spans="1:7" s="307" customFormat="1" x14ac:dyDescent="0.2">
      <c r="A35" s="306">
        <v>23</v>
      </c>
      <c r="B35" s="306">
        <v>23</v>
      </c>
      <c r="C35" s="514" t="s">
        <v>523</v>
      </c>
      <c r="D35" s="307">
        <v>0</v>
      </c>
      <c r="E35" s="307">
        <v>4</v>
      </c>
      <c r="F35" s="515">
        <v>-4</v>
      </c>
      <c r="G35" s="516">
        <v>-100</v>
      </c>
    </row>
    <row r="36" spans="1:7" s="307" customFormat="1" x14ac:dyDescent="0.2">
      <c r="A36" s="306">
        <v>24</v>
      </c>
      <c r="B36" s="306">
        <v>24</v>
      </c>
      <c r="C36" s="514" t="s">
        <v>524</v>
      </c>
      <c r="D36" s="307">
        <v>1</v>
      </c>
      <c r="E36" s="307">
        <v>9</v>
      </c>
      <c r="F36" s="515">
        <v>-8</v>
      </c>
      <c r="G36" s="516">
        <v>-88.888888888888886</v>
      </c>
    </row>
    <row r="37" spans="1:7" ht="15" x14ac:dyDescent="0.25">
      <c r="A37" s="509"/>
      <c r="B37" s="509"/>
      <c r="C37" s="490"/>
      <c r="F37" s="99"/>
    </row>
    <row r="38" spans="1:7" x14ac:dyDescent="0.2">
      <c r="A38" s="510" t="s">
        <v>525</v>
      </c>
      <c r="C38" s="511" t="s">
        <v>526</v>
      </c>
      <c r="D38" s="99">
        <v>43296</v>
      </c>
      <c r="E38" s="99">
        <v>50199</v>
      </c>
      <c r="F38" s="512">
        <v>-6903</v>
      </c>
      <c r="G38" s="513">
        <v>-13.751269945616446</v>
      </c>
    </row>
    <row r="39" spans="1:7" ht="15" x14ac:dyDescent="0.25">
      <c r="A39" s="509"/>
      <c r="C39" s="490"/>
      <c r="D39" s="501">
        <v>43296</v>
      </c>
      <c r="E39" s="501">
        <v>50199</v>
      </c>
      <c r="F39" s="502">
        <v>-6903</v>
      </c>
      <c r="G39" s="503">
        <v>-13.751269945616446</v>
      </c>
    </row>
    <row r="40" spans="1:7" x14ac:dyDescent="0.2">
      <c r="A40" s="306">
        <v>25</v>
      </c>
      <c r="B40" s="306">
        <v>1</v>
      </c>
      <c r="C40" s="306" t="s">
        <v>527</v>
      </c>
      <c r="D40" s="307">
        <v>0</v>
      </c>
      <c r="E40" s="307">
        <v>2</v>
      </c>
      <c r="F40" s="515">
        <v>-2</v>
      </c>
      <c r="G40" s="516">
        <v>-100</v>
      </c>
    </row>
    <row r="41" spans="1:7" x14ac:dyDescent="0.2">
      <c r="A41" s="306">
        <v>26</v>
      </c>
      <c r="B41" s="306">
        <v>2</v>
      </c>
      <c r="C41" s="306" t="s">
        <v>528</v>
      </c>
      <c r="D41" s="307">
        <v>881</v>
      </c>
      <c r="E41" s="307">
        <v>937</v>
      </c>
      <c r="F41" s="515">
        <v>-56</v>
      </c>
      <c r="G41" s="516">
        <v>-5.9765208110992534</v>
      </c>
    </row>
    <row r="42" spans="1:7" x14ac:dyDescent="0.2">
      <c r="A42" s="306">
        <v>27</v>
      </c>
      <c r="B42" s="306">
        <v>3</v>
      </c>
      <c r="C42" s="306" t="s">
        <v>529</v>
      </c>
      <c r="D42" s="307">
        <v>1002</v>
      </c>
      <c r="E42" s="307">
        <v>1341</v>
      </c>
      <c r="F42" s="515">
        <v>-339</v>
      </c>
      <c r="G42" s="516">
        <v>-25.27964205816555</v>
      </c>
    </row>
    <row r="43" spans="1:7" x14ac:dyDescent="0.2">
      <c r="A43" s="306">
        <v>28</v>
      </c>
      <c r="B43" s="306">
        <v>4</v>
      </c>
      <c r="C43" s="306" t="s">
        <v>530</v>
      </c>
      <c r="D43" s="307">
        <v>1802</v>
      </c>
      <c r="E43" s="307">
        <v>2577</v>
      </c>
      <c r="F43" s="515">
        <v>-775</v>
      </c>
      <c r="G43" s="516">
        <v>-30.073729142413658</v>
      </c>
    </row>
    <row r="44" spans="1:7" x14ac:dyDescent="0.2">
      <c r="A44" s="306">
        <v>29</v>
      </c>
      <c r="B44" s="306">
        <v>5</v>
      </c>
      <c r="C44" s="306" t="s">
        <v>531</v>
      </c>
      <c r="D44" s="307">
        <v>845</v>
      </c>
      <c r="E44" s="307">
        <v>4576</v>
      </c>
      <c r="F44" s="515">
        <v>-3731</v>
      </c>
      <c r="G44" s="516">
        <v>-81.534090909090907</v>
      </c>
    </row>
    <row r="45" spans="1:7" x14ac:dyDescent="0.2">
      <c r="A45" s="306">
        <v>30</v>
      </c>
      <c r="B45" s="306">
        <v>6</v>
      </c>
      <c r="C45" s="306" t="s">
        <v>83</v>
      </c>
      <c r="D45" s="307">
        <v>33091</v>
      </c>
      <c r="E45" s="307">
        <v>34931</v>
      </c>
      <c r="F45" s="515">
        <v>-1840</v>
      </c>
      <c r="G45" s="516">
        <v>-5.2675274111820443</v>
      </c>
    </row>
    <row r="46" spans="1:7" x14ac:dyDescent="0.2">
      <c r="A46" s="306">
        <v>31</v>
      </c>
      <c r="B46" s="306">
        <v>7</v>
      </c>
      <c r="C46" s="306" t="s">
        <v>532</v>
      </c>
      <c r="D46" s="307">
        <v>795</v>
      </c>
      <c r="E46" s="307">
        <v>533</v>
      </c>
      <c r="F46" s="515">
        <v>262</v>
      </c>
      <c r="G46" s="516">
        <v>49.155722326454033</v>
      </c>
    </row>
    <row r="47" spans="1:7" x14ac:dyDescent="0.2">
      <c r="A47" s="306">
        <v>32</v>
      </c>
      <c r="B47" s="306">
        <v>8</v>
      </c>
      <c r="C47" s="306" t="s">
        <v>533</v>
      </c>
      <c r="D47" s="307">
        <v>4880</v>
      </c>
      <c r="E47" s="307">
        <v>5302</v>
      </c>
      <c r="F47" s="515">
        <v>-422</v>
      </c>
      <c r="G47" s="516">
        <v>-7.9592606563560917</v>
      </c>
    </row>
    <row r="48" spans="1:7" ht="15" x14ac:dyDescent="0.25">
      <c r="A48" s="509"/>
      <c r="B48" s="509"/>
      <c r="C48" s="490"/>
      <c r="F48" s="99"/>
    </row>
    <row r="49" spans="1:7" x14ac:dyDescent="0.2">
      <c r="A49" s="510" t="s">
        <v>534</v>
      </c>
      <c r="C49" s="511" t="s">
        <v>535</v>
      </c>
      <c r="D49" s="99">
        <v>86018</v>
      </c>
      <c r="E49" s="99">
        <v>86986</v>
      </c>
      <c r="F49" s="512">
        <v>-968</v>
      </c>
      <c r="G49" s="513">
        <v>-1.1128227530867036</v>
      </c>
    </row>
    <row r="50" spans="1:7" ht="15" x14ac:dyDescent="0.25">
      <c r="A50" s="509"/>
      <c r="C50" s="490"/>
      <c r="D50" s="501">
        <v>86018</v>
      </c>
      <c r="E50" s="501">
        <v>86986</v>
      </c>
      <c r="F50" s="502">
        <v>-968</v>
      </c>
      <c r="G50" s="503">
        <v>-1.1128227530867036</v>
      </c>
    </row>
    <row r="51" spans="1:7" x14ac:dyDescent="0.2">
      <c r="A51" s="306">
        <v>33</v>
      </c>
      <c r="B51" s="306">
        <v>1</v>
      </c>
      <c r="C51" s="514" t="s">
        <v>536</v>
      </c>
      <c r="D51" s="307">
        <v>12346</v>
      </c>
      <c r="E51" s="307">
        <v>10680</v>
      </c>
      <c r="F51" s="515">
        <v>1666</v>
      </c>
      <c r="G51" s="516">
        <v>15.599250936329588</v>
      </c>
    </row>
    <row r="52" spans="1:7" x14ac:dyDescent="0.2">
      <c r="A52" s="306">
        <v>34</v>
      </c>
      <c r="B52" s="306">
        <v>2</v>
      </c>
      <c r="C52" s="514" t="s">
        <v>537</v>
      </c>
      <c r="D52" s="307">
        <v>325</v>
      </c>
      <c r="E52" s="307">
        <v>237</v>
      </c>
      <c r="F52" s="515">
        <v>88</v>
      </c>
      <c r="G52" s="516">
        <v>37.130801687763714</v>
      </c>
    </row>
    <row r="53" spans="1:7" x14ac:dyDescent="0.2">
      <c r="A53" s="306">
        <v>35</v>
      </c>
      <c r="B53" s="306">
        <v>3</v>
      </c>
      <c r="C53" s="514" t="s">
        <v>266</v>
      </c>
      <c r="D53" s="307">
        <v>26761</v>
      </c>
      <c r="E53" s="307">
        <v>21397</v>
      </c>
      <c r="F53" s="515">
        <v>5364</v>
      </c>
      <c r="G53" s="516">
        <v>25.068934897415527</v>
      </c>
    </row>
    <row r="54" spans="1:7" x14ac:dyDescent="0.2">
      <c r="A54" s="306">
        <v>36</v>
      </c>
      <c r="B54" s="306">
        <v>4</v>
      </c>
      <c r="C54" s="514" t="s">
        <v>282</v>
      </c>
      <c r="D54" s="307">
        <v>18001</v>
      </c>
      <c r="E54" s="307">
        <v>19806</v>
      </c>
      <c r="F54" s="515">
        <v>-1805</v>
      </c>
      <c r="G54" s="516">
        <v>-9.1133999798041003</v>
      </c>
    </row>
    <row r="55" spans="1:7" x14ac:dyDescent="0.2">
      <c r="A55" s="306">
        <v>37</v>
      </c>
      <c r="B55" s="306">
        <v>5</v>
      </c>
      <c r="C55" s="514" t="s">
        <v>538</v>
      </c>
      <c r="D55" s="307">
        <v>11627</v>
      </c>
      <c r="E55" s="307">
        <v>14417</v>
      </c>
      <c r="F55" s="515">
        <v>-2790</v>
      </c>
      <c r="G55" s="516">
        <v>-19.35215370742873</v>
      </c>
    </row>
    <row r="56" spans="1:7" x14ac:dyDescent="0.2">
      <c r="A56" s="306">
        <v>38</v>
      </c>
      <c r="B56" s="306">
        <v>6</v>
      </c>
      <c r="C56" s="514" t="s">
        <v>539</v>
      </c>
      <c r="D56" s="307">
        <v>2657</v>
      </c>
      <c r="E56" s="307">
        <v>3281</v>
      </c>
      <c r="F56" s="515">
        <v>-624</v>
      </c>
      <c r="G56" s="516">
        <v>-19.018591892715637</v>
      </c>
    </row>
    <row r="57" spans="1:7" x14ac:dyDescent="0.2">
      <c r="A57" s="306">
        <v>39</v>
      </c>
      <c r="B57" s="306">
        <v>7</v>
      </c>
      <c r="C57" s="514" t="s">
        <v>540</v>
      </c>
      <c r="D57" s="307">
        <v>11</v>
      </c>
      <c r="E57" s="307">
        <v>5</v>
      </c>
      <c r="F57" s="515">
        <v>6</v>
      </c>
      <c r="G57" s="516">
        <v>120</v>
      </c>
    </row>
    <row r="58" spans="1:7" x14ac:dyDescent="0.2">
      <c r="A58" s="306">
        <v>40</v>
      </c>
      <c r="B58" s="306">
        <v>8</v>
      </c>
      <c r="C58" s="514" t="s">
        <v>541</v>
      </c>
      <c r="D58" s="307">
        <v>289</v>
      </c>
      <c r="E58" s="307">
        <v>196</v>
      </c>
      <c r="F58" s="515">
        <v>93</v>
      </c>
      <c r="G58" s="516">
        <v>47.448979591836732</v>
      </c>
    </row>
    <row r="59" spans="1:7" x14ac:dyDescent="0.2">
      <c r="A59" s="306">
        <v>41</v>
      </c>
      <c r="B59" s="306">
        <v>9</v>
      </c>
      <c r="C59" s="514" t="s">
        <v>542</v>
      </c>
      <c r="D59" s="307">
        <v>2352</v>
      </c>
      <c r="E59" s="307">
        <v>1690</v>
      </c>
      <c r="F59" s="515">
        <v>662</v>
      </c>
      <c r="G59" s="516">
        <v>39.171597633136095</v>
      </c>
    </row>
    <row r="60" spans="1:7" x14ac:dyDescent="0.2">
      <c r="C60" s="514"/>
      <c r="F60" s="515"/>
      <c r="G60" s="516"/>
    </row>
    <row r="61" spans="1:7" x14ac:dyDescent="0.2">
      <c r="C61" s="514"/>
      <c r="F61" s="515"/>
      <c r="G61" s="516"/>
    </row>
    <row r="62" spans="1:7" x14ac:dyDescent="0.2">
      <c r="C62" s="514"/>
      <c r="D62" s="517" t="s">
        <v>574</v>
      </c>
      <c r="F62" s="515"/>
      <c r="G62" s="516"/>
    </row>
    <row r="63" spans="1:7" x14ac:dyDescent="0.2">
      <c r="C63" s="514"/>
      <c r="F63" s="515"/>
      <c r="G63" s="516"/>
    </row>
    <row r="64" spans="1:7" x14ac:dyDescent="0.2">
      <c r="A64" s="306">
        <v>42</v>
      </c>
      <c r="B64" s="306">
        <v>10</v>
      </c>
      <c r="C64" s="514" t="s">
        <v>543</v>
      </c>
      <c r="D64" s="307">
        <v>8604</v>
      </c>
      <c r="E64" s="307">
        <v>11651</v>
      </c>
      <c r="F64" s="515">
        <v>-3047</v>
      </c>
      <c r="G64" s="516">
        <v>-26.152261608445627</v>
      </c>
    </row>
    <row r="65" spans="1:7" x14ac:dyDescent="0.2">
      <c r="A65" s="306">
        <v>43</v>
      </c>
      <c r="B65" s="306">
        <v>11</v>
      </c>
      <c r="C65" s="514" t="s">
        <v>544</v>
      </c>
      <c r="D65" s="307">
        <v>359</v>
      </c>
      <c r="E65" s="307">
        <v>204</v>
      </c>
      <c r="F65" s="515">
        <v>155</v>
      </c>
      <c r="G65" s="516">
        <v>75.980392156862749</v>
      </c>
    </row>
    <row r="66" spans="1:7" x14ac:dyDescent="0.2">
      <c r="A66" s="306">
        <v>44</v>
      </c>
      <c r="B66" s="306">
        <v>12</v>
      </c>
      <c r="C66" s="514" t="s">
        <v>545</v>
      </c>
      <c r="D66" s="307">
        <v>2368</v>
      </c>
      <c r="E66" s="307">
        <v>3319</v>
      </c>
      <c r="F66" s="515">
        <v>-951</v>
      </c>
      <c r="G66" s="516">
        <v>-28.653208797830672</v>
      </c>
    </row>
    <row r="67" spans="1:7" x14ac:dyDescent="0.2">
      <c r="A67" s="306">
        <v>45</v>
      </c>
      <c r="B67" s="306">
        <v>13</v>
      </c>
      <c r="C67" s="514" t="s">
        <v>546</v>
      </c>
      <c r="D67" s="307">
        <v>318</v>
      </c>
      <c r="E67" s="307">
        <v>103</v>
      </c>
      <c r="F67" s="515">
        <v>215</v>
      </c>
      <c r="G67" s="516">
        <v>208.73786407766991</v>
      </c>
    </row>
    <row r="68" spans="1:7" ht="15" x14ac:dyDescent="0.25">
      <c r="C68" s="490"/>
      <c r="F68" s="99"/>
    </row>
    <row r="69" spans="1:7" x14ac:dyDescent="0.2">
      <c r="A69" s="510" t="s">
        <v>547</v>
      </c>
      <c r="C69" s="511" t="s">
        <v>548</v>
      </c>
      <c r="D69" s="99">
        <v>1432814</v>
      </c>
      <c r="E69" s="99">
        <v>1363953</v>
      </c>
      <c r="F69" s="512">
        <v>68861</v>
      </c>
      <c r="G69" s="513">
        <v>5.0486343737650783</v>
      </c>
    </row>
    <row r="70" spans="1:7" ht="15" x14ac:dyDescent="0.25">
      <c r="A70" s="509"/>
      <c r="B70" s="510"/>
      <c r="C70" s="490"/>
      <c r="D70" s="501">
        <v>1432814</v>
      </c>
      <c r="E70" s="501">
        <v>1363953</v>
      </c>
      <c r="F70" s="502">
        <v>68861</v>
      </c>
      <c r="G70" s="503">
        <v>5.0486343737650783</v>
      </c>
    </row>
    <row r="71" spans="1:7" x14ac:dyDescent="0.2">
      <c r="A71" s="306">
        <v>46</v>
      </c>
      <c r="B71" s="306">
        <v>1</v>
      </c>
      <c r="C71" s="518" t="s">
        <v>549</v>
      </c>
      <c r="D71" s="518">
        <v>40</v>
      </c>
      <c r="E71" s="518">
        <v>47</v>
      </c>
      <c r="F71" s="515">
        <v>-7</v>
      </c>
      <c r="G71" s="516">
        <v>-14.893617021276595</v>
      </c>
    </row>
    <row r="72" spans="1:7" x14ac:dyDescent="0.2">
      <c r="A72" s="306">
        <v>47</v>
      </c>
      <c r="B72" s="306">
        <v>2</v>
      </c>
      <c r="C72" s="518" t="s">
        <v>91</v>
      </c>
      <c r="D72" s="518">
        <v>91166</v>
      </c>
      <c r="E72" s="518">
        <v>94242</v>
      </c>
      <c r="F72" s="515">
        <v>-3076</v>
      </c>
      <c r="G72" s="516">
        <v>-3.2639375225483329</v>
      </c>
    </row>
    <row r="73" spans="1:7" x14ac:dyDescent="0.2">
      <c r="A73" s="306">
        <v>48</v>
      </c>
      <c r="B73" s="306">
        <v>3</v>
      </c>
      <c r="C73" s="518" t="s">
        <v>65</v>
      </c>
      <c r="D73" s="518">
        <v>1341608</v>
      </c>
      <c r="E73" s="518">
        <v>1269664</v>
      </c>
      <c r="F73" s="515">
        <v>71944</v>
      </c>
      <c r="G73" s="516">
        <v>5.6663810267913401</v>
      </c>
    </row>
    <row r="74" spans="1:7" ht="15" x14ac:dyDescent="0.25">
      <c r="A74" s="509"/>
      <c r="B74" s="509"/>
      <c r="C74" s="490"/>
      <c r="F74" s="99"/>
    </row>
    <row r="75" spans="1:7" ht="19.5" x14ac:dyDescent="0.55000000000000004">
      <c r="A75" s="504" t="s">
        <v>550</v>
      </c>
      <c r="B75" s="509"/>
      <c r="C75" s="505" t="s">
        <v>551</v>
      </c>
      <c r="D75" s="506">
        <v>2776442</v>
      </c>
      <c r="E75" s="506">
        <v>2603753</v>
      </c>
      <c r="F75" s="519">
        <v>172689</v>
      </c>
      <c r="G75" s="520">
        <v>6.6323111293582766</v>
      </c>
    </row>
    <row r="76" spans="1:7" ht="15" x14ac:dyDescent="0.25">
      <c r="A76" s="509"/>
      <c r="B76" s="509"/>
      <c r="C76" s="490"/>
      <c r="D76" s="501">
        <v>2776442</v>
      </c>
      <c r="E76" s="501">
        <v>2603753</v>
      </c>
      <c r="F76" s="502">
        <v>172689</v>
      </c>
      <c r="G76" s="503">
        <v>6.6323111293582766</v>
      </c>
    </row>
    <row r="77" spans="1:7" ht="15" x14ac:dyDescent="0.25">
      <c r="A77" s="510" t="s">
        <v>499</v>
      </c>
      <c r="B77" s="504"/>
      <c r="C77" s="511" t="s">
        <v>552</v>
      </c>
      <c r="D77" s="99">
        <v>173271</v>
      </c>
      <c r="E77" s="99">
        <v>153685</v>
      </c>
      <c r="F77" s="512">
        <v>19586</v>
      </c>
      <c r="G77" s="513">
        <v>12.744249601457527</v>
      </c>
    </row>
    <row r="78" spans="1:7" ht="15" x14ac:dyDescent="0.25">
      <c r="A78" s="509"/>
      <c r="B78" s="509"/>
      <c r="C78" s="490"/>
      <c r="D78" s="501">
        <v>173271</v>
      </c>
      <c r="E78" s="501">
        <v>153685</v>
      </c>
      <c r="F78" s="502">
        <v>19586</v>
      </c>
      <c r="G78" s="503">
        <v>12.744249601457527</v>
      </c>
    </row>
    <row r="79" spans="1:7" x14ac:dyDescent="0.2">
      <c r="A79" s="306">
        <v>49</v>
      </c>
      <c r="B79" s="306">
        <v>1</v>
      </c>
      <c r="C79" s="518" t="s">
        <v>553</v>
      </c>
      <c r="D79" s="518">
        <v>280</v>
      </c>
      <c r="E79" s="518">
        <v>796</v>
      </c>
      <c r="F79" s="515">
        <v>-516</v>
      </c>
      <c r="G79" s="516">
        <v>-64.824120603015075</v>
      </c>
    </row>
    <row r="80" spans="1:7" x14ac:dyDescent="0.2">
      <c r="A80" s="306">
        <v>50</v>
      </c>
      <c r="B80" s="306">
        <v>2</v>
      </c>
      <c r="C80" s="518" t="s">
        <v>554</v>
      </c>
      <c r="D80" s="518">
        <v>9565</v>
      </c>
      <c r="E80" s="518">
        <v>4509</v>
      </c>
      <c r="F80" s="515">
        <v>5056</v>
      </c>
      <c r="G80" s="516">
        <v>112.13129296961633</v>
      </c>
    </row>
    <row r="81" spans="1:7" x14ac:dyDescent="0.2">
      <c r="A81" s="306">
        <v>51</v>
      </c>
      <c r="B81" s="306">
        <v>3</v>
      </c>
      <c r="C81" s="518" t="s">
        <v>267</v>
      </c>
      <c r="D81" s="518">
        <v>18021</v>
      </c>
      <c r="E81" s="518">
        <v>15395</v>
      </c>
      <c r="F81" s="515">
        <v>2626</v>
      </c>
      <c r="G81" s="516">
        <v>17.057486196817148</v>
      </c>
    </row>
    <row r="82" spans="1:7" x14ac:dyDescent="0.2">
      <c r="A82" s="306">
        <v>52</v>
      </c>
      <c r="B82" s="306">
        <v>4</v>
      </c>
      <c r="C82" s="518" t="s">
        <v>555</v>
      </c>
      <c r="D82" s="518">
        <v>4369</v>
      </c>
      <c r="E82" s="518">
        <v>3932</v>
      </c>
      <c r="F82" s="515">
        <v>437</v>
      </c>
      <c r="G82" s="516">
        <v>11.113936927772126</v>
      </c>
    </row>
    <row r="83" spans="1:7" x14ac:dyDescent="0.2">
      <c r="A83" s="306">
        <v>53</v>
      </c>
      <c r="B83" s="306">
        <v>5</v>
      </c>
      <c r="C83" s="518" t="s">
        <v>100</v>
      </c>
      <c r="D83" s="518">
        <v>85646</v>
      </c>
      <c r="E83" s="518">
        <v>75096</v>
      </c>
      <c r="F83" s="515">
        <v>10550</v>
      </c>
      <c r="G83" s="516">
        <v>14.048684350697773</v>
      </c>
    </row>
    <row r="84" spans="1:7" x14ac:dyDescent="0.2">
      <c r="A84" s="306">
        <v>54</v>
      </c>
      <c r="B84" s="306">
        <v>6</v>
      </c>
      <c r="C84" s="518" t="s">
        <v>556</v>
      </c>
      <c r="D84" s="518">
        <v>59</v>
      </c>
      <c r="E84" s="518">
        <v>365</v>
      </c>
      <c r="F84" s="515">
        <v>-306</v>
      </c>
      <c r="G84" s="516">
        <v>-83.835616438356169</v>
      </c>
    </row>
    <row r="85" spans="1:7" x14ac:dyDescent="0.2">
      <c r="A85" s="306">
        <v>55</v>
      </c>
      <c r="B85" s="306">
        <v>7</v>
      </c>
      <c r="C85" s="518" t="s">
        <v>557</v>
      </c>
      <c r="D85" s="518">
        <v>9646</v>
      </c>
      <c r="E85" s="518">
        <v>9658</v>
      </c>
      <c r="F85" s="515">
        <v>-12</v>
      </c>
      <c r="G85" s="516">
        <v>-0.12424932698281217</v>
      </c>
    </row>
    <row r="86" spans="1:7" x14ac:dyDescent="0.2">
      <c r="A86" s="306">
        <v>56</v>
      </c>
      <c r="B86" s="306">
        <v>8</v>
      </c>
      <c r="C86" s="518" t="s">
        <v>397</v>
      </c>
      <c r="D86" s="518">
        <v>28508</v>
      </c>
      <c r="E86" s="518">
        <v>28449</v>
      </c>
      <c r="F86" s="515">
        <v>59</v>
      </c>
      <c r="G86" s="516">
        <v>0.20738866040985623</v>
      </c>
    </row>
    <row r="87" spans="1:7" x14ac:dyDescent="0.2">
      <c r="A87" s="306">
        <v>57</v>
      </c>
      <c r="B87" s="306">
        <v>9</v>
      </c>
      <c r="C87" s="518" t="s">
        <v>558</v>
      </c>
      <c r="D87" s="518">
        <v>1020</v>
      </c>
      <c r="E87" s="518">
        <v>1769</v>
      </c>
      <c r="F87" s="515">
        <v>-749</v>
      </c>
      <c r="G87" s="516">
        <v>-42.340305257207461</v>
      </c>
    </row>
    <row r="88" spans="1:7" x14ac:dyDescent="0.2">
      <c r="A88" s="306">
        <v>58</v>
      </c>
      <c r="B88" s="306">
        <v>10</v>
      </c>
      <c r="C88" s="518" t="s">
        <v>274</v>
      </c>
      <c r="D88" s="518">
        <v>16157</v>
      </c>
      <c r="E88" s="518">
        <v>13716</v>
      </c>
      <c r="F88" s="515">
        <v>2441</v>
      </c>
      <c r="G88" s="516">
        <v>17.796733741615633</v>
      </c>
    </row>
    <row r="89" spans="1:7" ht="15" x14ac:dyDescent="0.25">
      <c r="C89" s="490"/>
      <c r="F89" s="99"/>
    </row>
    <row r="90" spans="1:7" x14ac:dyDescent="0.2">
      <c r="A90" s="510" t="s">
        <v>525</v>
      </c>
      <c r="C90" s="511" t="s">
        <v>559</v>
      </c>
      <c r="D90" s="99">
        <v>763300</v>
      </c>
      <c r="E90" s="99">
        <v>729145</v>
      </c>
      <c r="F90" s="512">
        <v>34155</v>
      </c>
      <c r="G90" s="513">
        <v>4.684253474960399</v>
      </c>
    </row>
    <row r="91" spans="1:7" ht="15" x14ac:dyDescent="0.25">
      <c r="A91" s="509"/>
      <c r="B91" s="509"/>
      <c r="C91" s="490"/>
      <c r="D91" s="501">
        <v>763300</v>
      </c>
      <c r="E91" s="501">
        <v>729145</v>
      </c>
      <c r="F91" s="502">
        <v>34155</v>
      </c>
      <c r="G91" s="503">
        <v>4.684253474960399</v>
      </c>
    </row>
    <row r="92" spans="1:7" x14ac:dyDescent="0.2">
      <c r="A92" s="306">
        <v>59</v>
      </c>
      <c r="B92" s="306">
        <v>1</v>
      </c>
      <c r="C92" s="518" t="s">
        <v>82</v>
      </c>
      <c r="D92" s="518">
        <v>63047</v>
      </c>
      <c r="E92" s="518">
        <v>54836</v>
      </c>
      <c r="F92" s="515">
        <v>8211</v>
      </c>
      <c r="G92" s="516">
        <v>14.973739878911664</v>
      </c>
    </row>
    <row r="93" spans="1:7" x14ac:dyDescent="0.2">
      <c r="A93" s="306">
        <v>60</v>
      </c>
      <c r="B93" s="306">
        <v>2</v>
      </c>
      <c r="C93" s="518" t="s">
        <v>560</v>
      </c>
      <c r="D93" s="518">
        <v>4922</v>
      </c>
      <c r="E93" s="518">
        <v>7749</v>
      </c>
      <c r="F93" s="515">
        <v>-2827</v>
      </c>
      <c r="G93" s="516">
        <v>-36.482126726029165</v>
      </c>
    </row>
    <row r="94" spans="1:7" x14ac:dyDescent="0.2">
      <c r="A94" s="306">
        <v>61</v>
      </c>
      <c r="B94" s="306">
        <v>3</v>
      </c>
      <c r="C94" s="518" t="s">
        <v>561</v>
      </c>
      <c r="D94" s="518">
        <v>10307</v>
      </c>
      <c r="E94" s="518">
        <v>7491</v>
      </c>
      <c r="F94" s="515">
        <v>2816</v>
      </c>
      <c r="G94" s="516">
        <v>37.591776798825258</v>
      </c>
    </row>
    <row r="95" spans="1:7" x14ac:dyDescent="0.2">
      <c r="A95" s="306">
        <v>62</v>
      </c>
      <c r="B95" s="306">
        <v>4</v>
      </c>
      <c r="C95" s="518" t="s">
        <v>562</v>
      </c>
      <c r="D95" s="518">
        <v>31</v>
      </c>
      <c r="E95" s="518">
        <v>29</v>
      </c>
      <c r="F95" s="515">
        <v>2</v>
      </c>
      <c r="G95" s="516">
        <v>6.8965517241379306</v>
      </c>
    </row>
    <row r="96" spans="1:7" x14ac:dyDescent="0.2">
      <c r="A96" s="306">
        <v>63</v>
      </c>
      <c r="B96" s="306">
        <v>5</v>
      </c>
      <c r="C96" s="518" t="s">
        <v>272</v>
      </c>
      <c r="D96" s="518">
        <v>24840</v>
      </c>
      <c r="E96" s="518">
        <v>20409</v>
      </c>
      <c r="F96" s="515">
        <v>4431</v>
      </c>
      <c r="G96" s="516">
        <v>21.711009848596209</v>
      </c>
    </row>
    <row r="97" spans="1:7" x14ac:dyDescent="0.2">
      <c r="A97" s="306">
        <v>64</v>
      </c>
      <c r="B97" s="306">
        <v>6</v>
      </c>
      <c r="C97" s="518" t="s">
        <v>563</v>
      </c>
      <c r="D97" s="518">
        <v>8615</v>
      </c>
      <c r="E97" s="518">
        <v>5759</v>
      </c>
      <c r="F97" s="515">
        <v>2856</v>
      </c>
      <c r="G97" s="516">
        <v>49.591943045667648</v>
      </c>
    </row>
    <row r="98" spans="1:7" x14ac:dyDescent="0.2">
      <c r="A98" s="306">
        <v>65</v>
      </c>
      <c r="B98" s="306">
        <v>7</v>
      </c>
      <c r="C98" s="518" t="s">
        <v>273</v>
      </c>
      <c r="D98" s="518">
        <v>12912</v>
      </c>
      <c r="E98" s="518">
        <v>13632</v>
      </c>
      <c r="F98" s="515">
        <v>-720</v>
      </c>
      <c r="G98" s="516">
        <v>-5.28169014084507</v>
      </c>
    </row>
    <row r="99" spans="1:7" x14ac:dyDescent="0.2">
      <c r="A99" s="306">
        <v>66</v>
      </c>
      <c r="B99" s="306">
        <v>8</v>
      </c>
      <c r="C99" s="518" t="s">
        <v>284</v>
      </c>
      <c r="D99" s="518">
        <v>20135</v>
      </c>
      <c r="E99" s="518">
        <v>18883</v>
      </c>
      <c r="F99" s="515">
        <v>1252</v>
      </c>
      <c r="G99" s="516">
        <v>6.6303023883916747</v>
      </c>
    </row>
    <row r="100" spans="1:7" x14ac:dyDescent="0.2">
      <c r="A100" s="306">
        <v>67</v>
      </c>
      <c r="B100" s="306">
        <v>9</v>
      </c>
      <c r="C100" s="518" t="s">
        <v>78</v>
      </c>
      <c r="D100" s="518">
        <v>41263</v>
      </c>
      <c r="E100" s="518">
        <v>42891</v>
      </c>
      <c r="F100" s="515">
        <v>-1628</v>
      </c>
      <c r="G100" s="516">
        <v>-3.7956680888764542</v>
      </c>
    </row>
    <row r="101" spans="1:7" x14ac:dyDescent="0.2">
      <c r="A101" s="306">
        <v>68</v>
      </c>
      <c r="B101" s="306">
        <v>10</v>
      </c>
      <c r="C101" s="518" t="s">
        <v>70</v>
      </c>
      <c r="D101" s="518">
        <v>577228</v>
      </c>
      <c r="E101" s="518">
        <v>557466</v>
      </c>
      <c r="F101" s="515">
        <v>19762</v>
      </c>
      <c r="G101" s="516">
        <v>3.5449695586816059</v>
      </c>
    </row>
    <row r="102" spans="1:7" ht="15" x14ac:dyDescent="0.25">
      <c r="C102" s="490"/>
      <c r="F102" s="99"/>
    </row>
    <row r="103" spans="1:7" x14ac:dyDescent="0.2">
      <c r="A103" s="510" t="s">
        <v>534</v>
      </c>
      <c r="C103" s="511" t="s">
        <v>564</v>
      </c>
      <c r="D103" s="99">
        <v>682939</v>
      </c>
      <c r="E103" s="99">
        <v>663307</v>
      </c>
      <c r="F103" s="512">
        <v>19632</v>
      </c>
      <c r="G103" s="513">
        <v>2.959715486192668</v>
      </c>
    </row>
    <row r="104" spans="1:7" ht="15" x14ac:dyDescent="0.25">
      <c r="A104" s="509"/>
      <c r="B104" s="509"/>
      <c r="C104" s="490"/>
      <c r="D104" s="501">
        <v>682939</v>
      </c>
      <c r="E104" s="501">
        <v>663307</v>
      </c>
      <c r="F104" s="502">
        <v>19632</v>
      </c>
      <c r="G104" s="503">
        <v>2.959715486192668</v>
      </c>
    </row>
    <row r="105" spans="1:7" x14ac:dyDescent="0.2">
      <c r="A105" s="306">
        <v>69</v>
      </c>
      <c r="B105" s="306">
        <v>1</v>
      </c>
      <c r="C105" s="518" t="s">
        <v>565</v>
      </c>
      <c r="D105" s="518">
        <v>1572</v>
      </c>
      <c r="E105" s="518">
        <v>936</v>
      </c>
      <c r="F105" s="515">
        <v>636</v>
      </c>
      <c r="G105" s="516">
        <v>67.948717948717942</v>
      </c>
    </row>
    <row r="106" spans="1:7" x14ac:dyDescent="0.2">
      <c r="A106" s="306">
        <v>70</v>
      </c>
      <c r="B106" s="306">
        <v>2</v>
      </c>
      <c r="C106" s="518" t="s">
        <v>566</v>
      </c>
      <c r="D106" s="518">
        <v>85</v>
      </c>
      <c r="E106" s="518">
        <v>53</v>
      </c>
      <c r="F106" s="515">
        <v>32</v>
      </c>
      <c r="G106" s="516">
        <v>60.377358490566039</v>
      </c>
    </row>
    <row r="107" spans="1:7" x14ac:dyDescent="0.2">
      <c r="A107" s="306">
        <v>71</v>
      </c>
      <c r="B107" s="306">
        <v>3</v>
      </c>
      <c r="C107" s="518" t="s">
        <v>567</v>
      </c>
      <c r="D107" s="518">
        <v>3842</v>
      </c>
      <c r="E107" s="518">
        <v>4252</v>
      </c>
      <c r="F107" s="515">
        <v>-410</v>
      </c>
      <c r="G107" s="516">
        <v>-9.6425211665098782</v>
      </c>
    </row>
    <row r="108" spans="1:7" x14ac:dyDescent="0.2">
      <c r="A108" s="306">
        <v>72</v>
      </c>
      <c r="B108" s="306">
        <v>4</v>
      </c>
      <c r="C108" s="518" t="s">
        <v>568</v>
      </c>
      <c r="D108" s="518">
        <v>4</v>
      </c>
      <c r="E108" s="518">
        <v>2</v>
      </c>
      <c r="F108" s="515">
        <v>2</v>
      </c>
      <c r="G108" s="516">
        <v>100</v>
      </c>
    </row>
    <row r="109" spans="1:7" x14ac:dyDescent="0.2">
      <c r="A109" s="306">
        <v>73</v>
      </c>
      <c r="B109" s="306">
        <v>5</v>
      </c>
      <c r="C109" s="518" t="s">
        <v>79</v>
      </c>
      <c r="D109" s="518">
        <v>25840</v>
      </c>
      <c r="E109" s="518">
        <v>24796</v>
      </c>
      <c r="F109" s="515">
        <v>1044</v>
      </c>
      <c r="G109" s="516">
        <v>4.2103565091143729</v>
      </c>
    </row>
    <row r="110" spans="1:7" x14ac:dyDescent="0.2">
      <c r="A110" s="306">
        <v>74</v>
      </c>
      <c r="B110" s="306">
        <v>6</v>
      </c>
      <c r="C110" s="518" t="s">
        <v>103</v>
      </c>
      <c r="D110" s="518">
        <v>257161</v>
      </c>
      <c r="E110" s="518">
        <v>239669</v>
      </c>
      <c r="F110" s="515">
        <v>17492</v>
      </c>
      <c r="G110" s="516">
        <v>7.2983990420121083</v>
      </c>
    </row>
    <row r="111" spans="1:7" x14ac:dyDescent="0.2">
      <c r="A111" s="306">
        <v>75</v>
      </c>
      <c r="B111" s="306">
        <v>7</v>
      </c>
      <c r="C111" s="369" t="s">
        <v>569</v>
      </c>
      <c r="D111" s="518">
        <v>1209</v>
      </c>
      <c r="E111" s="518">
        <v>1717</v>
      </c>
      <c r="F111" s="515">
        <v>-508</v>
      </c>
      <c r="G111" s="516">
        <v>-29.586488060570762</v>
      </c>
    </row>
    <row r="112" spans="1:7" x14ac:dyDescent="0.2">
      <c r="A112" s="306">
        <v>76</v>
      </c>
      <c r="B112" s="306">
        <v>8</v>
      </c>
      <c r="C112" s="521" t="s">
        <v>570</v>
      </c>
      <c r="D112" s="518">
        <v>116</v>
      </c>
      <c r="E112" s="518">
        <v>0</v>
      </c>
      <c r="F112" s="515">
        <v>116</v>
      </c>
      <c r="G112" s="516" t="e">
        <v>#DIV/0!</v>
      </c>
    </row>
    <row r="113" spans="1:7" x14ac:dyDescent="0.2">
      <c r="A113" s="306">
        <v>77</v>
      </c>
      <c r="B113" s="306">
        <v>9</v>
      </c>
      <c r="C113" s="369" t="s">
        <v>571</v>
      </c>
      <c r="D113" s="518">
        <v>1823</v>
      </c>
      <c r="E113" s="518">
        <v>0</v>
      </c>
      <c r="F113" s="515">
        <v>1823</v>
      </c>
      <c r="G113" s="516" t="e">
        <v>#DIV/0!</v>
      </c>
    </row>
    <row r="114" spans="1:7" x14ac:dyDescent="0.2">
      <c r="A114" s="306">
        <v>78</v>
      </c>
      <c r="B114" s="306">
        <v>10</v>
      </c>
      <c r="C114" s="518" t="s">
        <v>73</v>
      </c>
      <c r="D114" s="518">
        <v>57730</v>
      </c>
      <c r="E114" s="518">
        <v>57578</v>
      </c>
      <c r="F114" s="515">
        <v>152</v>
      </c>
      <c r="G114" s="516">
        <v>0.2639897182951822</v>
      </c>
    </row>
    <row r="115" spans="1:7" x14ac:dyDescent="0.2">
      <c r="A115" s="306">
        <v>79</v>
      </c>
      <c r="B115" s="306">
        <v>11</v>
      </c>
      <c r="C115" s="518" t="s">
        <v>572</v>
      </c>
      <c r="D115" s="518">
        <v>0</v>
      </c>
      <c r="E115" s="518">
        <v>3</v>
      </c>
      <c r="F115" s="515">
        <v>-3</v>
      </c>
      <c r="G115" s="516">
        <v>-100</v>
      </c>
    </row>
    <row r="116" spans="1:7" x14ac:dyDescent="0.2">
      <c r="A116" s="306">
        <v>80</v>
      </c>
      <c r="B116" s="306">
        <v>12</v>
      </c>
      <c r="C116" s="518" t="s">
        <v>573</v>
      </c>
      <c r="D116" s="518">
        <v>827</v>
      </c>
      <c r="E116" s="518">
        <v>12401</v>
      </c>
      <c r="F116" s="515">
        <v>-11574</v>
      </c>
      <c r="G116" s="516">
        <v>-93.331182969115389</v>
      </c>
    </row>
    <row r="117" spans="1:7" x14ac:dyDescent="0.2">
      <c r="A117" s="306">
        <v>81</v>
      </c>
      <c r="B117" s="306">
        <v>13</v>
      </c>
      <c r="C117" s="518" t="s">
        <v>84</v>
      </c>
      <c r="D117" s="518">
        <v>25989</v>
      </c>
      <c r="E117" s="518">
        <v>19296</v>
      </c>
      <c r="F117" s="515">
        <v>6693</v>
      </c>
      <c r="G117" s="516">
        <v>34.685945273631837</v>
      </c>
    </row>
    <row r="118" spans="1:7" x14ac:dyDescent="0.2">
      <c r="A118" s="306">
        <v>82</v>
      </c>
      <c r="B118" s="306">
        <v>14</v>
      </c>
      <c r="C118" s="518" t="s">
        <v>95</v>
      </c>
      <c r="D118" s="518">
        <v>306741</v>
      </c>
      <c r="E118" s="518">
        <v>302604</v>
      </c>
      <c r="F118" s="515">
        <v>4137</v>
      </c>
      <c r="G118" s="516">
        <v>1.3671332831026688</v>
      </c>
    </row>
    <row r="119" spans="1:7" ht="14.25" customHeight="1" x14ac:dyDescent="0.25">
      <c r="C119" s="490"/>
      <c r="F119" s="99"/>
    </row>
    <row r="120" spans="1:7" ht="14.25" customHeight="1" x14ac:dyDescent="0.25">
      <c r="C120" s="490"/>
      <c r="D120" s="517" t="s">
        <v>490</v>
      </c>
      <c r="F120" s="99"/>
    </row>
    <row r="121" spans="1:7" ht="14.25" customHeight="1" x14ac:dyDescent="0.25">
      <c r="C121" s="490"/>
      <c r="F121" s="99"/>
    </row>
    <row r="122" spans="1:7" ht="14.25" customHeight="1" x14ac:dyDescent="0.25">
      <c r="C122" s="490"/>
      <c r="F122" s="99"/>
    </row>
    <row r="123" spans="1:7" x14ac:dyDescent="0.2">
      <c r="A123" s="510" t="s">
        <v>547</v>
      </c>
      <c r="B123" s="510"/>
      <c r="C123" s="511" t="s">
        <v>575</v>
      </c>
      <c r="D123" s="99">
        <v>1156932</v>
      </c>
      <c r="E123" s="99">
        <v>1057616</v>
      </c>
      <c r="F123" s="512">
        <v>99316</v>
      </c>
      <c r="G123" s="513">
        <v>9.3905538494122638</v>
      </c>
    </row>
    <row r="124" spans="1:7" ht="15" x14ac:dyDescent="0.25">
      <c r="A124" s="509"/>
      <c r="B124" s="509"/>
      <c r="C124" s="490"/>
      <c r="D124" s="501">
        <v>1156932</v>
      </c>
      <c r="E124" s="501">
        <v>1057616</v>
      </c>
      <c r="F124" s="502">
        <v>99316</v>
      </c>
      <c r="G124" s="503">
        <v>9.3905538494122638</v>
      </c>
    </row>
    <row r="125" spans="1:7" x14ac:dyDescent="0.2">
      <c r="A125" s="306">
        <v>83</v>
      </c>
      <c r="B125" s="306">
        <v>1</v>
      </c>
      <c r="C125" s="518" t="s">
        <v>576</v>
      </c>
      <c r="D125" s="518">
        <v>4529</v>
      </c>
      <c r="E125" s="518">
        <v>4980</v>
      </c>
      <c r="F125" s="515">
        <v>-451</v>
      </c>
      <c r="G125" s="516">
        <v>-9.0562248995983943</v>
      </c>
    </row>
    <row r="126" spans="1:7" x14ac:dyDescent="0.2">
      <c r="A126" s="306">
        <v>84</v>
      </c>
      <c r="B126" s="306">
        <v>2</v>
      </c>
      <c r="C126" s="518" t="s">
        <v>71</v>
      </c>
      <c r="D126" s="518">
        <v>188205</v>
      </c>
      <c r="E126" s="518">
        <v>206015</v>
      </c>
      <c r="F126" s="515">
        <v>-17810</v>
      </c>
      <c r="G126" s="516">
        <v>-8.645001577555032</v>
      </c>
    </row>
    <row r="127" spans="1:7" x14ac:dyDescent="0.2">
      <c r="A127" s="306">
        <v>85</v>
      </c>
      <c r="B127" s="306">
        <v>3</v>
      </c>
      <c r="C127" s="518" t="s">
        <v>577</v>
      </c>
      <c r="D127" s="518">
        <v>0</v>
      </c>
      <c r="E127" s="518">
        <v>0</v>
      </c>
      <c r="F127" s="515">
        <v>0</v>
      </c>
      <c r="G127" s="516" t="e">
        <v>#DIV/0!</v>
      </c>
    </row>
    <row r="128" spans="1:7" x14ac:dyDescent="0.2">
      <c r="A128" s="306">
        <v>86</v>
      </c>
      <c r="B128" s="306">
        <v>4</v>
      </c>
      <c r="C128" s="518" t="s">
        <v>81</v>
      </c>
      <c r="D128" s="518">
        <v>137858</v>
      </c>
      <c r="E128" s="518">
        <v>133751</v>
      </c>
      <c r="F128" s="515">
        <v>4107</v>
      </c>
      <c r="G128" s="516">
        <v>3.07063124761684</v>
      </c>
    </row>
    <row r="129" spans="1:7" x14ac:dyDescent="0.2">
      <c r="A129" s="306">
        <v>87</v>
      </c>
      <c r="B129" s="306">
        <v>5</v>
      </c>
      <c r="C129" s="518" t="s">
        <v>80</v>
      </c>
      <c r="D129" s="518">
        <v>448120</v>
      </c>
      <c r="E129" s="518">
        <v>401664</v>
      </c>
      <c r="F129" s="515">
        <v>46456</v>
      </c>
      <c r="G129" s="516">
        <v>11.565885914595283</v>
      </c>
    </row>
    <row r="130" spans="1:7" x14ac:dyDescent="0.2">
      <c r="A130" s="306">
        <v>88</v>
      </c>
      <c r="B130" s="306">
        <v>6</v>
      </c>
      <c r="C130" s="518" t="s">
        <v>578</v>
      </c>
      <c r="D130" s="518">
        <v>14</v>
      </c>
      <c r="E130" s="518">
        <v>26</v>
      </c>
      <c r="F130" s="515">
        <v>-12</v>
      </c>
      <c r="G130" s="516">
        <v>-46.153846153846153</v>
      </c>
    </row>
    <row r="131" spans="1:7" x14ac:dyDescent="0.2">
      <c r="A131" s="306">
        <v>89</v>
      </c>
      <c r="B131" s="306">
        <v>7</v>
      </c>
      <c r="C131" s="518" t="s">
        <v>579</v>
      </c>
      <c r="D131" s="518">
        <v>128</v>
      </c>
      <c r="E131" s="518">
        <v>74</v>
      </c>
      <c r="F131" s="515">
        <v>54</v>
      </c>
      <c r="G131" s="516">
        <v>72.972972972972968</v>
      </c>
    </row>
    <row r="132" spans="1:7" x14ac:dyDescent="0.2">
      <c r="A132" s="306">
        <v>90</v>
      </c>
      <c r="B132" s="306">
        <v>8</v>
      </c>
      <c r="C132" s="306" t="s">
        <v>580</v>
      </c>
      <c r="D132" s="307">
        <v>7</v>
      </c>
      <c r="E132" s="307">
        <v>0</v>
      </c>
      <c r="F132" s="515">
        <v>7</v>
      </c>
      <c r="G132" s="516" t="e">
        <v>#DIV/0!</v>
      </c>
    </row>
    <row r="133" spans="1:7" x14ac:dyDescent="0.2">
      <c r="A133" s="306">
        <v>91</v>
      </c>
      <c r="B133" s="306">
        <v>9</v>
      </c>
      <c r="C133" s="518" t="s">
        <v>90</v>
      </c>
      <c r="D133" s="518">
        <v>373314</v>
      </c>
      <c r="E133" s="518">
        <v>306437</v>
      </c>
      <c r="F133" s="515">
        <v>66877</v>
      </c>
      <c r="G133" s="516">
        <v>21.824061715784975</v>
      </c>
    </row>
    <row r="134" spans="1:7" x14ac:dyDescent="0.2">
      <c r="A134" s="306">
        <v>92</v>
      </c>
      <c r="B134" s="306">
        <v>10</v>
      </c>
      <c r="C134" s="518" t="s">
        <v>581</v>
      </c>
      <c r="D134" s="518">
        <v>4757</v>
      </c>
      <c r="E134" s="518">
        <v>4669</v>
      </c>
      <c r="F134" s="515">
        <v>88</v>
      </c>
      <c r="G134" s="516">
        <v>1.8847718997644034</v>
      </c>
    </row>
    <row r="135" spans="1:7" ht="15" x14ac:dyDescent="0.25">
      <c r="C135" s="490"/>
      <c r="F135" s="99"/>
    </row>
    <row r="136" spans="1:7" ht="19.5" x14ac:dyDescent="0.55000000000000004">
      <c r="A136" s="504" t="s">
        <v>582</v>
      </c>
      <c r="C136" s="505" t="s">
        <v>583</v>
      </c>
      <c r="D136" s="506">
        <v>462219</v>
      </c>
      <c r="E136" s="506">
        <v>433914</v>
      </c>
      <c r="F136" s="519">
        <v>28305</v>
      </c>
      <c r="G136" s="520">
        <v>6.5231820130256226</v>
      </c>
    </row>
    <row r="137" spans="1:7" s="509" customFormat="1" ht="8.25" x14ac:dyDescent="0.15">
      <c r="C137" s="522"/>
      <c r="D137" s="501">
        <v>462219</v>
      </c>
      <c r="E137" s="501">
        <v>433914</v>
      </c>
      <c r="F137" s="502">
        <v>28305</v>
      </c>
      <c r="G137" s="503">
        <v>6.5231820130256226</v>
      </c>
    </row>
    <row r="138" spans="1:7" ht="15" x14ac:dyDescent="0.25">
      <c r="A138" s="510" t="s">
        <v>499</v>
      </c>
      <c r="B138" s="504"/>
      <c r="C138" s="511" t="s">
        <v>584</v>
      </c>
      <c r="D138" s="99">
        <v>223496</v>
      </c>
      <c r="E138" s="99">
        <v>215163</v>
      </c>
      <c r="F138" s="512">
        <v>8333</v>
      </c>
      <c r="G138" s="513">
        <v>3.8728777717358467</v>
      </c>
    </row>
    <row r="139" spans="1:7" s="509" customFormat="1" ht="8.25" x14ac:dyDescent="0.15">
      <c r="C139" s="522"/>
      <c r="D139" s="501">
        <v>223496</v>
      </c>
      <c r="E139" s="501">
        <v>215163</v>
      </c>
      <c r="F139" s="502">
        <v>8333</v>
      </c>
      <c r="G139" s="503">
        <v>3.8728777717358467</v>
      </c>
    </row>
    <row r="140" spans="1:7" x14ac:dyDescent="0.2">
      <c r="A140" s="306">
        <v>93</v>
      </c>
      <c r="B140" s="306">
        <v>1</v>
      </c>
      <c r="C140" s="518" t="s">
        <v>585</v>
      </c>
      <c r="D140" s="518">
        <v>62</v>
      </c>
      <c r="E140" s="518">
        <v>52</v>
      </c>
      <c r="F140" s="515">
        <v>10</v>
      </c>
      <c r="G140" s="516">
        <v>19.23076923076923</v>
      </c>
    </row>
    <row r="141" spans="1:7" x14ac:dyDescent="0.2">
      <c r="A141" s="306">
        <v>94</v>
      </c>
      <c r="B141" s="306">
        <v>2</v>
      </c>
      <c r="C141" s="518" t="s">
        <v>586</v>
      </c>
      <c r="D141" s="518">
        <v>5145</v>
      </c>
      <c r="E141" s="518">
        <v>10471</v>
      </c>
      <c r="F141" s="515">
        <v>-5326</v>
      </c>
      <c r="G141" s="516">
        <v>-50.864291853691149</v>
      </c>
    </row>
    <row r="142" spans="1:7" x14ac:dyDescent="0.2">
      <c r="A142" s="306">
        <v>95</v>
      </c>
      <c r="B142" s="306">
        <v>3</v>
      </c>
      <c r="C142" s="518" t="s">
        <v>261</v>
      </c>
      <c r="D142" s="518">
        <v>21192</v>
      </c>
      <c r="E142" s="518">
        <v>10353</v>
      </c>
      <c r="F142" s="515">
        <v>10839</v>
      </c>
      <c r="G142" s="516">
        <v>104.69429150970733</v>
      </c>
    </row>
    <row r="143" spans="1:7" x14ac:dyDescent="0.2">
      <c r="A143" s="306">
        <v>96</v>
      </c>
      <c r="B143" s="306">
        <v>4</v>
      </c>
      <c r="C143" s="518" t="s">
        <v>587</v>
      </c>
      <c r="D143" s="518">
        <v>146</v>
      </c>
      <c r="E143" s="518">
        <v>134</v>
      </c>
      <c r="F143" s="515">
        <v>12</v>
      </c>
      <c r="G143" s="516">
        <v>8.9552238805970141</v>
      </c>
    </row>
    <row r="144" spans="1:7" x14ac:dyDescent="0.2">
      <c r="A144" s="306">
        <v>97</v>
      </c>
      <c r="B144" s="306">
        <v>5</v>
      </c>
      <c r="C144" s="518" t="s">
        <v>588</v>
      </c>
      <c r="D144" s="518">
        <v>294</v>
      </c>
      <c r="E144" s="518">
        <v>1443</v>
      </c>
      <c r="F144" s="515">
        <v>-1149</v>
      </c>
      <c r="G144" s="516">
        <v>-79.625779625779629</v>
      </c>
    </row>
    <row r="145" spans="1:7" x14ac:dyDescent="0.2">
      <c r="A145" s="306">
        <v>98</v>
      </c>
      <c r="B145" s="306">
        <v>6</v>
      </c>
      <c r="C145" s="518" t="s">
        <v>67</v>
      </c>
      <c r="D145" s="518">
        <v>76495</v>
      </c>
      <c r="E145" s="518">
        <v>73920</v>
      </c>
      <c r="F145" s="515">
        <v>2575</v>
      </c>
      <c r="G145" s="516">
        <v>3.483495670995671</v>
      </c>
    </row>
    <row r="146" spans="1:7" x14ac:dyDescent="0.2">
      <c r="A146" s="306">
        <v>99</v>
      </c>
      <c r="B146" s="306">
        <v>7</v>
      </c>
      <c r="C146" s="518" t="s">
        <v>271</v>
      </c>
      <c r="D146" s="518">
        <v>23891</v>
      </c>
      <c r="E146" s="518">
        <v>37310</v>
      </c>
      <c r="F146" s="515">
        <v>-13419</v>
      </c>
      <c r="G146" s="516">
        <v>-35.966228893058158</v>
      </c>
    </row>
    <row r="147" spans="1:7" x14ac:dyDescent="0.2">
      <c r="A147" s="306">
        <v>100</v>
      </c>
      <c r="B147" s="306">
        <v>8</v>
      </c>
      <c r="C147" s="518" t="s">
        <v>589</v>
      </c>
      <c r="D147" s="518">
        <v>453</v>
      </c>
      <c r="E147" s="518">
        <v>742</v>
      </c>
      <c r="F147" s="515">
        <v>-289</v>
      </c>
      <c r="G147" s="516">
        <v>-38.948787061994608</v>
      </c>
    </row>
    <row r="148" spans="1:7" x14ac:dyDescent="0.2">
      <c r="A148" s="306">
        <v>101</v>
      </c>
      <c r="B148" s="306">
        <v>9</v>
      </c>
      <c r="C148" s="518" t="s">
        <v>590</v>
      </c>
      <c r="D148" s="518">
        <v>6066</v>
      </c>
      <c r="E148" s="518">
        <v>6863</v>
      </c>
      <c r="F148" s="515">
        <v>-797</v>
      </c>
      <c r="G148" s="516">
        <v>-11.6129972315314</v>
      </c>
    </row>
    <row r="149" spans="1:7" x14ac:dyDescent="0.2">
      <c r="A149" s="306">
        <v>102</v>
      </c>
      <c r="B149" s="306">
        <v>10</v>
      </c>
      <c r="C149" s="518" t="s">
        <v>591</v>
      </c>
      <c r="D149" s="518">
        <v>30</v>
      </c>
      <c r="E149" s="518">
        <v>45</v>
      </c>
      <c r="F149" s="515">
        <v>-15</v>
      </c>
      <c r="G149" s="516">
        <v>-33.333333333333336</v>
      </c>
    </row>
    <row r="150" spans="1:7" x14ac:dyDescent="0.2">
      <c r="A150" s="306">
        <v>103</v>
      </c>
      <c r="B150" s="306">
        <v>11</v>
      </c>
      <c r="C150" s="518" t="s">
        <v>278</v>
      </c>
      <c r="D150" s="518">
        <v>29183</v>
      </c>
      <c r="E150" s="518">
        <v>13121</v>
      </c>
      <c r="F150" s="515">
        <v>16062</v>
      </c>
      <c r="G150" s="516">
        <v>122.41445011813124</v>
      </c>
    </row>
    <row r="151" spans="1:7" x14ac:dyDescent="0.2">
      <c r="A151" s="306">
        <v>104</v>
      </c>
      <c r="B151" s="306">
        <v>12</v>
      </c>
      <c r="C151" s="518" t="s">
        <v>592</v>
      </c>
      <c r="D151" s="518">
        <v>3344</v>
      </c>
      <c r="E151" s="518">
        <v>2450</v>
      </c>
      <c r="F151" s="515">
        <v>894</v>
      </c>
      <c r="G151" s="516">
        <v>36.489795918367349</v>
      </c>
    </row>
    <row r="152" spans="1:7" x14ac:dyDescent="0.2">
      <c r="A152" s="306">
        <v>105</v>
      </c>
      <c r="B152" s="306">
        <v>13</v>
      </c>
      <c r="C152" s="518" t="s">
        <v>593</v>
      </c>
      <c r="D152" s="518">
        <v>130</v>
      </c>
      <c r="E152" s="518">
        <v>89</v>
      </c>
      <c r="F152" s="515">
        <v>41</v>
      </c>
      <c r="G152" s="516">
        <v>46.067415730337082</v>
      </c>
    </row>
    <row r="153" spans="1:7" x14ac:dyDescent="0.2">
      <c r="A153" s="306">
        <v>106</v>
      </c>
      <c r="B153" s="306">
        <v>14</v>
      </c>
      <c r="C153" s="518" t="s">
        <v>594</v>
      </c>
      <c r="D153" s="518">
        <v>1610</v>
      </c>
      <c r="E153" s="518">
        <v>1181</v>
      </c>
      <c r="F153" s="515">
        <v>429</v>
      </c>
      <c r="G153" s="516">
        <v>36.325148179508894</v>
      </c>
    </row>
    <row r="154" spans="1:7" x14ac:dyDescent="0.2">
      <c r="A154" s="306">
        <v>107</v>
      </c>
      <c r="B154" s="306">
        <v>15</v>
      </c>
      <c r="C154" s="518" t="s">
        <v>283</v>
      </c>
      <c r="D154" s="518">
        <v>19999</v>
      </c>
      <c r="E154" s="518">
        <v>14280</v>
      </c>
      <c r="F154" s="515">
        <v>5719</v>
      </c>
      <c r="G154" s="516">
        <v>40.049019607843135</v>
      </c>
    </row>
    <row r="155" spans="1:7" x14ac:dyDescent="0.2">
      <c r="A155" s="306">
        <v>108</v>
      </c>
      <c r="B155" s="306">
        <v>16</v>
      </c>
      <c r="C155" s="518" t="s">
        <v>595</v>
      </c>
      <c r="D155" s="518">
        <v>735</v>
      </c>
      <c r="E155" s="518">
        <v>566</v>
      </c>
      <c r="F155" s="515">
        <v>169</v>
      </c>
      <c r="G155" s="516">
        <v>29.858657243816253</v>
      </c>
    </row>
    <row r="156" spans="1:7" x14ac:dyDescent="0.2">
      <c r="A156" s="306">
        <v>109</v>
      </c>
      <c r="B156" s="306">
        <v>17</v>
      </c>
      <c r="C156" s="518" t="s">
        <v>281</v>
      </c>
      <c r="D156" s="518">
        <v>32016</v>
      </c>
      <c r="E156" s="518">
        <v>39067</v>
      </c>
      <c r="F156" s="515">
        <v>-7051</v>
      </c>
      <c r="G156" s="516">
        <v>-18.048480815010112</v>
      </c>
    </row>
    <row r="157" spans="1:7" x14ac:dyDescent="0.2">
      <c r="A157" s="306">
        <v>110</v>
      </c>
      <c r="B157" s="306">
        <v>18</v>
      </c>
      <c r="C157" s="518" t="s">
        <v>596</v>
      </c>
      <c r="D157" s="518">
        <v>325</v>
      </c>
      <c r="E157" s="518">
        <v>298</v>
      </c>
      <c r="F157" s="515">
        <v>27</v>
      </c>
      <c r="G157" s="516">
        <v>9.0604026845637584</v>
      </c>
    </row>
    <row r="158" spans="1:7" x14ac:dyDescent="0.2">
      <c r="A158" s="306">
        <v>111</v>
      </c>
      <c r="B158" s="306">
        <v>19</v>
      </c>
      <c r="C158" s="518" t="s">
        <v>597</v>
      </c>
      <c r="D158" s="518">
        <v>2380</v>
      </c>
      <c r="E158" s="518">
        <v>2778</v>
      </c>
      <c r="F158" s="515">
        <v>-398</v>
      </c>
      <c r="G158" s="516">
        <v>-14.326853851691865</v>
      </c>
    </row>
    <row r="159" spans="1:7" ht="15" x14ac:dyDescent="0.25">
      <c r="A159" s="509"/>
      <c r="B159" s="509"/>
      <c r="C159" s="490"/>
      <c r="F159" s="99"/>
    </row>
    <row r="160" spans="1:7" x14ac:dyDescent="0.2">
      <c r="A160" s="510" t="s">
        <v>525</v>
      </c>
      <c r="B160" s="510"/>
      <c r="C160" s="511" t="s">
        <v>598</v>
      </c>
      <c r="D160" s="99">
        <v>10563</v>
      </c>
      <c r="E160" s="99">
        <v>10824</v>
      </c>
      <c r="F160" s="512">
        <v>-261</v>
      </c>
      <c r="G160" s="513">
        <v>-2.4113082039911307</v>
      </c>
    </row>
    <row r="161" spans="1:9" s="509" customFormat="1" ht="8.25" x14ac:dyDescent="0.15">
      <c r="C161" s="522"/>
      <c r="D161" s="501">
        <v>10563</v>
      </c>
      <c r="E161" s="501">
        <v>10824</v>
      </c>
      <c r="F161" s="502">
        <v>-261</v>
      </c>
      <c r="G161" s="503">
        <v>-2.4113082039911307</v>
      </c>
      <c r="I161" s="523"/>
    </row>
    <row r="162" spans="1:9" x14ac:dyDescent="0.2">
      <c r="A162" s="306">
        <v>112</v>
      </c>
      <c r="B162" s="306">
        <v>1</v>
      </c>
      <c r="C162" s="518" t="s">
        <v>599</v>
      </c>
      <c r="D162" s="518">
        <v>3307</v>
      </c>
      <c r="E162" s="518">
        <v>3713</v>
      </c>
      <c r="F162" s="515">
        <v>-406</v>
      </c>
      <c r="G162" s="516">
        <v>-10.934554268785348</v>
      </c>
    </row>
    <row r="163" spans="1:9" x14ac:dyDescent="0.2">
      <c r="A163" s="306">
        <v>113</v>
      </c>
      <c r="B163" s="306">
        <v>2</v>
      </c>
      <c r="C163" s="518" t="s">
        <v>600</v>
      </c>
      <c r="D163" s="518">
        <v>3745</v>
      </c>
      <c r="E163" s="518">
        <v>3351</v>
      </c>
      <c r="F163" s="515">
        <v>394</v>
      </c>
      <c r="G163" s="516">
        <v>11.757684273351238</v>
      </c>
    </row>
    <row r="164" spans="1:9" x14ac:dyDescent="0.2">
      <c r="A164" s="306">
        <v>114</v>
      </c>
      <c r="B164" s="306">
        <v>3</v>
      </c>
      <c r="C164" s="518" t="s">
        <v>601</v>
      </c>
      <c r="D164" s="518">
        <v>8</v>
      </c>
      <c r="E164" s="518">
        <v>4</v>
      </c>
      <c r="F164" s="515">
        <v>4</v>
      </c>
      <c r="G164" s="516">
        <v>100</v>
      </c>
    </row>
    <row r="165" spans="1:9" x14ac:dyDescent="0.2">
      <c r="A165" s="306">
        <v>115</v>
      </c>
      <c r="B165" s="306">
        <v>4</v>
      </c>
      <c r="C165" s="518" t="s">
        <v>602</v>
      </c>
      <c r="D165" s="518">
        <v>4</v>
      </c>
      <c r="E165" s="518">
        <v>20</v>
      </c>
      <c r="F165" s="515">
        <v>-16</v>
      </c>
      <c r="G165" s="516">
        <v>-80</v>
      </c>
    </row>
    <row r="166" spans="1:9" x14ac:dyDescent="0.2">
      <c r="A166" s="306">
        <v>116</v>
      </c>
      <c r="B166" s="306">
        <v>5</v>
      </c>
      <c r="C166" s="518" t="s">
        <v>603</v>
      </c>
      <c r="D166" s="518">
        <v>80</v>
      </c>
      <c r="E166" s="518">
        <v>164</v>
      </c>
      <c r="F166" s="515">
        <v>-84</v>
      </c>
      <c r="G166" s="516">
        <v>-51.219512195121951</v>
      </c>
    </row>
    <row r="167" spans="1:9" x14ac:dyDescent="0.2">
      <c r="A167" s="306">
        <v>117</v>
      </c>
      <c r="B167" s="306">
        <v>6</v>
      </c>
      <c r="C167" s="518" t="s">
        <v>604</v>
      </c>
      <c r="D167" s="518">
        <v>3141</v>
      </c>
      <c r="E167" s="518">
        <v>3222</v>
      </c>
      <c r="F167" s="515">
        <v>-81</v>
      </c>
      <c r="G167" s="516">
        <v>-2.5139664804469275</v>
      </c>
    </row>
    <row r="168" spans="1:9" x14ac:dyDescent="0.2">
      <c r="A168" s="306">
        <v>118</v>
      </c>
      <c r="B168" s="306">
        <v>7</v>
      </c>
      <c r="C168" s="518" t="s">
        <v>605</v>
      </c>
      <c r="D168" s="518">
        <v>0</v>
      </c>
      <c r="E168" s="518">
        <v>54</v>
      </c>
      <c r="F168" s="515">
        <v>-54</v>
      </c>
      <c r="G168" s="516">
        <v>-100</v>
      </c>
    </row>
    <row r="169" spans="1:9" x14ac:dyDescent="0.2">
      <c r="A169" s="306">
        <v>119</v>
      </c>
      <c r="B169" s="306">
        <v>8</v>
      </c>
      <c r="C169" s="518" t="s">
        <v>606</v>
      </c>
      <c r="D169" s="518">
        <v>262</v>
      </c>
      <c r="E169" s="518">
        <v>284</v>
      </c>
      <c r="F169" s="515">
        <v>-22</v>
      </c>
      <c r="G169" s="516">
        <v>-7.746478873239437</v>
      </c>
    </row>
    <row r="170" spans="1:9" x14ac:dyDescent="0.2">
      <c r="A170" s="306">
        <v>120</v>
      </c>
      <c r="B170" s="306">
        <v>9</v>
      </c>
      <c r="C170" s="306" t="s">
        <v>607</v>
      </c>
      <c r="D170" s="518">
        <v>16</v>
      </c>
      <c r="E170" s="518">
        <v>12</v>
      </c>
      <c r="F170" s="515">
        <v>4</v>
      </c>
      <c r="G170" s="516">
        <v>33.333333333333336</v>
      </c>
    </row>
    <row r="171" spans="1:9" ht="15" x14ac:dyDescent="0.25">
      <c r="A171" s="509"/>
      <c r="B171" s="509"/>
      <c r="C171" s="490"/>
      <c r="F171" s="99"/>
    </row>
    <row r="172" spans="1:9" x14ac:dyDescent="0.2">
      <c r="A172" s="510" t="s">
        <v>534</v>
      </c>
      <c r="B172" s="510"/>
      <c r="C172" s="511" t="s">
        <v>608</v>
      </c>
      <c r="D172" s="99">
        <v>56239</v>
      </c>
      <c r="E172" s="99">
        <v>54540</v>
      </c>
      <c r="F172" s="512">
        <v>1699</v>
      </c>
      <c r="G172" s="513">
        <v>3.1151448478181152</v>
      </c>
    </row>
    <row r="173" spans="1:9" s="509" customFormat="1" ht="8.25" x14ac:dyDescent="0.15">
      <c r="C173" s="522"/>
      <c r="D173" s="501">
        <v>56239</v>
      </c>
      <c r="E173" s="501">
        <v>54540</v>
      </c>
      <c r="F173" s="502">
        <v>1699</v>
      </c>
      <c r="G173" s="503">
        <v>3.1151448478181152</v>
      </c>
    </row>
    <row r="174" spans="1:9" x14ac:dyDescent="0.2">
      <c r="A174" s="306">
        <v>121</v>
      </c>
      <c r="B174" s="306">
        <v>1</v>
      </c>
      <c r="C174" s="518" t="s">
        <v>609</v>
      </c>
      <c r="D174" s="518">
        <v>4400</v>
      </c>
      <c r="E174" s="518">
        <v>4679</v>
      </c>
      <c r="F174" s="515">
        <v>-279</v>
      </c>
      <c r="G174" s="516">
        <v>-5.9628125667877754</v>
      </c>
    </row>
    <row r="175" spans="1:9" x14ac:dyDescent="0.2">
      <c r="A175" s="306">
        <v>122</v>
      </c>
      <c r="B175" s="306">
        <v>2</v>
      </c>
      <c r="C175" s="518" t="s">
        <v>260</v>
      </c>
      <c r="D175" s="518">
        <v>28430</v>
      </c>
      <c r="E175" s="518">
        <v>27739</v>
      </c>
      <c r="F175" s="515">
        <v>691</v>
      </c>
      <c r="G175" s="516">
        <v>2.4910775442517754</v>
      </c>
    </row>
    <row r="176" spans="1:9" x14ac:dyDescent="0.2">
      <c r="A176" s="306">
        <v>123</v>
      </c>
      <c r="B176" s="306">
        <v>3</v>
      </c>
      <c r="C176" s="518" t="s">
        <v>610</v>
      </c>
      <c r="D176" s="518">
        <v>1650</v>
      </c>
      <c r="E176" s="518">
        <v>775</v>
      </c>
      <c r="F176" s="515">
        <v>875</v>
      </c>
      <c r="G176" s="516">
        <v>112.90322580645162</v>
      </c>
    </row>
    <row r="177" spans="1:7" x14ac:dyDescent="0.2">
      <c r="A177" s="306">
        <v>124</v>
      </c>
      <c r="B177" s="306">
        <v>4</v>
      </c>
      <c r="C177" s="518" t="s">
        <v>611</v>
      </c>
      <c r="D177" s="518">
        <v>7687</v>
      </c>
      <c r="E177" s="518">
        <v>7463</v>
      </c>
      <c r="F177" s="515">
        <v>224</v>
      </c>
      <c r="G177" s="516">
        <v>3.0014739380946001</v>
      </c>
    </row>
    <row r="178" spans="1:7" x14ac:dyDescent="0.2">
      <c r="A178" s="306">
        <v>125</v>
      </c>
      <c r="B178" s="306">
        <v>5</v>
      </c>
      <c r="C178" s="518" t="s">
        <v>612</v>
      </c>
      <c r="D178" s="518">
        <v>7226</v>
      </c>
      <c r="E178" s="518">
        <v>6550</v>
      </c>
      <c r="F178" s="515">
        <v>676</v>
      </c>
      <c r="G178" s="516">
        <v>10.320610687022901</v>
      </c>
    </row>
    <row r="179" spans="1:7" x14ac:dyDescent="0.2">
      <c r="A179" s="306">
        <v>126</v>
      </c>
      <c r="B179" s="306">
        <v>6</v>
      </c>
      <c r="C179" s="518" t="s">
        <v>613</v>
      </c>
      <c r="D179" s="518">
        <v>6846</v>
      </c>
      <c r="E179" s="518">
        <v>7334</v>
      </c>
      <c r="F179" s="515">
        <v>-488</v>
      </c>
      <c r="G179" s="516">
        <v>-6.653940550859013</v>
      </c>
    </row>
    <row r="180" spans="1:7" ht="15" x14ac:dyDescent="0.25">
      <c r="C180" s="490"/>
      <c r="D180" s="306"/>
    </row>
    <row r="181" spans="1:7" ht="15" x14ac:dyDescent="0.25">
      <c r="C181" s="490"/>
      <c r="D181" s="517" t="s">
        <v>651</v>
      </c>
    </row>
    <row r="182" spans="1:7" ht="15" x14ac:dyDescent="0.25">
      <c r="C182" s="490"/>
      <c r="D182" s="517"/>
    </row>
    <row r="183" spans="1:7" ht="15" x14ac:dyDescent="0.25">
      <c r="C183" s="490"/>
      <c r="D183" s="517"/>
    </row>
    <row r="184" spans="1:7" x14ac:dyDescent="0.2">
      <c r="A184" s="510" t="s">
        <v>547</v>
      </c>
      <c r="B184" s="510"/>
      <c r="C184" s="511" t="s">
        <v>614</v>
      </c>
      <c r="D184" s="99">
        <v>72130</v>
      </c>
      <c r="E184" s="99">
        <v>64615</v>
      </c>
      <c r="F184" s="512">
        <v>7515</v>
      </c>
      <c r="G184" s="513">
        <v>11.630426371585544</v>
      </c>
    </row>
    <row r="185" spans="1:7" s="509" customFormat="1" ht="8.25" x14ac:dyDescent="0.15">
      <c r="C185" s="522"/>
      <c r="D185" s="501">
        <v>72130</v>
      </c>
      <c r="E185" s="501">
        <v>64615</v>
      </c>
      <c r="F185" s="502">
        <v>7515</v>
      </c>
      <c r="G185" s="503">
        <v>11.630426371585544</v>
      </c>
    </row>
    <row r="186" spans="1:7" x14ac:dyDescent="0.2">
      <c r="A186" s="306">
        <v>127</v>
      </c>
      <c r="B186" s="306">
        <v>1</v>
      </c>
      <c r="C186" s="518" t="s">
        <v>615</v>
      </c>
      <c r="D186" s="518">
        <v>2896</v>
      </c>
      <c r="E186" s="518">
        <v>1683</v>
      </c>
      <c r="F186" s="515">
        <v>1213</v>
      </c>
      <c r="G186" s="516">
        <v>72.073677956030892</v>
      </c>
    </row>
    <row r="187" spans="1:7" x14ac:dyDescent="0.2">
      <c r="A187" s="306">
        <v>128</v>
      </c>
      <c r="B187" s="306">
        <v>2</v>
      </c>
      <c r="C187" s="518" t="s">
        <v>616</v>
      </c>
      <c r="D187" s="518">
        <v>14</v>
      </c>
      <c r="E187" s="518">
        <v>114</v>
      </c>
      <c r="F187" s="515">
        <v>-100</v>
      </c>
      <c r="G187" s="516">
        <v>-87.719298245614041</v>
      </c>
    </row>
    <row r="188" spans="1:7" x14ac:dyDescent="0.2">
      <c r="A188" s="306">
        <v>129</v>
      </c>
      <c r="B188" s="306">
        <v>3</v>
      </c>
      <c r="C188" s="518" t="s">
        <v>617</v>
      </c>
      <c r="D188" s="518">
        <v>194</v>
      </c>
      <c r="E188" s="518">
        <v>337</v>
      </c>
      <c r="F188" s="515">
        <v>-143</v>
      </c>
      <c r="G188" s="516">
        <v>-42.433234421364986</v>
      </c>
    </row>
    <row r="189" spans="1:7" x14ac:dyDescent="0.2">
      <c r="A189" s="306">
        <v>130</v>
      </c>
      <c r="B189" s="306">
        <v>4</v>
      </c>
      <c r="C189" s="518" t="s">
        <v>101</v>
      </c>
      <c r="D189" s="518">
        <v>68677</v>
      </c>
      <c r="E189" s="518">
        <v>62424</v>
      </c>
      <c r="F189" s="515">
        <v>6253</v>
      </c>
      <c r="G189" s="516">
        <v>10.016980648468538</v>
      </c>
    </row>
    <row r="190" spans="1:7" x14ac:dyDescent="0.2">
      <c r="A190" s="306">
        <v>131</v>
      </c>
      <c r="B190" s="306">
        <v>5</v>
      </c>
      <c r="C190" s="518" t="s">
        <v>618</v>
      </c>
      <c r="D190" s="518">
        <v>349</v>
      </c>
      <c r="E190" s="518">
        <v>57</v>
      </c>
      <c r="F190" s="515">
        <v>292</v>
      </c>
      <c r="G190" s="516">
        <v>512.28070175438597</v>
      </c>
    </row>
    <row r="191" spans="1:7" ht="15" x14ac:dyDescent="0.25">
      <c r="C191" s="490"/>
    </row>
    <row r="192" spans="1:7" x14ac:dyDescent="0.2">
      <c r="A192" s="510" t="s">
        <v>619</v>
      </c>
      <c r="B192" s="510"/>
      <c r="C192" s="511" t="s">
        <v>620</v>
      </c>
      <c r="D192" s="99">
        <v>99791</v>
      </c>
      <c r="E192" s="99">
        <v>88772</v>
      </c>
      <c r="F192" s="512">
        <v>11019</v>
      </c>
      <c r="G192" s="513">
        <v>12.412697697472176</v>
      </c>
    </row>
    <row r="193" spans="1:7" ht="15" x14ac:dyDescent="0.25">
      <c r="A193" s="509"/>
      <c r="B193" s="509"/>
      <c r="C193" s="490"/>
      <c r="D193" s="501">
        <v>99791</v>
      </c>
      <c r="E193" s="501">
        <v>88772</v>
      </c>
      <c r="F193" s="502">
        <v>11019</v>
      </c>
      <c r="G193" s="503">
        <v>12.412697697472176</v>
      </c>
    </row>
    <row r="194" spans="1:7" x14ac:dyDescent="0.2">
      <c r="A194" s="306">
        <v>132</v>
      </c>
      <c r="B194" s="306">
        <v>1</v>
      </c>
      <c r="C194" s="518" t="s">
        <v>621</v>
      </c>
      <c r="D194" s="518">
        <v>15036</v>
      </c>
      <c r="E194" s="518">
        <v>8444</v>
      </c>
      <c r="F194" s="515">
        <v>6592</v>
      </c>
      <c r="G194" s="516">
        <v>78.06726669824728</v>
      </c>
    </row>
    <row r="195" spans="1:7" x14ac:dyDescent="0.2">
      <c r="A195" s="306">
        <v>133</v>
      </c>
      <c r="B195" s="306">
        <v>2</v>
      </c>
      <c r="C195" s="518" t="s">
        <v>622</v>
      </c>
      <c r="D195" s="518">
        <v>56</v>
      </c>
      <c r="E195" s="518">
        <v>36</v>
      </c>
      <c r="F195" s="515">
        <v>20</v>
      </c>
      <c r="G195" s="516">
        <v>55.555555555555557</v>
      </c>
    </row>
    <row r="196" spans="1:7" x14ac:dyDescent="0.2">
      <c r="A196" s="306">
        <v>134</v>
      </c>
      <c r="B196" s="306">
        <v>3</v>
      </c>
      <c r="C196" s="518" t="s">
        <v>623</v>
      </c>
      <c r="D196" s="518">
        <v>38</v>
      </c>
      <c r="E196" s="518">
        <v>0</v>
      </c>
      <c r="F196" s="515"/>
      <c r="G196" s="516"/>
    </row>
    <row r="197" spans="1:7" x14ac:dyDescent="0.2">
      <c r="A197" s="306">
        <v>135</v>
      </c>
      <c r="B197" s="306">
        <v>4</v>
      </c>
      <c r="C197" s="518" t="s">
        <v>624</v>
      </c>
      <c r="D197" s="518">
        <v>11562</v>
      </c>
      <c r="E197" s="518">
        <v>1650</v>
      </c>
      <c r="F197" s="515">
        <v>9912</v>
      </c>
      <c r="G197" s="516">
        <v>600.72727272727275</v>
      </c>
    </row>
    <row r="198" spans="1:7" x14ac:dyDescent="0.2">
      <c r="A198" s="306">
        <v>136</v>
      </c>
      <c r="B198" s="306">
        <v>5</v>
      </c>
      <c r="C198" s="518" t="s">
        <v>625</v>
      </c>
      <c r="D198" s="518">
        <v>2858</v>
      </c>
      <c r="E198" s="518">
        <v>1978</v>
      </c>
      <c r="F198" s="515">
        <v>880</v>
      </c>
      <c r="G198" s="516">
        <v>44.48938321536906</v>
      </c>
    </row>
    <row r="199" spans="1:7" x14ac:dyDescent="0.2">
      <c r="A199" s="306">
        <v>137</v>
      </c>
      <c r="B199" s="306">
        <v>6</v>
      </c>
      <c r="C199" s="518" t="s">
        <v>277</v>
      </c>
      <c r="D199" s="518">
        <v>13566</v>
      </c>
      <c r="E199" s="518">
        <v>9343</v>
      </c>
      <c r="F199" s="515">
        <v>4223</v>
      </c>
      <c r="G199" s="516">
        <v>45.199614684790753</v>
      </c>
    </row>
    <row r="200" spans="1:7" x14ac:dyDescent="0.2">
      <c r="A200" s="306">
        <v>138</v>
      </c>
      <c r="B200" s="306">
        <v>7</v>
      </c>
      <c r="C200" s="518" t="s">
        <v>626</v>
      </c>
      <c r="D200" s="518">
        <v>4171</v>
      </c>
      <c r="E200" s="518">
        <v>27824</v>
      </c>
      <c r="F200" s="515">
        <v>-23653</v>
      </c>
      <c r="G200" s="516">
        <v>-85.009344450833808</v>
      </c>
    </row>
    <row r="201" spans="1:7" x14ac:dyDescent="0.2">
      <c r="A201" s="306">
        <v>139</v>
      </c>
      <c r="B201" s="306">
        <v>8</v>
      </c>
      <c r="C201" s="518" t="s">
        <v>627</v>
      </c>
      <c r="D201" s="518">
        <v>5368</v>
      </c>
      <c r="E201" s="518">
        <v>6400</v>
      </c>
      <c r="F201" s="515">
        <v>-1032</v>
      </c>
      <c r="G201" s="516">
        <v>-16.125</v>
      </c>
    </row>
    <row r="202" spans="1:7" x14ac:dyDescent="0.2">
      <c r="A202" s="306">
        <v>140</v>
      </c>
      <c r="B202" s="306">
        <v>9</v>
      </c>
      <c r="C202" s="518" t="s">
        <v>628</v>
      </c>
      <c r="D202" s="518">
        <v>758</v>
      </c>
      <c r="E202" s="518">
        <v>235</v>
      </c>
      <c r="F202" s="515">
        <v>523</v>
      </c>
      <c r="G202" s="516">
        <v>222.55319148936169</v>
      </c>
    </row>
    <row r="203" spans="1:7" x14ac:dyDescent="0.2">
      <c r="A203" s="306">
        <v>141</v>
      </c>
      <c r="B203" s="306">
        <v>10</v>
      </c>
      <c r="C203" s="518" t="s">
        <v>629</v>
      </c>
      <c r="D203" s="518">
        <v>29</v>
      </c>
      <c r="E203" s="518">
        <v>36</v>
      </c>
      <c r="F203" s="515">
        <v>-7</v>
      </c>
      <c r="G203" s="516">
        <v>-19.444444444444443</v>
      </c>
    </row>
    <row r="204" spans="1:7" x14ac:dyDescent="0.2">
      <c r="A204" s="306">
        <v>142</v>
      </c>
      <c r="B204" s="306">
        <v>11</v>
      </c>
      <c r="C204" s="518" t="s">
        <v>630</v>
      </c>
      <c r="D204" s="518">
        <v>2779</v>
      </c>
      <c r="E204" s="518">
        <v>2516</v>
      </c>
      <c r="F204" s="515">
        <v>263</v>
      </c>
      <c r="G204" s="516">
        <v>10.453100158982512</v>
      </c>
    </row>
    <row r="205" spans="1:7" x14ac:dyDescent="0.2">
      <c r="A205" s="306">
        <v>143</v>
      </c>
      <c r="B205" s="306">
        <v>12</v>
      </c>
      <c r="C205" s="518" t="s">
        <v>631</v>
      </c>
      <c r="D205" s="518">
        <v>7</v>
      </c>
      <c r="E205" s="518">
        <v>4</v>
      </c>
      <c r="F205" s="515">
        <v>3</v>
      </c>
      <c r="G205" s="516">
        <v>75</v>
      </c>
    </row>
    <row r="206" spans="1:7" x14ac:dyDescent="0.2">
      <c r="A206" s="306">
        <v>144</v>
      </c>
      <c r="B206" s="306">
        <v>13</v>
      </c>
      <c r="C206" s="518" t="s">
        <v>632</v>
      </c>
      <c r="D206" s="518">
        <v>9149</v>
      </c>
      <c r="E206" s="518">
        <v>17628</v>
      </c>
      <c r="F206" s="515">
        <v>-8479</v>
      </c>
      <c r="G206" s="516">
        <v>-48.099614250056725</v>
      </c>
    </row>
    <row r="207" spans="1:7" x14ac:dyDescent="0.2">
      <c r="A207" s="306">
        <v>145</v>
      </c>
      <c r="B207" s="306">
        <v>14</v>
      </c>
      <c r="C207" s="518" t="s">
        <v>633</v>
      </c>
      <c r="D207" s="518">
        <v>19061</v>
      </c>
      <c r="E207" s="518">
        <v>3591</v>
      </c>
      <c r="F207" s="515">
        <v>15470</v>
      </c>
      <c r="G207" s="516">
        <v>430.79922027290451</v>
      </c>
    </row>
    <row r="208" spans="1:7" x14ac:dyDescent="0.2">
      <c r="A208" s="306">
        <v>146</v>
      </c>
      <c r="B208" s="306">
        <v>15</v>
      </c>
      <c r="C208" s="518" t="s">
        <v>634</v>
      </c>
      <c r="D208" s="518">
        <v>4566</v>
      </c>
      <c r="E208" s="518">
        <v>5850</v>
      </c>
      <c r="F208" s="515">
        <v>-1284</v>
      </c>
      <c r="G208" s="516">
        <v>-21.948717948717949</v>
      </c>
    </row>
    <row r="209" spans="1:7" x14ac:dyDescent="0.2">
      <c r="A209" s="306">
        <v>147</v>
      </c>
      <c r="B209" s="306">
        <v>16</v>
      </c>
      <c r="C209" s="518" t="s">
        <v>635</v>
      </c>
      <c r="D209" s="518">
        <v>10787</v>
      </c>
      <c r="E209" s="518">
        <v>3237</v>
      </c>
      <c r="F209" s="515">
        <v>7550</v>
      </c>
      <c r="G209" s="516">
        <v>233.24065492740192</v>
      </c>
    </row>
    <row r="210" spans="1:7" ht="15" x14ac:dyDescent="0.25">
      <c r="C210" s="490"/>
    </row>
    <row r="211" spans="1:7" ht="19.5" x14ac:dyDescent="0.55000000000000004">
      <c r="A211" s="504" t="s">
        <v>636</v>
      </c>
      <c r="C211" s="505" t="s">
        <v>637</v>
      </c>
      <c r="D211" s="506">
        <v>2634729</v>
      </c>
      <c r="E211" s="506">
        <v>2617094</v>
      </c>
      <c r="F211" s="519">
        <v>17635</v>
      </c>
      <c r="G211" s="520">
        <v>0.67383899852278906</v>
      </c>
    </row>
    <row r="212" spans="1:7" ht="15" x14ac:dyDescent="0.25">
      <c r="C212" s="490"/>
      <c r="D212" s="501">
        <v>2634729</v>
      </c>
      <c r="E212" s="501">
        <v>2617094</v>
      </c>
      <c r="F212" s="502">
        <v>17635</v>
      </c>
      <c r="G212" s="503">
        <v>0.67383899852278906</v>
      </c>
    </row>
    <row r="213" spans="1:7" ht="15" x14ac:dyDescent="0.25">
      <c r="A213" s="510" t="s">
        <v>499</v>
      </c>
      <c r="B213" s="504"/>
      <c r="C213" s="511" t="s">
        <v>638</v>
      </c>
      <c r="D213" s="99">
        <v>804474</v>
      </c>
      <c r="E213" s="99">
        <v>746798</v>
      </c>
      <c r="F213" s="512">
        <v>57676</v>
      </c>
      <c r="G213" s="513">
        <v>7.7231058465609177</v>
      </c>
    </row>
    <row r="214" spans="1:7" ht="15" x14ac:dyDescent="0.25">
      <c r="A214" s="509"/>
      <c r="B214" s="509"/>
      <c r="C214" s="490"/>
      <c r="D214" s="501">
        <v>804474</v>
      </c>
      <c r="E214" s="501">
        <v>746798</v>
      </c>
      <c r="F214" s="502">
        <v>57676</v>
      </c>
      <c r="G214" s="503">
        <v>7.7231058465609177</v>
      </c>
    </row>
    <row r="215" spans="1:7" x14ac:dyDescent="0.2">
      <c r="A215" s="306">
        <v>148</v>
      </c>
      <c r="B215" s="306">
        <v>1</v>
      </c>
      <c r="C215" s="518" t="s">
        <v>75</v>
      </c>
      <c r="D215" s="518">
        <v>625083</v>
      </c>
      <c r="E215" s="518">
        <v>542900</v>
      </c>
      <c r="F215" s="515">
        <v>82183</v>
      </c>
      <c r="G215" s="516">
        <v>15.137778596426598</v>
      </c>
    </row>
    <row r="216" spans="1:7" x14ac:dyDescent="0.2">
      <c r="A216" s="306">
        <v>149</v>
      </c>
      <c r="B216" s="306">
        <v>2</v>
      </c>
      <c r="C216" s="518" t="s">
        <v>396</v>
      </c>
      <c r="D216" s="518">
        <v>31487</v>
      </c>
      <c r="E216" s="518">
        <v>34544</v>
      </c>
      <c r="F216" s="515">
        <v>-3057</v>
      </c>
      <c r="G216" s="516">
        <v>-8.8495831403427516</v>
      </c>
    </row>
    <row r="217" spans="1:7" x14ac:dyDescent="0.2">
      <c r="A217" s="306">
        <v>150</v>
      </c>
      <c r="B217" s="306">
        <v>3</v>
      </c>
      <c r="C217" s="518" t="s">
        <v>92</v>
      </c>
      <c r="D217" s="518">
        <v>63325</v>
      </c>
      <c r="E217" s="518">
        <v>69108</v>
      </c>
      <c r="F217" s="515">
        <v>-5783</v>
      </c>
      <c r="G217" s="516">
        <v>-8.3680615847658739</v>
      </c>
    </row>
    <row r="218" spans="1:7" x14ac:dyDescent="0.2">
      <c r="A218" s="306">
        <v>151</v>
      </c>
      <c r="B218" s="306">
        <v>4</v>
      </c>
      <c r="C218" s="518" t="s">
        <v>395</v>
      </c>
      <c r="D218" s="518">
        <v>60184</v>
      </c>
      <c r="E218" s="518">
        <v>73607</v>
      </c>
      <c r="F218" s="515">
        <v>-13423</v>
      </c>
      <c r="G218" s="516">
        <v>-18.23603733340579</v>
      </c>
    </row>
    <row r="219" spans="1:7" x14ac:dyDescent="0.2">
      <c r="A219" s="306">
        <v>152</v>
      </c>
      <c r="B219" s="306">
        <v>5</v>
      </c>
      <c r="C219" s="518" t="s">
        <v>639</v>
      </c>
      <c r="D219" s="518">
        <v>7</v>
      </c>
      <c r="E219" s="518">
        <v>32</v>
      </c>
      <c r="F219" s="515">
        <v>-25</v>
      </c>
      <c r="G219" s="516">
        <v>-78.125</v>
      </c>
    </row>
    <row r="220" spans="1:7" x14ac:dyDescent="0.2">
      <c r="A220" s="306">
        <v>153</v>
      </c>
      <c r="B220" s="306">
        <v>6</v>
      </c>
      <c r="C220" s="518" t="s">
        <v>640</v>
      </c>
      <c r="D220" s="518">
        <v>141</v>
      </c>
      <c r="E220" s="518">
        <v>142</v>
      </c>
      <c r="F220" s="515">
        <v>-1</v>
      </c>
      <c r="G220" s="516">
        <v>-0.70422535211267601</v>
      </c>
    </row>
    <row r="221" spans="1:7" x14ac:dyDescent="0.2">
      <c r="A221" s="306">
        <v>154</v>
      </c>
      <c r="B221" s="306">
        <v>7</v>
      </c>
      <c r="C221" s="518" t="s">
        <v>315</v>
      </c>
      <c r="D221" s="518">
        <v>24247</v>
      </c>
      <c r="E221" s="518">
        <v>26465</v>
      </c>
      <c r="F221" s="515">
        <v>-2218</v>
      </c>
      <c r="G221" s="516">
        <v>-8.380880408086151</v>
      </c>
    </row>
    <row r="222" spans="1:7" ht="15" x14ac:dyDescent="0.25">
      <c r="C222" s="490"/>
      <c r="G222" s="307"/>
    </row>
    <row r="223" spans="1:7" x14ac:dyDescent="0.2">
      <c r="A223" s="510" t="s">
        <v>525</v>
      </c>
      <c r="B223" s="510"/>
      <c r="C223" s="511" t="s">
        <v>641</v>
      </c>
      <c r="D223" s="99">
        <v>713292</v>
      </c>
      <c r="E223" s="99">
        <v>917857</v>
      </c>
      <c r="F223" s="512">
        <v>-204565</v>
      </c>
      <c r="G223" s="513">
        <v>-22.287240822916861</v>
      </c>
    </row>
    <row r="224" spans="1:7" ht="15" x14ac:dyDescent="0.25">
      <c r="A224" s="509"/>
      <c r="B224" s="509"/>
      <c r="C224" s="490"/>
      <c r="D224" s="501">
        <v>713292</v>
      </c>
      <c r="E224" s="501">
        <v>917857</v>
      </c>
      <c r="F224" s="502">
        <v>-204565</v>
      </c>
      <c r="G224" s="503">
        <v>-22.287240822916861</v>
      </c>
    </row>
    <row r="225" spans="1:7" x14ac:dyDescent="0.2">
      <c r="A225" s="306">
        <v>155</v>
      </c>
      <c r="B225" s="306">
        <v>1</v>
      </c>
      <c r="C225" s="518" t="s">
        <v>99</v>
      </c>
      <c r="D225" s="518">
        <v>303252</v>
      </c>
      <c r="E225" s="518">
        <v>358399</v>
      </c>
      <c r="F225" s="515">
        <v>-55147</v>
      </c>
      <c r="G225" s="516">
        <v>-15.387040700448383</v>
      </c>
    </row>
    <row r="226" spans="1:7" x14ac:dyDescent="0.2">
      <c r="A226" s="306">
        <v>156</v>
      </c>
      <c r="B226" s="306">
        <v>2</v>
      </c>
      <c r="C226" s="518" t="s">
        <v>66</v>
      </c>
      <c r="D226" s="518">
        <v>246456</v>
      </c>
      <c r="E226" s="518">
        <v>258188</v>
      </c>
      <c r="F226" s="515">
        <v>-11732</v>
      </c>
      <c r="G226" s="516">
        <v>-4.5439757076239022</v>
      </c>
    </row>
    <row r="227" spans="1:7" x14ac:dyDescent="0.2">
      <c r="A227" s="306">
        <v>157</v>
      </c>
      <c r="B227" s="306">
        <v>3</v>
      </c>
      <c r="C227" s="518" t="s">
        <v>642</v>
      </c>
      <c r="D227" s="518">
        <v>0</v>
      </c>
      <c r="E227" s="518">
        <v>0</v>
      </c>
      <c r="F227" s="515">
        <v>0</v>
      </c>
      <c r="G227" s="516" t="e">
        <v>#DIV/0!</v>
      </c>
    </row>
    <row r="228" spans="1:7" x14ac:dyDescent="0.2">
      <c r="A228" s="306">
        <v>158</v>
      </c>
      <c r="B228" s="306">
        <v>4</v>
      </c>
      <c r="C228" s="518" t="s">
        <v>264</v>
      </c>
      <c r="D228" s="518">
        <v>7209</v>
      </c>
      <c r="E228" s="518">
        <v>135043</v>
      </c>
      <c r="F228" s="515">
        <v>-127834</v>
      </c>
      <c r="G228" s="516">
        <v>-94.661700347296787</v>
      </c>
    </row>
    <row r="229" spans="1:7" x14ac:dyDescent="0.2">
      <c r="A229" s="306">
        <v>159</v>
      </c>
      <c r="B229" s="306">
        <v>5</v>
      </c>
      <c r="C229" s="518" t="s">
        <v>643</v>
      </c>
      <c r="D229" s="518">
        <v>1</v>
      </c>
      <c r="E229" s="518">
        <v>9581</v>
      </c>
      <c r="F229" s="515">
        <v>-9580</v>
      </c>
      <c r="G229" s="516">
        <v>-99.989562676129836</v>
      </c>
    </row>
    <row r="230" spans="1:7" x14ac:dyDescent="0.2">
      <c r="A230" s="306">
        <v>160</v>
      </c>
      <c r="B230" s="306">
        <v>6</v>
      </c>
      <c r="C230" s="518" t="s">
        <v>644</v>
      </c>
      <c r="D230" s="518">
        <v>18960</v>
      </c>
      <c r="E230" s="518">
        <v>18026</v>
      </c>
      <c r="F230" s="515">
        <v>934</v>
      </c>
      <c r="G230" s="516">
        <v>5.1814046377454783</v>
      </c>
    </row>
    <row r="231" spans="1:7" x14ac:dyDescent="0.2">
      <c r="A231" s="306">
        <v>161</v>
      </c>
      <c r="B231" s="306">
        <v>7</v>
      </c>
      <c r="C231" s="518" t="s">
        <v>645</v>
      </c>
      <c r="D231" s="518">
        <v>529</v>
      </c>
      <c r="E231" s="518">
        <v>567</v>
      </c>
      <c r="F231" s="515">
        <v>-38</v>
      </c>
      <c r="G231" s="516">
        <v>-6.7019400352733687</v>
      </c>
    </row>
    <row r="232" spans="1:7" x14ac:dyDescent="0.2">
      <c r="A232" s="306">
        <v>162</v>
      </c>
      <c r="B232" s="306">
        <v>8</v>
      </c>
      <c r="C232" s="518" t="s">
        <v>646</v>
      </c>
      <c r="D232" s="518">
        <v>1880</v>
      </c>
      <c r="E232" s="518">
        <v>1787</v>
      </c>
      <c r="F232" s="515">
        <v>93</v>
      </c>
      <c r="G232" s="516">
        <v>5.2042529378847231</v>
      </c>
    </row>
    <row r="233" spans="1:7" x14ac:dyDescent="0.2">
      <c r="A233" s="306">
        <v>163</v>
      </c>
      <c r="B233" s="306">
        <v>9</v>
      </c>
      <c r="C233" s="518" t="s">
        <v>647</v>
      </c>
      <c r="D233" s="518">
        <v>11212</v>
      </c>
      <c r="E233" s="518">
        <v>274</v>
      </c>
      <c r="F233" s="515">
        <v>10938</v>
      </c>
      <c r="G233" s="516">
        <v>3991.9708029197081</v>
      </c>
    </row>
    <row r="234" spans="1:7" x14ac:dyDescent="0.2">
      <c r="A234" s="306">
        <v>164</v>
      </c>
      <c r="B234" s="306">
        <v>10</v>
      </c>
      <c r="C234" s="518" t="s">
        <v>86</v>
      </c>
      <c r="D234" s="518">
        <v>111394</v>
      </c>
      <c r="E234" s="518">
        <v>125144</v>
      </c>
      <c r="F234" s="515">
        <v>-13750</v>
      </c>
      <c r="G234" s="516">
        <v>-10.987342581346288</v>
      </c>
    </row>
    <row r="235" spans="1:7" x14ac:dyDescent="0.2">
      <c r="A235" s="306">
        <v>165</v>
      </c>
      <c r="B235" s="306">
        <v>11</v>
      </c>
      <c r="C235" s="518" t="s">
        <v>648</v>
      </c>
      <c r="D235" s="518">
        <v>3027</v>
      </c>
      <c r="E235" s="518">
        <v>2950</v>
      </c>
      <c r="F235" s="515">
        <v>77</v>
      </c>
      <c r="G235" s="516">
        <v>2.6101694915254239</v>
      </c>
    </row>
    <row r="236" spans="1:7" x14ac:dyDescent="0.2">
      <c r="A236" s="306">
        <v>166</v>
      </c>
      <c r="B236" s="306">
        <v>12</v>
      </c>
      <c r="C236" s="518" t="s">
        <v>649</v>
      </c>
      <c r="D236" s="518">
        <v>968</v>
      </c>
      <c r="E236" s="518">
        <v>119</v>
      </c>
      <c r="F236" s="515">
        <v>849</v>
      </c>
      <c r="G236" s="516">
        <v>713.44537815126046</v>
      </c>
    </row>
    <row r="237" spans="1:7" x14ac:dyDescent="0.2">
      <c r="A237" s="306">
        <v>167</v>
      </c>
      <c r="B237" s="306">
        <v>13</v>
      </c>
      <c r="C237" s="518" t="s">
        <v>650</v>
      </c>
      <c r="D237" s="518">
        <v>8404</v>
      </c>
      <c r="E237" s="518">
        <v>7779</v>
      </c>
      <c r="F237" s="515">
        <v>625</v>
      </c>
      <c r="G237" s="516">
        <v>8.0344517290140125</v>
      </c>
    </row>
    <row r="238" spans="1:7" ht="15" x14ac:dyDescent="0.25">
      <c r="A238" s="509"/>
      <c r="B238" s="509"/>
      <c r="C238" s="490"/>
    </row>
    <row r="239" spans="1:7" ht="15" x14ac:dyDescent="0.25">
      <c r="A239" s="509"/>
      <c r="B239" s="509"/>
      <c r="C239" s="490"/>
    </row>
    <row r="240" spans="1:7" ht="15" x14ac:dyDescent="0.25">
      <c r="A240" s="509"/>
      <c r="B240" s="509"/>
      <c r="C240" s="490"/>
      <c r="D240" s="517" t="s">
        <v>682</v>
      </c>
    </row>
    <row r="241" spans="1:7" ht="15" x14ac:dyDescent="0.25">
      <c r="A241" s="509"/>
      <c r="B241" s="509"/>
      <c r="C241" s="490"/>
    </row>
    <row r="242" spans="1:7" ht="15" x14ac:dyDescent="0.25">
      <c r="A242" s="509"/>
      <c r="B242" s="509"/>
      <c r="C242" s="490"/>
    </row>
    <row r="243" spans="1:7" x14ac:dyDescent="0.2">
      <c r="A243" s="510" t="s">
        <v>534</v>
      </c>
      <c r="B243" s="510"/>
      <c r="C243" s="511" t="s">
        <v>652</v>
      </c>
      <c r="D243" s="99">
        <v>301544</v>
      </c>
      <c r="E243" s="99">
        <v>305187</v>
      </c>
      <c r="F243" s="512">
        <v>-3643</v>
      </c>
      <c r="G243" s="513">
        <v>-1.1936943578854931</v>
      </c>
    </row>
    <row r="244" spans="1:7" s="509" customFormat="1" ht="8.25" x14ac:dyDescent="0.15">
      <c r="C244" s="522"/>
      <c r="D244" s="501">
        <v>301544</v>
      </c>
      <c r="E244" s="501">
        <v>305187</v>
      </c>
      <c r="F244" s="502">
        <v>-3643</v>
      </c>
      <c r="G244" s="503">
        <v>-1.1936943578854931</v>
      </c>
    </row>
    <row r="245" spans="1:7" x14ac:dyDescent="0.2">
      <c r="A245" s="306">
        <v>168</v>
      </c>
      <c r="B245" s="306">
        <v>1</v>
      </c>
      <c r="C245" s="518" t="s">
        <v>653</v>
      </c>
      <c r="D245" s="518">
        <v>377</v>
      </c>
      <c r="E245" s="518">
        <v>204</v>
      </c>
      <c r="F245" s="515">
        <v>173</v>
      </c>
      <c r="G245" s="516">
        <v>84.803921568627445</v>
      </c>
    </row>
    <row r="246" spans="1:7" x14ac:dyDescent="0.2">
      <c r="A246" s="306">
        <v>169</v>
      </c>
      <c r="B246" s="306">
        <v>2</v>
      </c>
      <c r="C246" s="518" t="s">
        <v>654</v>
      </c>
      <c r="D246" s="518">
        <v>10756</v>
      </c>
      <c r="E246" s="518">
        <v>8863</v>
      </c>
      <c r="F246" s="515">
        <v>1893</v>
      </c>
      <c r="G246" s="516">
        <v>21.35845650456956</v>
      </c>
    </row>
    <row r="247" spans="1:7" x14ac:dyDescent="0.2">
      <c r="A247" s="306">
        <v>170</v>
      </c>
      <c r="B247" s="306">
        <v>3</v>
      </c>
      <c r="C247" s="518" t="s">
        <v>655</v>
      </c>
      <c r="D247" s="518">
        <v>592</v>
      </c>
      <c r="E247" s="518">
        <v>940</v>
      </c>
      <c r="F247" s="515">
        <v>-348</v>
      </c>
      <c r="G247" s="516">
        <v>-37.021276595744681</v>
      </c>
    </row>
    <row r="248" spans="1:7" x14ac:dyDescent="0.2">
      <c r="A248" s="306">
        <v>171</v>
      </c>
      <c r="B248" s="306">
        <v>4</v>
      </c>
      <c r="C248" s="518" t="s">
        <v>98</v>
      </c>
      <c r="D248" s="518">
        <v>28718</v>
      </c>
      <c r="E248" s="518">
        <v>61499</v>
      </c>
      <c r="F248" s="515">
        <v>-32781</v>
      </c>
      <c r="G248" s="516">
        <v>-53.30330574480886</v>
      </c>
    </row>
    <row r="249" spans="1:7" x14ac:dyDescent="0.2">
      <c r="A249" s="306">
        <v>172</v>
      </c>
      <c r="B249" s="306">
        <v>5</v>
      </c>
      <c r="C249" s="518" t="s">
        <v>656</v>
      </c>
      <c r="D249" s="518">
        <v>401</v>
      </c>
      <c r="E249" s="518">
        <v>402</v>
      </c>
      <c r="F249" s="515">
        <v>-1</v>
      </c>
      <c r="G249" s="516">
        <v>-0.24875621890547264</v>
      </c>
    </row>
    <row r="250" spans="1:7" x14ac:dyDescent="0.2">
      <c r="A250" s="306">
        <v>173</v>
      </c>
      <c r="B250" s="306">
        <v>6</v>
      </c>
      <c r="C250" s="518" t="s">
        <v>105</v>
      </c>
      <c r="D250" s="518">
        <v>81864</v>
      </c>
      <c r="E250" s="518">
        <v>45268</v>
      </c>
      <c r="F250" s="515">
        <v>36596</v>
      </c>
      <c r="G250" s="516">
        <v>80.842979588230094</v>
      </c>
    </row>
    <row r="251" spans="1:7" x14ac:dyDescent="0.2">
      <c r="A251" s="306">
        <v>174</v>
      </c>
      <c r="B251" s="306">
        <v>7</v>
      </c>
      <c r="C251" s="518" t="s">
        <v>657</v>
      </c>
      <c r="D251" s="518">
        <v>4684</v>
      </c>
      <c r="E251" s="518">
        <v>6531</v>
      </c>
      <c r="F251" s="515">
        <v>-1847</v>
      </c>
      <c r="G251" s="516">
        <v>-28.280508344817026</v>
      </c>
    </row>
    <row r="252" spans="1:7" x14ac:dyDescent="0.2">
      <c r="A252" s="306">
        <v>175</v>
      </c>
      <c r="B252" s="306">
        <v>8</v>
      </c>
      <c r="C252" s="518" t="s">
        <v>262</v>
      </c>
      <c r="D252" s="518">
        <v>21241</v>
      </c>
      <c r="E252" s="518">
        <v>28454</v>
      </c>
      <c r="F252" s="515">
        <v>-7213</v>
      </c>
      <c r="G252" s="516">
        <v>-25.349687214451396</v>
      </c>
    </row>
    <row r="253" spans="1:7" x14ac:dyDescent="0.2">
      <c r="A253" s="306">
        <v>176</v>
      </c>
      <c r="B253" s="306">
        <v>9</v>
      </c>
      <c r="C253" s="518" t="s">
        <v>285</v>
      </c>
      <c r="D253" s="518">
        <v>20763</v>
      </c>
      <c r="E253" s="518">
        <v>32001</v>
      </c>
      <c r="F253" s="515">
        <v>-11238</v>
      </c>
      <c r="G253" s="516">
        <v>-35.117652573357084</v>
      </c>
    </row>
    <row r="254" spans="1:7" x14ac:dyDescent="0.2">
      <c r="A254" s="306">
        <v>177</v>
      </c>
      <c r="B254" s="306">
        <v>10</v>
      </c>
      <c r="C254" s="518" t="s">
        <v>104</v>
      </c>
      <c r="D254" s="518">
        <v>70401</v>
      </c>
      <c r="E254" s="518">
        <v>33939</v>
      </c>
      <c r="F254" s="515">
        <v>36462</v>
      </c>
      <c r="G254" s="516">
        <v>107.43392557235039</v>
      </c>
    </row>
    <row r="255" spans="1:7" x14ac:dyDescent="0.2">
      <c r="A255" s="306">
        <v>178</v>
      </c>
      <c r="B255" s="306">
        <v>11</v>
      </c>
      <c r="C255" s="518" t="s">
        <v>87</v>
      </c>
      <c r="D255" s="518">
        <v>61747</v>
      </c>
      <c r="E255" s="518">
        <v>87086</v>
      </c>
      <c r="F255" s="515">
        <v>-25339</v>
      </c>
      <c r="G255" s="516">
        <v>-29.096525273867211</v>
      </c>
    </row>
    <row r="256" spans="1:7" ht="15" x14ac:dyDescent="0.25">
      <c r="A256" s="509"/>
      <c r="B256" s="509"/>
      <c r="C256" s="490"/>
    </row>
    <row r="257" spans="1:7" x14ac:dyDescent="0.2">
      <c r="A257" s="510" t="s">
        <v>547</v>
      </c>
      <c r="B257" s="510"/>
      <c r="C257" s="511" t="s">
        <v>658</v>
      </c>
      <c r="D257" s="99">
        <v>815419</v>
      </c>
      <c r="E257" s="99">
        <v>647252</v>
      </c>
      <c r="F257" s="512">
        <v>168167</v>
      </c>
      <c r="G257" s="513">
        <v>25.981688739470872</v>
      </c>
    </row>
    <row r="258" spans="1:7" s="509" customFormat="1" ht="8.25" x14ac:dyDescent="0.15">
      <c r="C258" s="522"/>
      <c r="D258" s="501">
        <v>815419</v>
      </c>
      <c r="E258" s="501">
        <v>647252</v>
      </c>
      <c r="F258" s="502">
        <v>168167</v>
      </c>
      <c r="G258" s="503">
        <v>25.981688739470872</v>
      </c>
    </row>
    <row r="259" spans="1:7" x14ac:dyDescent="0.2">
      <c r="A259" s="306">
        <v>179</v>
      </c>
      <c r="B259" s="306">
        <v>1</v>
      </c>
      <c r="C259" s="518" t="s">
        <v>659</v>
      </c>
      <c r="D259" s="518">
        <v>47</v>
      </c>
      <c r="E259" s="518">
        <v>17</v>
      </c>
      <c r="F259" s="515">
        <v>30</v>
      </c>
      <c r="G259" s="516">
        <v>176.47058823529412</v>
      </c>
    </row>
    <row r="260" spans="1:7" x14ac:dyDescent="0.2">
      <c r="A260" s="306">
        <v>180</v>
      </c>
      <c r="B260" s="306">
        <v>2</v>
      </c>
      <c r="C260" s="518" t="s">
        <v>660</v>
      </c>
      <c r="D260" s="518">
        <v>6711</v>
      </c>
      <c r="E260" s="518">
        <v>2197</v>
      </c>
      <c r="F260" s="515">
        <v>4514</v>
      </c>
      <c r="G260" s="516">
        <v>205.4619936276741</v>
      </c>
    </row>
    <row r="261" spans="1:7" x14ac:dyDescent="0.2">
      <c r="A261" s="306">
        <v>181</v>
      </c>
      <c r="B261" s="306">
        <v>3</v>
      </c>
      <c r="C261" s="518" t="s">
        <v>265</v>
      </c>
      <c r="D261" s="518">
        <v>22837</v>
      </c>
      <c r="E261" s="518">
        <v>16751</v>
      </c>
      <c r="F261" s="515">
        <v>6086</v>
      </c>
      <c r="G261" s="516">
        <v>36.332159274073192</v>
      </c>
    </row>
    <row r="262" spans="1:7" x14ac:dyDescent="0.2">
      <c r="A262" s="306">
        <v>182</v>
      </c>
      <c r="B262" s="306">
        <v>4</v>
      </c>
      <c r="C262" s="518" t="s">
        <v>661</v>
      </c>
      <c r="D262" s="518">
        <v>2053</v>
      </c>
      <c r="E262" s="518">
        <v>1395</v>
      </c>
      <c r="F262" s="515">
        <v>658</v>
      </c>
      <c r="G262" s="516">
        <v>47.168458781362006</v>
      </c>
    </row>
    <row r="263" spans="1:7" x14ac:dyDescent="0.2">
      <c r="A263" s="306">
        <v>183</v>
      </c>
      <c r="B263" s="306">
        <v>5</v>
      </c>
      <c r="C263" s="518" t="s">
        <v>662</v>
      </c>
      <c r="D263" s="518">
        <v>0</v>
      </c>
      <c r="E263" s="518">
        <v>0</v>
      </c>
      <c r="F263" s="515">
        <v>0</v>
      </c>
      <c r="G263" s="516" t="e">
        <v>#DIV/0!</v>
      </c>
    </row>
    <row r="264" spans="1:7" x14ac:dyDescent="0.2">
      <c r="A264" s="306">
        <v>184</v>
      </c>
      <c r="B264" s="306">
        <v>6</v>
      </c>
      <c r="C264" s="518" t="s">
        <v>663</v>
      </c>
      <c r="D264" s="518">
        <v>1848</v>
      </c>
      <c r="E264" s="518">
        <v>1189</v>
      </c>
      <c r="F264" s="515">
        <v>659</v>
      </c>
      <c r="G264" s="516">
        <v>55.424726661059715</v>
      </c>
    </row>
    <row r="265" spans="1:7" x14ac:dyDescent="0.2">
      <c r="A265" s="306">
        <v>185</v>
      </c>
      <c r="B265" s="306">
        <v>7</v>
      </c>
      <c r="C265" s="518" t="s">
        <v>664</v>
      </c>
      <c r="D265" s="518">
        <v>11096</v>
      </c>
      <c r="E265" s="518">
        <v>5243</v>
      </c>
      <c r="F265" s="515">
        <v>5853</v>
      </c>
      <c r="G265" s="516">
        <v>111.63456036620255</v>
      </c>
    </row>
    <row r="266" spans="1:7" x14ac:dyDescent="0.2">
      <c r="A266" s="306">
        <v>186</v>
      </c>
      <c r="B266" s="306">
        <v>8</v>
      </c>
      <c r="C266" s="518" t="s">
        <v>268</v>
      </c>
      <c r="D266" s="518">
        <v>14731</v>
      </c>
      <c r="E266" s="518">
        <v>13823</v>
      </c>
      <c r="F266" s="515">
        <v>908</v>
      </c>
      <c r="G266" s="516">
        <v>6.5687622079143457</v>
      </c>
    </row>
    <row r="267" spans="1:7" x14ac:dyDescent="0.2">
      <c r="A267" s="306">
        <v>187</v>
      </c>
      <c r="B267" s="306">
        <v>9</v>
      </c>
      <c r="C267" s="518" t="s">
        <v>93</v>
      </c>
      <c r="D267" s="518">
        <v>33802</v>
      </c>
      <c r="E267" s="518">
        <v>30263</v>
      </c>
      <c r="F267" s="515">
        <v>3539</v>
      </c>
      <c r="G267" s="516">
        <v>11.694147969467666</v>
      </c>
    </row>
    <row r="268" spans="1:7" x14ac:dyDescent="0.2">
      <c r="A268" s="306">
        <v>188</v>
      </c>
      <c r="B268" s="306">
        <v>10</v>
      </c>
      <c r="C268" s="518" t="s">
        <v>665</v>
      </c>
      <c r="D268" s="518">
        <v>7197</v>
      </c>
      <c r="E268" s="518">
        <v>7855</v>
      </c>
      <c r="F268" s="515">
        <v>-658</v>
      </c>
      <c r="G268" s="516">
        <v>-8.3768300445576074</v>
      </c>
    </row>
    <row r="269" spans="1:7" x14ac:dyDescent="0.2">
      <c r="A269" s="306">
        <v>189</v>
      </c>
      <c r="B269" s="306">
        <v>11</v>
      </c>
      <c r="C269" s="518" t="s">
        <v>97</v>
      </c>
      <c r="D269" s="518">
        <v>54540</v>
      </c>
      <c r="E269" s="518">
        <v>43255</v>
      </c>
      <c r="F269" s="515">
        <v>11285</v>
      </c>
      <c r="G269" s="516">
        <v>26.089469425499942</v>
      </c>
    </row>
    <row r="270" spans="1:7" x14ac:dyDescent="0.2">
      <c r="A270" s="306">
        <v>190</v>
      </c>
      <c r="B270" s="306">
        <v>12</v>
      </c>
      <c r="C270" s="518" t="s">
        <v>74</v>
      </c>
      <c r="D270" s="518">
        <v>33450</v>
      </c>
      <c r="E270" s="518">
        <v>29747</v>
      </c>
      <c r="F270" s="515">
        <v>3703</v>
      </c>
      <c r="G270" s="516">
        <v>12.448314115709147</v>
      </c>
    </row>
    <row r="271" spans="1:7" x14ac:dyDescent="0.2">
      <c r="A271" s="306">
        <v>191</v>
      </c>
      <c r="B271" s="306">
        <v>13</v>
      </c>
      <c r="C271" s="518" t="s">
        <v>76</v>
      </c>
      <c r="D271" s="518">
        <v>144277</v>
      </c>
      <c r="E271" s="518">
        <v>95842</v>
      </c>
      <c r="F271" s="515">
        <v>48435</v>
      </c>
      <c r="G271" s="516">
        <v>50.536299325973999</v>
      </c>
    </row>
    <row r="272" spans="1:7" x14ac:dyDescent="0.2">
      <c r="A272" s="306">
        <v>192</v>
      </c>
      <c r="B272" s="306">
        <v>14</v>
      </c>
      <c r="C272" s="518" t="s">
        <v>666</v>
      </c>
      <c r="D272" s="518">
        <v>1530</v>
      </c>
      <c r="E272" s="518">
        <v>3959</v>
      </c>
      <c r="F272" s="515">
        <v>-2429</v>
      </c>
      <c r="G272" s="516">
        <v>-61.353877241727709</v>
      </c>
    </row>
    <row r="273" spans="1:7" x14ac:dyDescent="0.2">
      <c r="A273" s="306">
        <v>193</v>
      </c>
      <c r="B273" s="306">
        <v>15</v>
      </c>
      <c r="C273" s="518" t="s">
        <v>96</v>
      </c>
      <c r="D273" s="518">
        <v>91246</v>
      </c>
      <c r="E273" s="518">
        <v>92148</v>
      </c>
      <c r="F273" s="515">
        <v>-902</v>
      </c>
      <c r="G273" s="516">
        <v>-0.97886009463037726</v>
      </c>
    </row>
    <row r="274" spans="1:7" x14ac:dyDescent="0.2">
      <c r="A274" s="306">
        <v>194</v>
      </c>
      <c r="B274" s="306">
        <v>16</v>
      </c>
      <c r="C274" s="518" t="s">
        <v>85</v>
      </c>
      <c r="D274" s="518">
        <v>355989</v>
      </c>
      <c r="E274" s="518">
        <v>287968</v>
      </c>
      <c r="F274" s="515">
        <v>68021</v>
      </c>
      <c r="G274" s="516">
        <v>23.621027336370709</v>
      </c>
    </row>
    <row r="275" spans="1:7" x14ac:dyDescent="0.2">
      <c r="A275" s="306">
        <v>195</v>
      </c>
      <c r="B275" s="306">
        <v>17</v>
      </c>
      <c r="C275" s="518" t="s">
        <v>269</v>
      </c>
      <c r="D275" s="518">
        <v>34065</v>
      </c>
      <c r="E275" s="518">
        <v>15600</v>
      </c>
      <c r="F275" s="515">
        <v>18465</v>
      </c>
      <c r="G275" s="516">
        <v>118.36538461538461</v>
      </c>
    </row>
    <row r="276" spans="1:7" ht="15" x14ac:dyDescent="0.25">
      <c r="C276" s="490"/>
      <c r="G276" s="307"/>
    </row>
    <row r="277" spans="1:7" ht="19.5" x14ac:dyDescent="0.55000000000000004">
      <c r="A277" s="524" t="s">
        <v>667</v>
      </c>
      <c r="C277" s="505" t="s">
        <v>668</v>
      </c>
      <c r="D277" s="506">
        <v>83184</v>
      </c>
      <c r="E277" s="506">
        <v>106872</v>
      </c>
      <c r="F277" s="519">
        <v>-23688</v>
      </c>
      <c r="G277" s="520">
        <v>-22.164832697058163</v>
      </c>
    </row>
    <row r="278" spans="1:7" s="509" customFormat="1" ht="8.25" x14ac:dyDescent="0.15">
      <c r="C278" s="522"/>
      <c r="D278" s="501">
        <v>83184</v>
      </c>
      <c r="E278" s="501">
        <v>106872</v>
      </c>
      <c r="F278" s="502">
        <v>-23688</v>
      </c>
      <c r="G278" s="503">
        <v>-22.164832697058163</v>
      </c>
    </row>
    <row r="279" spans="1:7" x14ac:dyDescent="0.2">
      <c r="A279" s="510" t="s">
        <v>499</v>
      </c>
      <c r="B279" s="510"/>
      <c r="C279" s="511" t="s">
        <v>669</v>
      </c>
      <c r="D279" s="99">
        <v>81330</v>
      </c>
      <c r="E279" s="99">
        <v>77813</v>
      </c>
      <c r="F279" s="512">
        <v>3517</v>
      </c>
      <c r="G279" s="513">
        <v>4.5198103144718749</v>
      </c>
    </row>
    <row r="280" spans="1:7" s="509" customFormat="1" ht="8.25" x14ac:dyDescent="0.15">
      <c r="C280" s="522"/>
      <c r="D280" s="501">
        <v>81330</v>
      </c>
      <c r="E280" s="501">
        <v>77813</v>
      </c>
      <c r="F280" s="502">
        <v>3517</v>
      </c>
      <c r="G280" s="503">
        <v>4.5198103144718749</v>
      </c>
    </row>
    <row r="281" spans="1:7" x14ac:dyDescent="0.2">
      <c r="A281" s="306">
        <v>196</v>
      </c>
      <c r="B281" s="306">
        <v>1</v>
      </c>
      <c r="C281" s="518" t="s">
        <v>72</v>
      </c>
      <c r="D281" s="518">
        <v>67900</v>
      </c>
      <c r="E281" s="518">
        <v>65379</v>
      </c>
      <c r="F281" s="515">
        <v>2521</v>
      </c>
      <c r="G281" s="516">
        <v>3.8559782193058934</v>
      </c>
    </row>
    <row r="282" spans="1:7" x14ac:dyDescent="0.2">
      <c r="A282" s="306">
        <v>197</v>
      </c>
      <c r="B282" s="306">
        <v>2</v>
      </c>
      <c r="C282" s="518" t="s">
        <v>270</v>
      </c>
      <c r="D282" s="518">
        <v>13430</v>
      </c>
      <c r="E282" s="518">
        <v>12434</v>
      </c>
      <c r="F282" s="515">
        <v>996</v>
      </c>
      <c r="G282" s="516">
        <v>8.0102943541901244</v>
      </c>
    </row>
    <row r="283" spans="1:7" ht="15" x14ac:dyDescent="0.25">
      <c r="C283" s="490"/>
    </row>
    <row r="284" spans="1:7" x14ac:dyDescent="0.2">
      <c r="A284" s="510" t="s">
        <v>525</v>
      </c>
      <c r="B284" s="510"/>
      <c r="C284" s="511" t="s">
        <v>670</v>
      </c>
      <c r="D284" s="99">
        <v>1264</v>
      </c>
      <c r="E284" s="99">
        <v>28806</v>
      </c>
      <c r="F284" s="512">
        <v>-27542</v>
      </c>
      <c r="G284" s="513">
        <v>-95.612025272512668</v>
      </c>
    </row>
    <row r="285" spans="1:7" s="509" customFormat="1" ht="8.25" x14ac:dyDescent="0.15">
      <c r="C285" s="522"/>
      <c r="D285" s="501">
        <v>1264</v>
      </c>
      <c r="E285" s="501">
        <v>28806</v>
      </c>
      <c r="F285" s="502">
        <v>-27542</v>
      </c>
      <c r="G285" s="503">
        <v>-95.612025272512668</v>
      </c>
    </row>
    <row r="286" spans="1:7" x14ac:dyDescent="0.2">
      <c r="A286" s="306">
        <v>198</v>
      </c>
      <c r="B286" s="306">
        <v>1</v>
      </c>
      <c r="C286" s="518" t="s">
        <v>671</v>
      </c>
      <c r="D286" s="518">
        <v>510</v>
      </c>
      <c r="E286" s="518">
        <v>558</v>
      </c>
      <c r="F286" s="515">
        <v>-48</v>
      </c>
      <c r="G286" s="516">
        <v>-8.6021505376344081</v>
      </c>
    </row>
    <row r="287" spans="1:7" x14ac:dyDescent="0.2">
      <c r="A287" s="306">
        <v>199</v>
      </c>
      <c r="B287" s="306">
        <v>2</v>
      </c>
      <c r="C287" s="518" t="s">
        <v>672</v>
      </c>
      <c r="D287" s="518">
        <v>15</v>
      </c>
      <c r="E287" s="518">
        <v>18</v>
      </c>
      <c r="F287" s="515">
        <v>-3</v>
      </c>
      <c r="G287" s="516">
        <v>-16.666666666666668</v>
      </c>
    </row>
    <row r="288" spans="1:7" x14ac:dyDescent="0.2">
      <c r="A288" s="306">
        <v>200</v>
      </c>
      <c r="B288" s="306">
        <v>3</v>
      </c>
      <c r="C288" s="518" t="s">
        <v>297</v>
      </c>
      <c r="D288" s="518">
        <v>732</v>
      </c>
      <c r="E288" s="518">
        <v>28229</v>
      </c>
      <c r="F288" s="515">
        <v>-27497</v>
      </c>
      <c r="G288" s="516">
        <v>-97.406921959686841</v>
      </c>
    </row>
    <row r="289" spans="1:7" x14ac:dyDescent="0.2">
      <c r="A289" s="306">
        <v>201</v>
      </c>
      <c r="B289" s="306">
        <v>4</v>
      </c>
      <c r="C289" s="518" t="s">
        <v>673</v>
      </c>
      <c r="D289" s="518">
        <v>7</v>
      </c>
      <c r="E289" s="518">
        <v>1</v>
      </c>
      <c r="F289" s="515">
        <v>6</v>
      </c>
      <c r="G289" s="516">
        <v>600</v>
      </c>
    </row>
    <row r="290" spans="1:7" ht="15" x14ac:dyDescent="0.25">
      <c r="A290" s="509"/>
      <c r="B290" s="509"/>
      <c r="C290" s="490"/>
    </row>
    <row r="291" spans="1:7" x14ac:dyDescent="0.2">
      <c r="A291" s="510" t="s">
        <v>534</v>
      </c>
      <c r="B291" s="510"/>
      <c r="C291" s="511" t="s">
        <v>674</v>
      </c>
      <c r="D291" s="99">
        <v>122</v>
      </c>
      <c r="E291" s="99">
        <v>53</v>
      </c>
      <c r="F291" s="512">
        <v>69</v>
      </c>
      <c r="G291" s="513">
        <v>130.18867924528303</v>
      </c>
    </row>
    <row r="292" spans="1:7" s="509" customFormat="1" ht="8.25" x14ac:dyDescent="0.15">
      <c r="C292" s="522"/>
      <c r="D292" s="501">
        <v>122</v>
      </c>
      <c r="E292" s="501">
        <v>53</v>
      </c>
      <c r="F292" s="502">
        <v>69</v>
      </c>
      <c r="G292" s="503">
        <v>130.18867924528303</v>
      </c>
    </row>
    <row r="293" spans="1:7" x14ac:dyDescent="0.2">
      <c r="A293" s="306">
        <v>202</v>
      </c>
      <c r="B293" s="306">
        <v>1</v>
      </c>
      <c r="C293" s="518" t="s">
        <v>675</v>
      </c>
      <c r="D293" s="518">
        <v>97</v>
      </c>
      <c r="E293" s="518">
        <v>53</v>
      </c>
      <c r="F293" s="515">
        <v>44</v>
      </c>
      <c r="G293" s="516">
        <v>83.018867924528308</v>
      </c>
    </row>
    <row r="294" spans="1:7" x14ac:dyDescent="0.2">
      <c r="A294" s="306">
        <v>203</v>
      </c>
      <c r="B294" s="306">
        <v>2</v>
      </c>
      <c r="C294" s="518" t="s">
        <v>676</v>
      </c>
      <c r="D294" s="307">
        <v>25</v>
      </c>
      <c r="E294" s="307">
        <v>0</v>
      </c>
      <c r="F294" s="515">
        <v>25</v>
      </c>
      <c r="G294" s="516" t="e">
        <v>#DIV/0!</v>
      </c>
    </row>
    <row r="295" spans="1:7" ht="15" x14ac:dyDescent="0.25">
      <c r="A295" s="509"/>
      <c r="B295" s="509"/>
      <c r="C295" s="490"/>
    </row>
    <row r="296" spans="1:7" x14ac:dyDescent="0.2">
      <c r="A296" s="510" t="s">
        <v>547</v>
      </c>
      <c r="B296" s="510"/>
      <c r="C296" s="511" t="s">
        <v>677</v>
      </c>
      <c r="D296" s="99">
        <v>468</v>
      </c>
      <c r="E296" s="99">
        <v>200</v>
      </c>
      <c r="F296" s="512">
        <v>268</v>
      </c>
      <c r="G296" s="513">
        <v>134</v>
      </c>
    </row>
    <row r="297" spans="1:7" s="509" customFormat="1" ht="8.25" x14ac:dyDescent="0.15">
      <c r="C297" s="522"/>
      <c r="D297" s="501">
        <v>468</v>
      </c>
      <c r="E297" s="501">
        <v>200</v>
      </c>
      <c r="F297" s="502">
        <v>268</v>
      </c>
      <c r="G297" s="503">
        <v>134</v>
      </c>
    </row>
    <row r="298" spans="1:7" x14ac:dyDescent="0.2">
      <c r="A298" s="306">
        <v>204</v>
      </c>
      <c r="B298" s="306">
        <v>1</v>
      </c>
      <c r="C298" s="518" t="s">
        <v>678</v>
      </c>
      <c r="D298" s="518">
        <v>20</v>
      </c>
      <c r="E298" s="518">
        <v>9</v>
      </c>
      <c r="F298" s="515">
        <v>11</v>
      </c>
      <c r="G298" s="516">
        <v>122.22222222222223</v>
      </c>
    </row>
    <row r="299" spans="1:7" x14ac:dyDescent="0.2">
      <c r="A299" s="306">
        <v>205</v>
      </c>
      <c r="B299" s="306">
        <v>2</v>
      </c>
      <c r="C299" s="518" t="s">
        <v>679</v>
      </c>
      <c r="D299" s="518">
        <v>130</v>
      </c>
      <c r="E299" s="518">
        <v>24</v>
      </c>
      <c r="F299" s="515">
        <v>106</v>
      </c>
      <c r="G299" s="516">
        <v>441.66666666666669</v>
      </c>
    </row>
    <row r="300" spans="1:7" x14ac:dyDescent="0.2">
      <c r="A300" s="306">
        <v>206</v>
      </c>
      <c r="B300" s="306">
        <v>3</v>
      </c>
      <c r="C300" s="518" t="s">
        <v>680</v>
      </c>
      <c r="D300" s="518">
        <v>206</v>
      </c>
      <c r="E300" s="518">
        <v>120</v>
      </c>
      <c r="F300" s="515">
        <v>86</v>
      </c>
      <c r="G300" s="516">
        <v>71.666666666666671</v>
      </c>
    </row>
    <row r="301" spans="1:7" x14ac:dyDescent="0.2">
      <c r="A301" s="306">
        <v>207</v>
      </c>
      <c r="B301" s="306">
        <v>4</v>
      </c>
      <c r="C301" s="306" t="s">
        <v>681</v>
      </c>
      <c r="D301" s="307">
        <v>112</v>
      </c>
      <c r="E301" s="307">
        <v>47</v>
      </c>
      <c r="F301" s="515">
        <v>65</v>
      </c>
      <c r="G301" s="516">
        <v>138.29787234042553</v>
      </c>
    </row>
    <row r="304" spans="1:7" x14ac:dyDescent="0.2">
      <c r="D304" s="517" t="s">
        <v>683</v>
      </c>
    </row>
    <row r="311" spans="1:9" s="307" customFormat="1" x14ac:dyDescent="0.2">
      <c r="A311" s="306"/>
      <c r="B311" s="306"/>
      <c r="C311" s="306"/>
      <c r="G311" s="306"/>
      <c r="H311" s="306"/>
      <c r="I311" s="306"/>
    </row>
  </sheetData>
  <mergeCells count="6">
    <mergeCell ref="A1:G1"/>
    <mergeCell ref="A2:G2"/>
    <mergeCell ref="F3:G3"/>
    <mergeCell ref="C4:C5"/>
    <mergeCell ref="D4:E4"/>
    <mergeCell ref="F4:G4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2"/>
  <sheetViews>
    <sheetView topLeftCell="A49" workbookViewId="0">
      <selection activeCell="B51" sqref="B51"/>
    </sheetView>
  </sheetViews>
  <sheetFormatPr defaultRowHeight="12.75" x14ac:dyDescent="0.2"/>
  <cols>
    <col min="1" max="1" width="3" style="353" bestFit="1" customWidth="1"/>
    <col min="2" max="2" width="28.5703125" style="353" bestFit="1" customWidth="1"/>
    <col min="3" max="3" width="11.28515625" style="87" bestFit="1" customWidth="1"/>
    <col min="4" max="4" width="11.5703125" style="87" customWidth="1"/>
    <col min="5" max="5" width="10.28515625" style="353" bestFit="1" customWidth="1"/>
    <col min="6" max="6" width="8.85546875" style="353" customWidth="1"/>
    <col min="7" max="7" width="9.85546875" style="353" customWidth="1"/>
    <col min="8" max="8" width="8.7109375" style="353" bestFit="1" customWidth="1"/>
    <col min="9" max="251" width="9.140625" style="353"/>
    <col min="252" max="252" width="3" style="353" bestFit="1" customWidth="1"/>
    <col min="253" max="253" width="32.7109375" style="353" bestFit="1" customWidth="1"/>
    <col min="254" max="254" width="11" style="353" customWidth="1"/>
    <col min="255" max="255" width="11.5703125" style="353" customWidth="1"/>
    <col min="256" max="256" width="10.140625" style="353" bestFit="1" customWidth="1"/>
    <col min="257" max="257" width="9" style="353" customWidth="1"/>
    <col min="258" max="258" width="9.42578125" style="353" customWidth="1"/>
    <col min="259" max="259" width="10.28515625" style="353" bestFit="1" customWidth="1"/>
    <col min="260" max="262" width="11.28515625" style="353" bestFit="1" customWidth="1"/>
    <col min="263" max="507" width="9.140625" style="353"/>
    <col min="508" max="508" width="3" style="353" bestFit="1" customWidth="1"/>
    <col min="509" max="509" width="32.7109375" style="353" bestFit="1" customWidth="1"/>
    <col min="510" max="510" width="11" style="353" customWidth="1"/>
    <col min="511" max="511" width="11.5703125" style="353" customWidth="1"/>
    <col min="512" max="512" width="10.140625" style="353" bestFit="1" customWidth="1"/>
    <col min="513" max="513" width="9" style="353" customWidth="1"/>
    <col min="514" max="514" width="9.42578125" style="353" customWidth="1"/>
    <col min="515" max="515" width="10.28515625" style="353" bestFit="1" customWidth="1"/>
    <col min="516" max="518" width="11.28515625" style="353" bestFit="1" customWidth="1"/>
    <col min="519" max="763" width="9.140625" style="353"/>
    <col min="764" max="764" width="3" style="353" bestFit="1" customWidth="1"/>
    <col min="765" max="765" width="32.7109375" style="353" bestFit="1" customWidth="1"/>
    <col min="766" max="766" width="11" style="353" customWidth="1"/>
    <col min="767" max="767" width="11.5703125" style="353" customWidth="1"/>
    <col min="768" max="768" width="10.140625" style="353" bestFit="1" customWidth="1"/>
    <col min="769" max="769" width="9" style="353" customWidth="1"/>
    <col min="770" max="770" width="9.42578125" style="353" customWidth="1"/>
    <col min="771" max="771" width="10.28515625" style="353" bestFit="1" customWidth="1"/>
    <col min="772" max="774" width="11.28515625" style="353" bestFit="1" customWidth="1"/>
    <col min="775" max="1019" width="9.140625" style="353"/>
    <col min="1020" max="1020" width="3" style="353" bestFit="1" customWidth="1"/>
    <col min="1021" max="1021" width="32.7109375" style="353" bestFit="1" customWidth="1"/>
    <col min="1022" max="1022" width="11" style="353" customWidth="1"/>
    <col min="1023" max="1023" width="11.5703125" style="353" customWidth="1"/>
    <col min="1024" max="1024" width="10.140625" style="353" bestFit="1" customWidth="1"/>
    <col min="1025" max="1025" width="9" style="353" customWidth="1"/>
    <col min="1026" max="1026" width="9.42578125" style="353" customWidth="1"/>
    <col min="1027" max="1027" width="10.28515625" style="353" bestFit="1" customWidth="1"/>
    <col min="1028" max="1030" width="11.28515625" style="353" bestFit="1" customWidth="1"/>
    <col min="1031" max="1275" width="9.140625" style="353"/>
    <col min="1276" max="1276" width="3" style="353" bestFit="1" customWidth="1"/>
    <col min="1277" max="1277" width="32.7109375" style="353" bestFit="1" customWidth="1"/>
    <col min="1278" max="1278" width="11" style="353" customWidth="1"/>
    <col min="1279" max="1279" width="11.5703125" style="353" customWidth="1"/>
    <col min="1280" max="1280" width="10.140625" style="353" bestFit="1" customWidth="1"/>
    <col min="1281" max="1281" width="9" style="353" customWidth="1"/>
    <col min="1282" max="1282" width="9.42578125" style="353" customWidth="1"/>
    <col min="1283" max="1283" width="10.28515625" style="353" bestFit="1" customWidth="1"/>
    <col min="1284" max="1286" width="11.28515625" style="353" bestFit="1" customWidth="1"/>
    <col min="1287" max="1531" width="9.140625" style="353"/>
    <col min="1532" max="1532" width="3" style="353" bestFit="1" customWidth="1"/>
    <col min="1533" max="1533" width="32.7109375" style="353" bestFit="1" customWidth="1"/>
    <col min="1534" max="1534" width="11" style="353" customWidth="1"/>
    <col min="1535" max="1535" width="11.5703125" style="353" customWidth="1"/>
    <col min="1536" max="1536" width="10.140625" style="353" bestFit="1" customWidth="1"/>
    <col min="1537" max="1537" width="9" style="353" customWidth="1"/>
    <col min="1538" max="1538" width="9.42578125" style="353" customWidth="1"/>
    <col min="1539" max="1539" width="10.28515625" style="353" bestFit="1" customWidth="1"/>
    <col min="1540" max="1542" width="11.28515625" style="353" bestFit="1" customWidth="1"/>
    <col min="1543" max="1787" width="9.140625" style="353"/>
    <col min="1788" max="1788" width="3" style="353" bestFit="1" customWidth="1"/>
    <col min="1789" max="1789" width="32.7109375" style="353" bestFit="1" customWidth="1"/>
    <col min="1790" max="1790" width="11" style="353" customWidth="1"/>
    <col min="1791" max="1791" width="11.5703125" style="353" customWidth="1"/>
    <col min="1792" max="1792" width="10.140625" style="353" bestFit="1" customWidth="1"/>
    <col min="1793" max="1793" width="9" style="353" customWidth="1"/>
    <col min="1794" max="1794" width="9.42578125" style="353" customWidth="1"/>
    <col min="1795" max="1795" width="10.28515625" style="353" bestFit="1" customWidth="1"/>
    <col min="1796" max="1798" width="11.28515625" style="353" bestFit="1" customWidth="1"/>
    <col min="1799" max="2043" width="9.140625" style="353"/>
    <col min="2044" max="2044" width="3" style="353" bestFit="1" customWidth="1"/>
    <col min="2045" max="2045" width="32.7109375" style="353" bestFit="1" customWidth="1"/>
    <col min="2046" max="2046" width="11" style="353" customWidth="1"/>
    <col min="2047" max="2047" width="11.5703125" style="353" customWidth="1"/>
    <col min="2048" max="2048" width="10.140625" style="353" bestFit="1" customWidth="1"/>
    <col min="2049" max="2049" width="9" style="353" customWidth="1"/>
    <col min="2050" max="2050" width="9.42578125" style="353" customWidth="1"/>
    <col min="2051" max="2051" width="10.28515625" style="353" bestFit="1" customWidth="1"/>
    <col min="2052" max="2054" width="11.28515625" style="353" bestFit="1" customWidth="1"/>
    <col min="2055" max="2299" width="9.140625" style="353"/>
    <col min="2300" max="2300" width="3" style="353" bestFit="1" customWidth="1"/>
    <col min="2301" max="2301" width="32.7109375" style="353" bestFit="1" customWidth="1"/>
    <col min="2302" max="2302" width="11" style="353" customWidth="1"/>
    <col min="2303" max="2303" width="11.5703125" style="353" customWidth="1"/>
    <col min="2304" max="2304" width="10.140625" style="353" bestFit="1" customWidth="1"/>
    <col min="2305" max="2305" width="9" style="353" customWidth="1"/>
    <col min="2306" max="2306" width="9.42578125" style="353" customWidth="1"/>
    <col min="2307" max="2307" width="10.28515625" style="353" bestFit="1" customWidth="1"/>
    <col min="2308" max="2310" width="11.28515625" style="353" bestFit="1" customWidth="1"/>
    <col min="2311" max="2555" width="9.140625" style="353"/>
    <col min="2556" max="2556" width="3" style="353" bestFit="1" customWidth="1"/>
    <col min="2557" max="2557" width="32.7109375" style="353" bestFit="1" customWidth="1"/>
    <col min="2558" max="2558" width="11" style="353" customWidth="1"/>
    <col min="2559" max="2559" width="11.5703125" style="353" customWidth="1"/>
    <col min="2560" max="2560" width="10.140625" style="353" bestFit="1" customWidth="1"/>
    <col min="2561" max="2561" width="9" style="353" customWidth="1"/>
    <col min="2562" max="2562" width="9.42578125" style="353" customWidth="1"/>
    <col min="2563" max="2563" width="10.28515625" style="353" bestFit="1" customWidth="1"/>
    <col min="2564" max="2566" width="11.28515625" style="353" bestFit="1" customWidth="1"/>
    <col min="2567" max="2811" width="9.140625" style="353"/>
    <col min="2812" max="2812" width="3" style="353" bestFit="1" customWidth="1"/>
    <col min="2813" max="2813" width="32.7109375" style="353" bestFit="1" customWidth="1"/>
    <col min="2814" max="2814" width="11" style="353" customWidth="1"/>
    <col min="2815" max="2815" width="11.5703125" style="353" customWidth="1"/>
    <col min="2816" max="2816" width="10.140625" style="353" bestFit="1" customWidth="1"/>
    <col min="2817" max="2817" width="9" style="353" customWidth="1"/>
    <col min="2818" max="2818" width="9.42578125" style="353" customWidth="1"/>
    <col min="2819" max="2819" width="10.28515625" style="353" bestFit="1" customWidth="1"/>
    <col min="2820" max="2822" width="11.28515625" style="353" bestFit="1" customWidth="1"/>
    <col min="2823" max="3067" width="9.140625" style="353"/>
    <col min="3068" max="3068" width="3" style="353" bestFit="1" customWidth="1"/>
    <col min="3069" max="3069" width="32.7109375" style="353" bestFit="1" customWidth="1"/>
    <col min="3070" max="3070" width="11" style="353" customWidth="1"/>
    <col min="3071" max="3071" width="11.5703125" style="353" customWidth="1"/>
    <col min="3072" max="3072" width="10.140625" style="353" bestFit="1" customWidth="1"/>
    <col min="3073" max="3073" width="9" style="353" customWidth="1"/>
    <col min="3074" max="3074" width="9.42578125" style="353" customWidth="1"/>
    <col min="3075" max="3075" width="10.28515625" style="353" bestFit="1" customWidth="1"/>
    <col min="3076" max="3078" width="11.28515625" style="353" bestFit="1" customWidth="1"/>
    <col min="3079" max="3323" width="9.140625" style="353"/>
    <col min="3324" max="3324" width="3" style="353" bestFit="1" customWidth="1"/>
    <col min="3325" max="3325" width="32.7109375" style="353" bestFit="1" customWidth="1"/>
    <col min="3326" max="3326" width="11" style="353" customWidth="1"/>
    <col min="3327" max="3327" width="11.5703125" style="353" customWidth="1"/>
    <col min="3328" max="3328" width="10.140625" style="353" bestFit="1" customWidth="1"/>
    <col min="3329" max="3329" width="9" style="353" customWidth="1"/>
    <col min="3330" max="3330" width="9.42578125" style="353" customWidth="1"/>
    <col min="3331" max="3331" width="10.28515625" style="353" bestFit="1" customWidth="1"/>
    <col min="3332" max="3334" width="11.28515625" style="353" bestFit="1" customWidth="1"/>
    <col min="3335" max="3579" width="9.140625" style="353"/>
    <col min="3580" max="3580" width="3" style="353" bestFit="1" customWidth="1"/>
    <col min="3581" max="3581" width="32.7109375" style="353" bestFit="1" customWidth="1"/>
    <col min="3582" max="3582" width="11" style="353" customWidth="1"/>
    <col min="3583" max="3583" width="11.5703125" style="353" customWidth="1"/>
    <col min="3584" max="3584" width="10.140625" style="353" bestFit="1" customWidth="1"/>
    <col min="3585" max="3585" width="9" style="353" customWidth="1"/>
    <col min="3586" max="3586" width="9.42578125" style="353" customWidth="1"/>
    <col min="3587" max="3587" width="10.28515625" style="353" bestFit="1" customWidth="1"/>
    <col min="3588" max="3590" width="11.28515625" style="353" bestFit="1" customWidth="1"/>
    <col min="3591" max="3835" width="9.140625" style="353"/>
    <col min="3836" max="3836" width="3" style="353" bestFit="1" customWidth="1"/>
    <col min="3837" max="3837" width="32.7109375" style="353" bestFit="1" customWidth="1"/>
    <col min="3838" max="3838" width="11" style="353" customWidth="1"/>
    <col min="3839" max="3839" width="11.5703125" style="353" customWidth="1"/>
    <col min="3840" max="3840" width="10.140625" style="353" bestFit="1" customWidth="1"/>
    <col min="3841" max="3841" width="9" style="353" customWidth="1"/>
    <col min="3842" max="3842" width="9.42578125" style="353" customWidth="1"/>
    <col min="3843" max="3843" width="10.28515625" style="353" bestFit="1" customWidth="1"/>
    <col min="3844" max="3846" width="11.28515625" style="353" bestFit="1" customWidth="1"/>
    <col min="3847" max="4091" width="9.140625" style="353"/>
    <col min="4092" max="4092" width="3" style="353" bestFit="1" customWidth="1"/>
    <col min="4093" max="4093" width="32.7109375" style="353" bestFit="1" customWidth="1"/>
    <col min="4094" max="4094" width="11" style="353" customWidth="1"/>
    <col min="4095" max="4095" width="11.5703125" style="353" customWidth="1"/>
    <col min="4096" max="4096" width="10.140625" style="353" bestFit="1" customWidth="1"/>
    <col min="4097" max="4097" width="9" style="353" customWidth="1"/>
    <col min="4098" max="4098" width="9.42578125" style="353" customWidth="1"/>
    <col min="4099" max="4099" width="10.28515625" style="353" bestFit="1" customWidth="1"/>
    <col min="4100" max="4102" width="11.28515625" style="353" bestFit="1" customWidth="1"/>
    <col min="4103" max="4347" width="9.140625" style="353"/>
    <col min="4348" max="4348" width="3" style="353" bestFit="1" customWidth="1"/>
    <col min="4349" max="4349" width="32.7109375" style="353" bestFit="1" customWidth="1"/>
    <col min="4350" max="4350" width="11" style="353" customWidth="1"/>
    <col min="4351" max="4351" width="11.5703125" style="353" customWidth="1"/>
    <col min="4352" max="4352" width="10.140625" style="353" bestFit="1" customWidth="1"/>
    <col min="4353" max="4353" width="9" style="353" customWidth="1"/>
    <col min="4354" max="4354" width="9.42578125" style="353" customWidth="1"/>
    <col min="4355" max="4355" width="10.28515625" style="353" bestFit="1" customWidth="1"/>
    <col min="4356" max="4358" width="11.28515625" style="353" bestFit="1" customWidth="1"/>
    <col min="4359" max="4603" width="9.140625" style="353"/>
    <col min="4604" max="4604" width="3" style="353" bestFit="1" customWidth="1"/>
    <col min="4605" max="4605" width="32.7109375" style="353" bestFit="1" customWidth="1"/>
    <col min="4606" max="4606" width="11" style="353" customWidth="1"/>
    <col min="4607" max="4607" width="11.5703125" style="353" customWidth="1"/>
    <col min="4608" max="4608" width="10.140625" style="353" bestFit="1" customWidth="1"/>
    <col min="4609" max="4609" width="9" style="353" customWidth="1"/>
    <col min="4610" max="4610" width="9.42578125" style="353" customWidth="1"/>
    <col min="4611" max="4611" width="10.28515625" style="353" bestFit="1" customWidth="1"/>
    <col min="4612" max="4614" width="11.28515625" style="353" bestFit="1" customWidth="1"/>
    <col min="4615" max="4859" width="9.140625" style="353"/>
    <col min="4860" max="4860" width="3" style="353" bestFit="1" customWidth="1"/>
    <col min="4861" max="4861" width="32.7109375" style="353" bestFit="1" customWidth="1"/>
    <col min="4862" max="4862" width="11" style="353" customWidth="1"/>
    <col min="4863" max="4863" width="11.5703125" style="353" customWidth="1"/>
    <col min="4864" max="4864" width="10.140625" style="353" bestFit="1" customWidth="1"/>
    <col min="4865" max="4865" width="9" style="353" customWidth="1"/>
    <col min="4866" max="4866" width="9.42578125" style="353" customWidth="1"/>
    <col min="4867" max="4867" width="10.28515625" style="353" bestFit="1" customWidth="1"/>
    <col min="4868" max="4870" width="11.28515625" style="353" bestFit="1" customWidth="1"/>
    <col min="4871" max="5115" width="9.140625" style="353"/>
    <col min="5116" max="5116" width="3" style="353" bestFit="1" customWidth="1"/>
    <col min="5117" max="5117" width="32.7109375" style="353" bestFit="1" customWidth="1"/>
    <col min="5118" max="5118" width="11" style="353" customWidth="1"/>
    <col min="5119" max="5119" width="11.5703125" style="353" customWidth="1"/>
    <col min="5120" max="5120" width="10.140625" style="353" bestFit="1" customWidth="1"/>
    <col min="5121" max="5121" width="9" style="353" customWidth="1"/>
    <col min="5122" max="5122" width="9.42578125" style="353" customWidth="1"/>
    <col min="5123" max="5123" width="10.28515625" style="353" bestFit="1" customWidth="1"/>
    <col min="5124" max="5126" width="11.28515625" style="353" bestFit="1" customWidth="1"/>
    <col min="5127" max="5371" width="9.140625" style="353"/>
    <col min="5372" max="5372" width="3" style="353" bestFit="1" customWidth="1"/>
    <col min="5373" max="5373" width="32.7109375" style="353" bestFit="1" customWidth="1"/>
    <col min="5374" max="5374" width="11" style="353" customWidth="1"/>
    <col min="5375" max="5375" width="11.5703125" style="353" customWidth="1"/>
    <col min="5376" max="5376" width="10.140625" style="353" bestFit="1" customWidth="1"/>
    <col min="5377" max="5377" width="9" style="353" customWidth="1"/>
    <col min="5378" max="5378" width="9.42578125" style="353" customWidth="1"/>
    <col min="5379" max="5379" width="10.28515625" style="353" bestFit="1" customWidth="1"/>
    <col min="5380" max="5382" width="11.28515625" style="353" bestFit="1" customWidth="1"/>
    <col min="5383" max="5627" width="9.140625" style="353"/>
    <col min="5628" max="5628" width="3" style="353" bestFit="1" customWidth="1"/>
    <col min="5629" max="5629" width="32.7109375" style="353" bestFit="1" customWidth="1"/>
    <col min="5630" max="5630" width="11" style="353" customWidth="1"/>
    <col min="5631" max="5631" width="11.5703125" style="353" customWidth="1"/>
    <col min="5632" max="5632" width="10.140625" style="353" bestFit="1" customWidth="1"/>
    <col min="5633" max="5633" width="9" style="353" customWidth="1"/>
    <col min="5634" max="5634" width="9.42578125" style="353" customWidth="1"/>
    <col min="5635" max="5635" width="10.28515625" style="353" bestFit="1" customWidth="1"/>
    <col min="5636" max="5638" width="11.28515625" style="353" bestFit="1" customWidth="1"/>
    <col min="5639" max="5883" width="9.140625" style="353"/>
    <col min="5884" max="5884" width="3" style="353" bestFit="1" customWidth="1"/>
    <col min="5885" max="5885" width="32.7109375" style="353" bestFit="1" customWidth="1"/>
    <col min="5886" max="5886" width="11" style="353" customWidth="1"/>
    <col min="5887" max="5887" width="11.5703125" style="353" customWidth="1"/>
    <col min="5888" max="5888" width="10.140625" style="353" bestFit="1" customWidth="1"/>
    <col min="5889" max="5889" width="9" style="353" customWidth="1"/>
    <col min="5890" max="5890" width="9.42578125" style="353" customWidth="1"/>
    <col min="5891" max="5891" width="10.28515625" style="353" bestFit="1" customWidth="1"/>
    <col min="5892" max="5894" width="11.28515625" style="353" bestFit="1" customWidth="1"/>
    <col min="5895" max="6139" width="9.140625" style="353"/>
    <col min="6140" max="6140" width="3" style="353" bestFit="1" customWidth="1"/>
    <col min="6141" max="6141" width="32.7109375" style="353" bestFit="1" customWidth="1"/>
    <col min="6142" max="6142" width="11" style="353" customWidth="1"/>
    <col min="6143" max="6143" width="11.5703125" style="353" customWidth="1"/>
    <col min="6144" max="6144" width="10.140625" style="353" bestFit="1" customWidth="1"/>
    <col min="6145" max="6145" width="9" style="353" customWidth="1"/>
    <col min="6146" max="6146" width="9.42578125" style="353" customWidth="1"/>
    <col min="6147" max="6147" width="10.28515625" style="353" bestFit="1" customWidth="1"/>
    <col min="6148" max="6150" width="11.28515625" style="353" bestFit="1" customWidth="1"/>
    <col min="6151" max="6395" width="9.140625" style="353"/>
    <col min="6396" max="6396" width="3" style="353" bestFit="1" customWidth="1"/>
    <col min="6397" max="6397" width="32.7109375" style="353" bestFit="1" customWidth="1"/>
    <col min="6398" max="6398" width="11" style="353" customWidth="1"/>
    <col min="6399" max="6399" width="11.5703125" style="353" customWidth="1"/>
    <col min="6400" max="6400" width="10.140625" style="353" bestFit="1" customWidth="1"/>
    <col min="6401" max="6401" width="9" style="353" customWidth="1"/>
    <col min="6402" max="6402" width="9.42578125" style="353" customWidth="1"/>
    <col min="6403" max="6403" width="10.28515625" style="353" bestFit="1" customWidth="1"/>
    <col min="6404" max="6406" width="11.28515625" style="353" bestFit="1" customWidth="1"/>
    <col min="6407" max="6651" width="9.140625" style="353"/>
    <col min="6652" max="6652" width="3" style="353" bestFit="1" customWidth="1"/>
    <col min="6653" max="6653" width="32.7109375" style="353" bestFit="1" customWidth="1"/>
    <col min="6654" max="6654" width="11" style="353" customWidth="1"/>
    <col min="6655" max="6655" width="11.5703125" style="353" customWidth="1"/>
    <col min="6656" max="6656" width="10.140625" style="353" bestFit="1" customWidth="1"/>
    <col min="6657" max="6657" width="9" style="353" customWidth="1"/>
    <col min="6658" max="6658" width="9.42578125" style="353" customWidth="1"/>
    <col min="6659" max="6659" width="10.28515625" style="353" bestFit="1" customWidth="1"/>
    <col min="6660" max="6662" width="11.28515625" style="353" bestFit="1" customWidth="1"/>
    <col min="6663" max="6907" width="9.140625" style="353"/>
    <col min="6908" max="6908" width="3" style="353" bestFit="1" customWidth="1"/>
    <col min="6909" max="6909" width="32.7109375" style="353" bestFit="1" customWidth="1"/>
    <col min="6910" max="6910" width="11" style="353" customWidth="1"/>
    <col min="6911" max="6911" width="11.5703125" style="353" customWidth="1"/>
    <col min="6912" max="6912" width="10.140625" style="353" bestFit="1" customWidth="1"/>
    <col min="6913" max="6913" width="9" style="353" customWidth="1"/>
    <col min="6914" max="6914" width="9.42578125" style="353" customWidth="1"/>
    <col min="6915" max="6915" width="10.28515625" style="353" bestFit="1" customWidth="1"/>
    <col min="6916" max="6918" width="11.28515625" style="353" bestFit="1" customWidth="1"/>
    <col min="6919" max="7163" width="9.140625" style="353"/>
    <col min="7164" max="7164" width="3" style="353" bestFit="1" customWidth="1"/>
    <col min="7165" max="7165" width="32.7109375" style="353" bestFit="1" customWidth="1"/>
    <col min="7166" max="7166" width="11" style="353" customWidth="1"/>
    <col min="7167" max="7167" width="11.5703125" style="353" customWidth="1"/>
    <col min="7168" max="7168" width="10.140625" style="353" bestFit="1" customWidth="1"/>
    <col min="7169" max="7169" width="9" style="353" customWidth="1"/>
    <col min="7170" max="7170" width="9.42578125" style="353" customWidth="1"/>
    <col min="7171" max="7171" width="10.28515625" style="353" bestFit="1" customWidth="1"/>
    <col min="7172" max="7174" width="11.28515625" style="353" bestFit="1" customWidth="1"/>
    <col min="7175" max="7419" width="9.140625" style="353"/>
    <col min="7420" max="7420" width="3" style="353" bestFit="1" customWidth="1"/>
    <col min="7421" max="7421" width="32.7109375" style="353" bestFit="1" customWidth="1"/>
    <col min="7422" max="7422" width="11" style="353" customWidth="1"/>
    <col min="7423" max="7423" width="11.5703125" style="353" customWidth="1"/>
    <col min="7424" max="7424" width="10.140625" style="353" bestFit="1" customWidth="1"/>
    <col min="7425" max="7425" width="9" style="353" customWidth="1"/>
    <col min="7426" max="7426" width="9.42578125" style="353" customWidth="1"/>
    <col min="7427" max="7427" width="10.28515625" style="353" bestFit="1" customWidth="1"/>
    <col min="7428" max="7430" width="11.28515625" style="353" bestFit="1" customWidth="1"/>
    <col min="7431" max="7675" width="9.140625" style="353"/>
    <col min="7676" max="7676" width="3" style="353" bestFit="1" customWidth="1"/>
    <col min="7677" max="7677" width="32.7109375" style="353" bestFit="1" customWidth="1"/>
    <col min="7678" max="7678" width="11" style="353" customWidth="1"/>
    <col min="7679" max="7679" width="11.5703125" style="353" customWidth="1"/>
    <col min="7680" max="7680" width="10.140625" style="353" bestFit="1" customWidth="1"/>
    <col min="7681" max="7681" width="9" style="353" customWidth="1"/>
    <col min="7682" max="7682" width="9.42578125" style="353" customWidth="1"/>
    <col min="7683" max="7683" width="10.28515625" style="353" bestFit="1" customWidth="1"/>
    <col min="7684" max="7686" width="11.28515625" style="353" bestFit="1" customWidth="1"/>
    <col min="7687" max="7931" width="9.140625" style="353"/>
    <col min="7932" max="7932" width="3" style="353" bestFit="1" customWidth="1"/>
    <col min="7933" max="7933" width="32.7109375" style="353" bestFit="1" customWidth="1"/>
    <col min="7934" max="7934" width="11" style="353" customWidth="1"/>
    <col min="7935" max="7935" width="11.5703125" style="353" customWidth="1"/>
    <col min="7936" max="7936" width="10.140625" style="353" bestFit="1" customWidth="1"/>
    <col min="7937" max="7937" width="9" style="353" customWidth="1"/>
    <col min="7938" max="7938" width="9.42578125" style="353" customWidth="1"/>
    <col min="7939" max="7939" width="10.28515625" style="353" bestFit="1" customWidth="1"/>
    <col min="7940" max="7942" width="11.28515625" style="353" bestFit="1" customWidth="1"/>
    <col min="7943" max="8187" width="9.140625" style="353"/>
    <col min="8188" max="8188" width="3" style="353" bestFit="1" customWidth="1"/>
    <col min="8189" max="8189" width="32.7109375" style="353" bestFit="1" customWidth="1"/>
    <col min="8190" max="8190" width="11" style="353" customWidth="1"/>
    <col min="8191" max="8191" width="11.5703125" style="353" customWidth="1"/>
    <col min="8192" max="8192" width="10.140625" style="353" bestFit="1" customWidth="1"/>
    <col min="8193" max="8193" width="9" style="353" customWidth="1"/>
    <col min="8194" max="8194" width="9.42578125" style="353" customWidth="1"/>
    <col min="8195" max="8195" width="10.28515625" style="353" bestFit="1" customWidth="1"/>
    <col min="8196" max="8198" width="11.28515625" style="353" bestFit="1" customWidth="1"/>
    <col min="8199" max="8443" width="9.140625" style="353"/>
    <col min="8444" max="8444" width="3" style="353" bestFit="1" customWidth="1"/>
    <col min="8445" max="8445" width="32.7109375" style="353" bestFit="1" customWidth="1"/>
    <col min="8446" max="8446" width="11" style="353" customWidth="1"/>
    <col min="8447" max="8447" width="11.5703125" style="353" customWidth="1"/>
    <col min="8448" max="8448" width="10.140625" style="353" bestFit="1" customWidth="1"/>
    <col min="8449" max="8449" width="9" style="353" customWidth="1"/>
    <col min="8450" max="8450" width="9.42578125" style="353" customWidth="1"/>
    <col min="8451" max="8451" width="10.28515625" style="353" bestFit="1" customWidth="1"/>
    <col min="8452" max="8454" width="11.28515625" style="353" bestFit="1" customWidth="1"/>
    <col min="8455" max="8699" width="9.140625" style="353"/>
    <col min="8700" max="8700" width="3" style="353" bestFit="1" customWidth="1"/>
    <col min="8701" max="8701" width="32.7109375" style="353" bestFit="1" customWidth="1"/>
    <col min="8702" max="8702" width="11" style="353" customWidth="1"/>
    <col min="8703" max="8703" width="11.5703125" style="353" customWidth="1"/>
    <col min="8704" max="8704" width="10.140625" style="353" bestFit="1" customWidth="1"/>
    <col min="8705" max="8705" width="9" style="353" customWidth="1"/>
    <col min="8706" max="8706" width="9.42578125" style="353" customWidth="1"/>
    <col min="8707" max="8707" width="10.28515625" style="353" bestFit="1" customWidth="1"/>
    <col min="8708" max="8710" width="11.28515625" style="353" bestFit="1" customWidth="1"/>
    <col min="8711" max="8955" width="9.140625" style="353"/>
    <col min="8956" max="8956" width="3" style="353" bestFit="1" customWidth="1"/>
    <col min="8957" max="8957" width="32.7109375" style="353" bestFit="1" customWidth="1"/>
    <col min="8958" max="8958" width="11" style="353" customWidth="1"/>
    <col min="8959" max="8959" width="11.5703125" style="353" customWidth="1"/>
    <col min="8960" max="8960" width="10.140625" style="353" bestFit="1" customWidth="1"/>
    <col min="8961" max="8961" width="9" style="353" customWidth="1"/>
    <col min="8962" max="8962" width="9.42578125" style="353" customWidth="1"/>
    <col min="8963" max="8963" width="10.28515625" style="353" bestFit="1" customWidth="1"/>
    <col min="8964" max="8966" width="11.28515625" style="353" bestFit="1" customWidth="1"/>
    <col min="8967" max="9211" width="9.140625" style="353"/>
    <col min="9212" max="9212" width="3" style="353" bestFit="1" customWidth="1"/>
    <col min="9213" max="9213" width="32.7109375" style="353" bestFit="1" customWidth="1"/>
    <col min="9214" max="9214" width="11" style="353" customWidth="1"/>
    <col min="9215" max="9215" width="11.5703125" style="353" customWidth="1"/>
    <col min="9216" max="9216" width="10.140625" style="353" bestFit="1" customWidth="1"/>
    <col min="9217" max="9217" width="9" style="353" customWidth="1"/>
    <col min="9218" max="9218" width="9.42578125" style="353" customWidth="1"/>
    <col min="9219" max="9219" width="10.28515625" style="353" bestFit="1" customWidth="1"/>
    <col min="9220" max="9222" width="11.28515625" style="353" bestFit="1" customWidth="1"/>
    <col min="9223" max="9467" width="9.140625" style="353"/>
    <col min="9468" max="9468" width="3" style="353" bestFit="1" customWidth="1"/>
    <col min="9469" max="9469" width="32.7109375" style="353" bestFit="1" customWidth="1"/>
    <col min="9470" max="9470" width="11" style="353" customWidth="1"/>
    <col min="9471" max="9471" width="11.5703125" style="353" customWidth="1"/>
    <col min="9472" max="9472" width="10.140625" style="353" bestFit="1" customWidth="1"/>
    <col min="9473" max="9473" width="9" style="353" customWidth="1"/>
    <col min="9474" max="9474" width="9.42578125" style="353" customWidth="1"/>
    <col min="9475" max="9475" width="10.28515625" style="353" bestFit="1" customWidth="1"/>
    <col min="9476" max="9478" width="11.28515625" style="353" bestFit="1" customWidth="1"/>
    <col min="9479" max="9723" width="9.140625" style="353"/>
    <col min="9724" max="9724" width="3" style="353" bestFit="1" customWidth="1"/>
    <col min="9725" max="9725" width="32.7109375" style="353" bestFit="1" customWidth="1"/>
    <col min="9726" max="9726" width="11" style="353" customWidth="1"/>
    <col min="9727" max="9727" width="11.5703125" style="353" customWidth="1"/>
    <col min="9728" max="9728" width="10.140625" style="353" bestFit="1" customWidth="1"/>
    <col min="9729" max="9729" width="9" style="353" customWidth="1"/>
    <col min="9730" max="9730" width="9.42578125" style="353" customWidth="1"/>
    <col min="9731" max="9731" width="10.28515625" style="353" bestFit="1" customWidth="1"/>
    <col min="9732" max="9734" width="11.28515625" style="353" bestFit="1" customWidth="1"/>
    <col min="9735" max="9979" width="9.140625" style="353"/>
    <col min="9980" max="9980" width="3" style="353" bestFit="1" customWidth="1"/>
    <col min="9981" max="9981" width="32.7109375" style="353" bestFit="1" customWidth="1"/>
    <col min="9982" max="9982" width="11" style="353" customWidth="1"/>
    <col min="9983" max="9983" width="11.5703125" style="353" customWidth="1"/>
    <col min="9984" max="9984" width="10.140625" style="353" bestFit="1" customWidth="1"/>
    <col min="9985" max="9985" width="9" style="353" customWidth="1"/>
    <col min="9986" max="9986" width="9.42578125" style="353" customWidth="1"/>
    <col min="9987" max="9987" width="10.28515625" style="353" bestFit="1" customWidth="1"/>
    <col min="9988" max="9990" width="11.28515625" style="353" bestFit="1" customWidth="1"/>
    <col min="9991" max="10235" width="9.140625" style="353"/>
    <col min="10236" max="10236" width="3" style="353" bestFit="1" customWidth="1"/>
    <col min="10237" max="10237" width="32.7109375" style="353" bestFit="1" customWidth="1"/>
    <col min="10238" max="10238" width="11" style="353" customWidth="1"/>
    <col min="10239" max="10239" width="11.5703125" style="353" customWidth="1"/>
    <col min="10240" max="10240" width="10.140625" style="353" bestFit="1" customWidth="1"/>
    <col min="10241" max="10241" width="9" style="353" customWidth="1"/>
    <col min="10242" max="10242" width="9.42578125" style="353" customWidth="1"/>
    <col min="10243" max="10243" width="10.28515625" style="353" bestFit="1" customWidth="1"/>
    <col min="10244" max="10246" width="11.28515625" style="353" bestFit="1" customWidth="1"/>
    <col min="10247" max="10491" width="9.140625" style="353"/>
    <col min="10492" max="10492" width="3" style="353" bestFit="1" customWidth="1"/>
    <col min="10493" max="10493" width="32.7109375" style="353" bestFit="1" customWidth="1"/>
    <col min="10494" max="10494" width="11" style="353" customWidth="1"/>
    <col min="10495" max="10495" width="11.5703125" style="353" customWidth="1"/>
    <col min="10496" max="10496" width="10.140625" style="353" bestFit="1" customWidth="1"/>
    <col min="10497" max="10497" width="9" style="353" customWidth="1"/>
    <col min="10498" max="10498" width="9.42578125" style="353" customWidth="1"/>
    <col min="10499" max="10499" width="10.28515625" style="353" bestFit="1" customWidth="1"/>
    <col min="10500" max="10502" width="11.28515625" style="353" bestFit="1" customWidth="1"/>
    <col min="10503" max="10747" width="9.140625" style="353"/>
    <col min="10748" max="10748" width="3" style="353" bestFit="1" customWidth="1"/>
    <col min="10749" max="10749" width="32.7109375" style="353" bestFit="1" customWidth="1"/>
    <col min="10750" max="10750" width="11" style="353" customWidth="1"/>
    <col min="10751" max="10751" width="11.5703125" style="353" customWidth="1"/>
    <col min="10752" max="10752" width="10.140625" style="353" bestFit="1" customWidth="1"/>
    <col min="10753" max="10753" width="9" style="353" customWidth="1"/>
    <col min="10754" max="10754" width="9.42578125" style="353" customWidth="1"/>
    <col min="10755" max="10755" width="10.28515625" style="353" bestFit="1" customWidth="1"/>
    <col min="10756" max="10758" width="11.28515625" style="353" bestFit="1" customWidth="1"/>
    <col min="10759" max="11003" width="9.140625" style="353"/>
    <col min="11004" max="11004" width="3" style="353" bestFit="1" customWidth="1"/>
    <col min="11005" max="11005" width="32.7109375" style="353" bestFit="1" customWidth="1"/>
    <col min="11006" max="11006" width="11" style="353" customWidth="1"/>
    <col min="11007" max="11007" width="11.5703125" style="353" customWidth="1"/>
    <col min="11008" max="11008" width="10.140625" style="353" bestFit="1" customWidth="1"/>
    <col min="11009" max="11009" width="9" style="353" customWidth="1"/>
    <col min="11010" max="11010" width="9.42578125" style="353" customWidth="1"/>
    <col min="11011" max="11011" width="10.28515625" style="353" bestFit="1" customWidth="1"/>
    <col min="11012" max="11014" width="11.28515625" style="353" bestFit="1" customWidth="1"/>
    <col min="11015" max="11259" width="9.140625" style="353"/>
    <col min="11260" max="11260" width="3" style="353" bestFit="1" customWidth="1"/>
    <col min="11261" max="11261" width="32.7109375" style="353" bestFit="1" customWidth="1"/>
    <col min="11262" max="11262" width="11" style="353" customWidth="1"/>
    <col min="11263" max="11263" width="11.5703125" style="353" customWidth="1"/>
    <col min="11264" max="11264" width="10.140625" style="353" bestFit="1" customWidth="1"/>
    <col min="11265" max="11265" width="9" style="353" customWidth="1"/>
    <col min="11266" max="11266" width="9.42578125" style="353" customWidth="1"/>
    <col min="11267" max="11267" width="10.28515625" style="353" bestFit="1" customWidth="1"/>
    <col min="11268" max="11270" width="11.28515625" style="353" bestFit="1" customWidth="1"/>
    <col min="11271" max="11515" width="9.140625" style="353"/>
    <col min="11516" max="11516" width="3" style="353" bestFit="1" customWidth="1"/>
    <col min="11517" max="11517" width="32.7109375" style="353" bestFit="1" customWidth="1"/>
    <col min="11518" max="11518" width="11" style="353" customWidth="1"/>
    <col min="11519" max="11519" width="11.5703125" style="353" customWidth="1"/>
    <col min="11520" max="11520" width="10.140625" style="353" bestFit="1" customWidth="1"/>
    <col min="11521" max="11521" width="9" style="353" customWidth="1"/>
    <col min="11522" max="11522" width="9.42578125" style="353" customWidth="1"/>
    <col min="11523" max="11523" width="10.28515625" style="353" bestFit="1" customWidth="1"/>
    <col min="11524" max="11526" width="11.28515625" style="353" bestFit="1" customWidth="1"/>
    <col min="11527" max="11771" width="9.140625" style="353"/>
    <col min="11772" max="11772" width="3" style="353" bestFit="1" customWidth="1"/>
    <col min="11773" max="11773" width="32.7109375" style="353" bestFit="1" customWidth="1"/>
    <col min="11774" max="11774" width="11" style="353" customWidth="1"/>
    <col min="11775" max="11775" width="11.5703125" style="353" customWidth="1"/>
    <col min="11776" max="11776" width="10.140625" style="353" bestFit="1" customWidth="1"/>
    <col min="11777" max="11777" width="9" style="353" customWidth="1"/>
    <col min="11778" max="11778" width="9.42578125" style="353" customWidth="1"/>
    <col min="11779" max="11779" width="10.28515625" style="353" bestFit="1" customWidth="1"/>
    <col min="11780" max="11782" width="11.28515625" style="353" bestFit="1" customWidth="1"/>
    <col min="11783" max="12027" width="9.140625" style="353"/>
    <col min="12028" max="12028" width="3" style="353" bestFit="1" customWidth="1"/>
    <col min="12029" max="12029" width="32.7109375" style="353" bestFit="1" customWidth="1"/>
    <col min="12030" max="12030" width="11" style="353" customWidth="1"/>
    <col min="12031" max="12031" width="11.5703125" style="353" customWidth="1"/>
    <col min="12032" max="12032" width="10.140625" style="353" bestFit="1" customWidth="1"/>
    <col min="12033" max="12033" width="9" style="353" customWidth="1"/>
    <col min="12034" max="12034" width="9.42578125" style="353" customWidth="1"/>
    <col min="12035" max="12035" width="10.28515625" style="353" bestFit="1" customWidth="1"/>
    <col min="12036" max="12038" width="11.28515625" style="353" bestFit="1" customWidth="1"/>
    <col min="12039" max="12283" width="9.140625" style="353"/>
    <col min="12284" max="12284" width="3" style="353" bestFit="1" customWidth="1"/>
    <col min="12285" max="12285" width="32.7109375" style="353" bestFit="1" customWidth="1"/>
    <col min="12286" max="12286" width="11" style="353" customWidth="1"/>
    <col min="12287" max="12287" width="11.5703125" style="353" customWidth="1"/>
    <col min="12288" max="12288" width="10.140625" style="353" bestFit="1" customWidth="1"/>
    <col min="12289" max="12289" width="9" style="353" customWidth="1"/>
    <col min="12290" max="12290" width="9.42578125" style="353" customWidth="1"/>
    <col min="12291" max="12291" width="10.28515625" style="353" bestFit="1" customWidth="1"/>
    <col min="12292" max="12294" width="11.28515625" style="353" bestFit="1" customWidth="1"/>
    <col min="12295" max="12539" width="9.140625" style="353"/>
    <col min="12540" max="12540" width="3" style="353" bestFit="1" customWidth="1"/>
    <col min="12541" max="12541" width="32.7109375" style="353" bestFit="1" customWidth="1"/>
    <col min="12542" max="12542" width="11" style="353" customWidth="1"/>
    <col min="12543" max="12543" width="11.5703125" style="353" customWidth="1"/>
    <col min="12544" max="12544" width="10.140625" style="353" bestFit="1" customWidth="1"/>
    <col min="12545" max="12545" width="9" style="353" customWidth="1"/>
    <col min="12546" max="12546" width="9.42578125" style="353" customWidth="1"/>
    <col min="12547" max="12547" width="10.28515625" style="353" bestFit="1" customWidth="1"/>
    <col min="12548" max="12550" width="11.28515625" style="353" bestFit="1" customWidth="1"/>
    <col min="12551" max="12795" width="9.140625" style="353"/>
    <col min="12796" max="12796" width="3" style="353" bestFit="1" customWidth="1"/>
    <col min="12797" max="12797" width="32.7109375" style="353" bestFit="1" customWidth="1"/>
    <col min="12798" max="12798" width="11" style="353" customWidth="1"/>
    <col min="12799" max="12799" width="11.5703125" style="353" customWidth="1"/>
    <col min="12800" max="12800" width="10.140625" style="353" bestFit="1" customWidth="1"/>
    <col min="12801" max="12801" width="9" style="353" customWidth="1"/>
    <col min="12802" max="12802" width="9.42578125" style="353" customWidth="1"/>
    <col min="12803" max="12803" width="10.28515625" style="353" bestFit="1" customWidth="1"/>
    <col min="12804" max="12806" width="11.28515625" style="353" bestFit="1" customWidth="1"/>
    <col min="12807" max="13051" width="9.140625" style="353"/>
    <col min="13052" max="13052" width="3" style="353" bestFit="1" customWidth="1"/>
    <col min="13053" max="13053" width="32.7109375" style="353" bestFit="1" customWidth="1"/>
    <col min="13054" max="13054" width="11" style="353" customWidth="1"/>
    <col min="13055" max="13055" width="11.5703125" style="353" customWidth="1"/>
    <col min="13056" max="13056" width="10.140625" style="353" bestFit="1" customWidth="1"/>
    <col min="13057" max="13057" width="9" style="353" customWidth="1"/>
    <col min="13058" max="13058" width="9.42578125" style="353" customWidth="1"/>
    <col min="13059" max="13059" width="10.28515625" style="353" bestFit="1" customWidth="1"/>
    <col min="13060" max="13062" width="11.28515625" style="353" bestFit="1" customWidth="1"/>
    <col min="13063" max="13307" width="9.140625" style="353"/>
    <col min="13308" max="13308" width="3" style="353" bestFit="1" customWidth="1"/>
    <col min="13309" max="13309" width="32.7109375" style="353" bestFit="1" customWidth="1"/>
    <col min="13310" max="13310" width="11" style="353" customWidth="1"/>
    <col min="13311" max="13311" width="11.5703125" style="353" customWidth="1"/>
    <col min="13312" max="13312" width="10.140625" style="353" bestFit="1" customWidth="1"/>
    <col min="13313" max="13313" width="9" style="353" customWidth="1"/>
    <col min="13314" max="13314" width="9.42578125" style="353" customWidth="1"/>
    <col min="13315" max="13315" width="10.28515625" style="353" bestFit="1" customWidth="1"/>
    <col min="13316" max="13318" width="11.28515625" style="353" bestFit="1" customWidth="1"/>
    <col min="13319" max="13563" width="9.140625" style="353"/>
    <col min="13564" max="13564" width="3" style="353" bestFit="1" customWidth="1"/>
    <col min="13565" max="13565" width="32.7109375" style="353" bestFit="1" customWidth="1"/>
    <col min="13566" max="13566" width="11" style="353" customWidth="1"/>
    <col min="13567" max="13567" width="11.5703125" style="353" customWidth="1"/>
    <col min="13568" max="13568" width="10.140625" style="353" bestFit="1" customWidth="1"/>
    <col min="13569" max="13569" width="9" style="353" customWidth="1"/>
    <col min="13570" max="13570" width="9.42578125" style="353" customWidth="1"/>
    <col min="13571" max="13571" width="10.28515625" style="353" bestFit="1" customWidth="1"/>
    <col min="13572" max="13574" width="11.28515625" style="353" bestFit="1" customWidth="1"/>
    <col min="13575" max="13819" width="9.140625" style="353"/>
    <col min="13820" max="13820" width="3" style="353" bestFit="1" customWidth="1"/>
    <col min="13821" max="13821" width="32.7109375" style="353" bestFit="1" customWidth="1"/>
    <col min="13822" max="13822" width="11" style="353" customWidth="1"/>
    <col min="13823" max="13823" width="11.5703125" style="353" customWidth="1"/>
    <col min="13824" max="13824" width="10.140625" style="353" bestFit="1" customWidth="1"/>
    <col min="13825" max="13825" width="9" style="353" customWidth="1"/>
    <col min="13826" max="13826" width="9.42578125" style="353" customWidth="1"/>
    <col min="13827" max="13827" width="10.28515625" style="353" bestFit="1" customWidth="1"/>
    <col min="13828" max="13830" width="11.28515625" style="353" bestFit="1" customWidth="1"/>
    <col min="13831" max="14075" width="9.140625" style="353"/>
    <col min="14076" max="14076" width="3" style="353" bestFit="1" customWidth="1"/>
    <col min="14077" max="14077" width="32.7109375" style="353" bestFit="1" customWidth="1"/>
    <col min="14078" max="14078" width="11" style="353" customWidth="1"/>
    <col min="14079" max="14079" width="11.5703125" style="353" customWidth="1"/>
    <col min="14080" max="14080" width="10.140625" style="353" bestFit="1" customWidth="1"/>
    <col min="14081" max="14081" width="9" style="353" customWidth="1"/>
    <col min="14082" max="14082" width="9.42578125" style="353" customWidth="1"/>
    <col min="14083" max="14083" width="10.28515625" style="353" bestFit="1" customWidth="1"/>
    <col min="14084" max="14086" width="11.28515625" style="353" bestFit="1" customWidth="1"/>
    <col min="14087" max="14331" width="9.140625" style="353"/>
    <col min="14332" max="14332" width="3" style="353" bestFit="1" customWidth="1"/>
    <col min="14333" max="14333" width="32.7109375" style="353" bestFit="1" customWidth="1"/>
    <col min="14334" max="14334" width="11" style="353" customWidth="1"/>
    <col min="14335" max="14335" width="11.5703125" style="353" customWidth="1"/>
    <col min="14336" max="14336" width="10.140625" style="353" bestFit="1" customWidth="1"/>
    <col min="14337" max="14337" width="9" style="353" customWidth="1"/>
    <col min="14338" max="14338" width="9.42578125" style="353" customWidth="1"/>
    <col min="14339" max="14339" width="10.28515625" style="353" bestFit="1" customWidth="1"/>
    <col min="14340" max="14342" width="11.28515625" style="353" bestFit="1" customWidth="1"/>
    <col min="14343" max="14587" width="9.140625" style="353"/>
    <col min="14588" max="14588" width="3" style="353" bestFit="1" customWidth="1"/>
    <col min="14589" max="14589" width="32.7109375" style="353" bestFit="1" customWidth="1"/>
    <col min="14590" max="14590" width="11" style="353" customWidth="1"/>
    <col min="14591" max="14591" width="11.5703125" style="353" customWidth="1"/>
    <col min="14592" max="14592" width="10.140625" style="353" bestFit="1" customWidth="1"/>
    <col min="14593" max="14593" width="9" style="353" customWidth="1"/>
    <col min="14594" max="14594" width="9.42578125" style="353" customWidth="1"/>
    <col min="14595" max="14595" width="10.28515625" style="353" bestFit="1" customWidth="1"/>
    <col min="14596" max="14598" width="11.28515625" style="353" bestFit="1" customWidth="1"/>
    <col min="14599" max="14843" width="9.140625" style="353"/>
    <col min="14844" max="14844" width="3" style="353" bestFit="1" customWidth="1"/>
    <col min="14845" max="14845" width="32.7109375" style="353" bestFit="1" customWidth="1"/>
    <col min="14846" max="14846" width="11" style="353" customWidth="1"/>
    <col min="14847" max="14847" width="11.5703125" style="353" customWidth="1"/>
    <col min="14848" max="14848" width="10.140625" style="353" bestFit="1" customWidth="1"/>
    <col min="14849" max="14849" width="9" style="353" customWidth="1"/>
    <col min="14850" max="14850" width="9.42578125" style="353" customWidth="1"/>
    <col min="14851" max="14851" width="10.28515625" style="353" bestFit="1" customWidth="1"/>
    <col min="14852" max="14854" width="11.28515625" style="353" bestFit="1" customWidth="1"/>
    <col min="14855" max="15099" width="9.140625" style="353"/>
    <col min="15100" max="15100" width="3" style="353" bestFit="1" customWidth="1"/>
    <col min="15101" max="15101" width="32.7109375" style="353" bestFit="1" customWidth="1"/>
    <col min="15102" max="15102" width="11" style="353" customWidth="1"/>
    <col min="15103" max="15103" width="11.5703125" style="353" customWidth="1"/>
    <col min="15104" max="15104" width="10.140625" style="353" bestFit="1" customWidth="1"/>
    <col min="15105" max="15105" width="9" style="353" customWidth="1"/>
    <col min="15106" max="15106" width="9.42578125" style="353" customWidth="1"/>
    <col min="15107" max="15107" width="10.28515625" style="353" bestFit="1" customWidth="1"/>
    <col min="15108" max="15110" width="11.28515625" style="353" bestFit="1" customWidth="1"/>
    <col min="15111" max="15355" width="9.140625" style="353"/>
    <col min="15356" max="15356" width="3" style="353" bestFit="1" customWidth="1"/>
    <col min="15357" max="15357" width="32.7109375" style="353" bestFit="1" customWidth="1"/>
    <col min="15358" max="15358" width="11" style="353" customWidth="1"/>
    <col min="15359" max="15359" width="11.5703125" style="353" customWidth="1"/>
    <col min="15360" max="15360" width="10.140625" style="353" bestFit="1" customWidth="1"/>
    <col min="15361" max="15361" width="9" style="353" customWidth="1"/>
    <col min="15362" max="15362" width="9.42578125" style="353" customWidth="1"/>
    <col min="15363" max="15363" width="10.28515625" style="353" bestFit="1" customWidth="1"/>
    <col min="15364" max="15366" width="11.28515625" style="353" bestFit="1" customWidth="1"/>
    <col min="15367" max="15611" width="9.140625" style="353"/>
    <col min="15612" max="15612" width="3" style="353" bestFit="1" customWidth="1"/>
    <col min="15613" max="15613" width="32.7109375" style="353" bestFit="1" customWidth="1"/>
    <col min="15614" max="15614" width="11" style="353" customWidth="1"/>
    <col min="15615" max="15615" width="11.5703125" style="353" customWidth="1"/>
    <col min="15616" max="15616" width="10.140625" style="353" bestFit="1" customWidth="1"/>
    <col min="15617" max="15617" width="9" style="353" customWidth="1"/>
    <col min="15618" max="15618" width="9.42578125" style="353" customWidth="1"/>
    <col min="15619" max="15619" width="10.28515625" style="353" bestFit="1" customWidth="1"/>
    <col min="15620" max="15622" width="11.28515625" style="353" bestFit="1" customWidth="1"/>
    <col min="15623" max="15867" width="9.140625" style="353"/>
    <col min="15868" max="15868" width="3" style="353" bestFit="1" customWidth="1"/>
    <col min="15869" max="15869" width="32.7109375" style="353" bestFit="1" customWidth="1"/>
    <col min="15870" max="15870" width="11" style="353" customWidth="1"/>
    <col min="15871" max="15871" width="11.5703125" style="353" customWidth="1"/>
    <col min="15872" max="15872" width="10.140625" style="353" bestFit="1" customWidth="1"/>
    <col min="15873" max="15873" width="9" style="353" customWidth="1"/>
    <col min="15874" max="15874" width="9.42578125" style="353" customWidth="1"/>
    <col min="15875" max="15875" width="10.28515625" style="353" bestFit="1" customWidth="1"/>
    <col min="15876" max="15878" width="11.28515625" style="353" bestFit="1" customWidth="1"/>
    <col min="15879" max="16123" width="9.140625" style="353"/>
    <col min="16124" max="16124" width="3" style="353" bestFit="1" customWidth="1"/>
    <col min="16125" max="16125" width="32.7109375" style="353" bestFit="1" customWidth="1"/>
    <col min="16126" max="16126" width="11" style="353" customWidth="1"/>
    <col min="16127" max="16127" width="11.5703125" style="353" customWidth="1"/>
    <col min="16128" max="16128" width="10.140625" style="353" bestFit="1" customWidth="1"/>
    <col min="16129" max="16129" width="9" style="353" customWidth="1"/>
    <col min="16130" max="16130" width="9.42578125" style="353" customWidth="1"/>
    <col min="16131" max="16131" width="10.28515625" style="353" bestFit="1" customWidth="1"/>
    <col min="16132" max="16134" width="11.28515625" style="353" bestFit="1" customWidth="1"/>
    <col min="16135" max="16384" width="9.140625" style="353"/>
  </cols>
  <sheetData>
    <row r="1" spans="1:8" ht="15.75" x14ac:dyDescent="0.25">
      <c r="B1" s="630" t="s">
        <v>391</v>
      </c>
      <c r="C1" s="630"/>
      <c r="D1" s="630"/>
      <c r="E1" s="630"/>
      <c r="F1" s="630"/>
      <c r="G1" s="630"/>
      <c r="H1" s="630"/>
    </row>
    <row r="2" spans="1:8" ht="13.5" thickBot="1" x14ac:dyDescent="0.25">
      <c r="B2" s="354"/>
      <c r="C2" s="72"/>
      <c r="D2" s="72"/>
      <c r="E2" s="72"/>
      <c r="F2" s="354"/>
      <c r="G2" s="355" t="s">
        <v>220</v>
      </c>
      <c r="H2" s="354"/>
    </row>
    <row r="3" spans="1:8" ht="14.25" customHeight="1" thickBot="1" x14ac:dyDescent="0.25">
      <c r="A3" s="631" t="s">
        <v>392</v>
      </c>
      <c r="B3" s="632"/>
      <c r="C3" s="637" t="s">
        <v>110</v>
      </c>
      <c r="D3" s="638"/>
      <c r="E3" s="639" t="s">
        <v>223</v>
      </c>
      <c r="F3" s="640"/>
      <c r="G3" s="637" t="s">
        <v>110</v>
      </c>
      <c r="H3" s="638"/>
    </row>
    <row r="4" spans="1:8" ht="14.25" customHeight="1" x14ac:dyDescent="0.2">
      <c r="A4" s="633"/>
      <c r="B4" s="634"/>
      <c r="C4" s="641" t="s">
        <v>112</v>
      </c>
      <c r="D4" s="641" t="s">
        <v>113</v>
      </c>
      <c r="E4" s="643" t="s">
        <v>225</v>
      </c>
      <c r="F4" s="645" t="s">
        <v>226</v>
      </c>
      <c r="G4" s="356" t="s">
        <v>112</v>
      </c>
      <c r="H4" s="357" t="s">
        <v>113</v>
      </c>
    </row>
    <row r="5" spans="1:8" ht="15" customHeight="1" thickBot="1" x14ac:dyDescent="0.25">
      <c r="A5" s="635"/>
      <c r="B5" s="636"/>
      <c r="C5" s="642"/>
      <c r="D5" s="642"/>
      <c r="E5" s="644"/>
      <c r="F5" s="646"/>
      <c r="G5" s="647" t="s">
        <v>227</v>
      </c>
      <c r="H5" s="648"/>
    </row>
    <row r="6" spans="1:8" x14ac:dyDescent="0.2">
      <c r="C6" s="72"/>
      <c r="D6" s="72"/>
      <c r="G6" s="358"/>
      <c r="H6" s="358"/>
    </row>
    <row r="7" spans="1:8" s="363" customFormat="1" ht="17.25" customHeight="1" x14ac:dyDescent="0.2">
      <c r="A7" s="629" t="s">
        <v>393</v>
      </c>
      <c r="B7" s="629"/>
      <c r="C7" s="359">
        <v>7529178</v>
      </c>
      <c r="D7" s="359">
        <v>7270009</v>
      </c>
      <c r="E7" s="360">
        <f>C7-D7</f>
        <v>259169</v>
      </c>
      <c r="F7" s="361">
        <f t="shared" ref="F7:F28" si="0">E7*100/D7</f>
        <v>3.5649061782454465</v>
      </c>
      <c r="G7" s="362">
        <f>C7*100/7529178</f>
        <v>100</v>
      </c>
      <c r="H7" s="362">
        <f>D7*100/7270009</f>
        <v>100</v>
      </c>
    </row>
    <row r="8" spans="1:8" s="364" customFormat="1" ht="8.25" x14ac:dyDescent="0.15">
      <c r="C8" s="365">
        <f>SUM(C55:C57)</f>
        <v>7529178</v>
      </c>
      <c r="D8" s="365">
        <f>SUM(D55:D57)</f>
        <v>7270009</v>
      </c>
      <c r="E8" s="366">
        <f t="shared" ref="E8:E28" si="1">C8-D8</f>
        <v>259169</v>
      </c>
      <c r="F8" s="367">
        <f t="shared" si="0"/>
        <v>3.5649061782454465</v>
      </c>
      <c r="G8" s="368">
        <f>C8*100/7529178</f>
        <v>100</v>
      </c>
      <c r="H8" s="368">
        <f>D8*100/7270009</f>
        <v>100</v>
      </c>
    </row>
    <row r="9" spans="1:8" x14ac:dyDescent="0.2">
      <c r="A9" s="353">
        <v>1</v>
      </c>
      <c r="B9" s="369" t="s">
        <v>65</v>
      </c>
      <c r="C9" s="97">
        <v>1341608</v>
      </c>
      <c r="D9" s="97">
        <v>1269664</v>
      </c>
      <c r="E9" s="370">
        <f>C9-D9</f>
        <v>71944</v>
      </c>
      <c r="F9" s="371">
        <f>E9*100/D9</f>
        <v>5.6663810267913401</v>
      </c>
      <c r="G9" s="372">
        <f>C9*100/7529178</f>
        <v>17.818784467574016</v>
      </c>
      <c r="H9" s="372">
        <f>D9*100/7270009</f>
        <v>17.464407540623402</v>
      </c>
    </row>
    <row r="10" spans="1:8" x14ac:dyDescent="0.2">
      <c r="A10" s="353">
        <v>2</v>
      </c>
      <c r="B10" s="369" t="s">
        <v>75</v>
      </c>
      <c r="C10" s="97">
        <v>625083</v>
      </c>
      <c r="D10" s="97">
        <v>542900</v>
      </c>
      <c r="E10" s="370">
        <f t="shared" si="1"/>
        <v>82183</v>
      </c>
      <c r="F10" s="371">
        <f t="shared" si="0"/>
        <v>15.137778596426598</v>
      </c>
      <c r="G10" s="372">
        <f t="shared" ref="G10:G28" si="2">C10*100/7529178</f>
        <v>8.302141349294704</v>
      </c>
      <c r="H10" s="372">
        <f t="shared" ref="H10:H28" si="3">D10*100/7270009</f>
        <v>7.4676661335632462</v>
      </c>
    </row>
    <row r="11" spans="1:8" x14ac:dyDescent="0.2">
      <c r="A11" s="353">
        <v>3</v>
      </c>
      <c r="B11" s="369" t="s">
        <v>70</v>
      </c>
      <c r="C11" s="97">
        <v>577228</v>
      </c>
      <c r="D11" s="97">
        <v>557466</v>
      </c>
      <c r="E11" s="370">
        <f t="shared" si="1"/>
        <v>19762</v>
      </c>
      <c r="F11" s="371">
        <f t="shared" si="0"/>
        <v>3.5449695586816059</v>
      </c>
      <c r="G11" s="372">
        <f t="shared" si="2"/>
        <v>7.6665473973387268</v>
      </c>
      <c r="H11" s="372">
        <f t="shared" si="3"/>
        <v>7.6680235196407596</v>
      </c>
    </row>
    <row r="12" spans="1:8" x14ac:dyDescent="0.2">
      <c r="A12" s="353">
        <v>4</v>
      </c>
      <c r="B12" s="369" t="s">
        <v>80</v>
      </c>
      <c r="C12" s="97">
        <v>448120</v>
      </c>
      <c r="D12" s="97">
        <v>401664</v>
      </c>
      <c r="E12" s="370">
        <f t="shared" si="1"/>
        <v>46456</v>
      </c>
      <c r="F12" s="371">
        <f t="shared" si="0"/>
        <v>11.565885914595283</v>
      </c>
      <c r="G12" s="372">
        <f t="shared" si="2"/>
        <v>5.9517785341241769</v>
      </c>
      <c r="H12" s="372">
        <f t="shared" si="3"/>
        <v>5.5249450172620147</v>
      </c>
    </row>
    <row r="13" spans="1:8" x14ac:dyDescent="0.2">
      <c r="A13" s="353">
        <v>5</v>
      </c>
      <c r="B13" s="373" t="s">
        <v>90</v>
      </c>
      <c r="C13" s="374">
        <v>373314</v>
      </c>
      <c r="D13" s="374">
        <v>306437</v>
      </c>
      <c r="E13" s="370">
        <f t="shared" si="1"/>
        <v>66877</v>
      </c>
      <c r="F13" s="371">
        <f t="shared" si="0"/>
        <v>21.824061715784975</v>
      </c>
      <c r="G13" s="372">
        <f t="shared" si="2"/>
        <v>4.9582305000625571</v>
      </c>
      <c r="H13" s="372">
        <f t="shared" si="3"/>
        <v>4.215084190404716</v>
      </c>
    </row>
    <row r="14" spans="1:8" x14ac:dyDescent="0.2">
      <c r="A14" s="353">
        <v>6</v>
      </c>
      <c r="B14" s="369" t="s">
        <v>85</v>
      </c>
      <c r="C14" s="97">
        <v>355989</v>
      </c>
      <c r="D14" s="97">
        <v>287968</v>
      </c>
      <c r="E14" s="370">
        <f t="shared" si="1"/>
        <v>68021</v>
      </c>
      <c r="F14" s="371">
        <f t="shared" si="0"/>
        <v>23.621027336370709</v>
      </c>
      <c r="G14" s="372">
        <f t="shared" si="2"/>
        <v>4.7281256997775856</v>
      </c>
      <c r="H14" s="372">
        <f t="shared" si="3"/>
        <v>3.9610404883955441</v>
      </c>
    </row>
    <row r="15" spans="1:8" x14ac:dyDescent="0.2">
      <c r="A15" s="353">
        <v>7</v>
      </c>
      <c r="B15" s="369" t="s">
        <v>95</v>
      </c>
      <c r="C15" s="97">
        <v>306741</v>
      </c>
      <c r="D15" s="97">
        <v>302604</v>
      </c>
      <c r="E15" s="370">
        <f t="shared" si="1"/>
        <v>4137</v>
      </c>
      <c r="F15" s="371">
        <f t="shared" si="0"/>
        <v>1.3671332831026688</v>
      </c>
      <c r="G15" s="372">
        <f t="shared" si="2"/>
        <v>4.0740303921623315</v>
      </c>
      <c r="H15" s="372">
        <f t="shared" si="3"/>
        <v>4.1623607343539737</v>
      </c>
    </row>
    <row r="16" spans="1:8" x14ac:dyDescent="0.2">
      <c r="A16" s="353">
        <v>8</v>
      </c>
      <c r="B16" s="369" t="s">
        <v>99</v>
      </c>
      <c r="C16" s="97">
        <v>303252</v>
      </c>
      <c r="D16" s="97">
        <v>358399</v>
      </c>
      <c r="E16" s="370">
        <f t="shared" si="1"/>
        <v>-55147</v>
      </c>
      <c r="F16" s="371">
        <f t="shared" si="0"/>
        <v>-15.387040700448383</v>
      </c>
      <c r="G16" s="372">
        <f t="shared" si="2"/>
        <v>4.0276906722088386</v>
      </c>
      <c r="H16" s="372">
        <f t="shared" si="3"/>
        <v>4.9298288351499977</v>
      </c>
    </row>
    <row r="17" spans="1:8" x14ac:dyDescent="0.2">
      <c r="A17" s="353">
        <v>9</v>
      </c>
      <c r="B17" s="369" t="s">
        <v>103</v>
      </c>
      <c r="C17" s="97">
        <v>257161</v>
      </c>
      <c r="D17" s="97">
        <v>239669</v>
      </c>
      <c r="E17" s="370">
        <f t="shared" si="1"/>
        <v>17492</v>
      </c>
      <c r="F17" s="371">
        <f t="shared" si="0"/>
        <v>7.2983990420121083</v>
      </c>
      <c r="G17" s="372">
        <f t="shared" si="2"/>
        <v>3.4155255726455134</v>
      </c>
      <c r="H17" s="372">
        <f t="shared" si="3"/>
        <v>3.2966809257044938</v>
      </c>
    </row>
    <row r="18" spans="1:8" x14ac:dyDescent="0.2">
      <c r="A18" s="353">
        <v>10</v>
      </c>
      <c r="B18" s="369" t="s">
        <v>66</v>
      </c>
      <c r="C18" s="97">
        <v>246456</v>
      </c>
      <c r="D18" s="97">
        <v>258188</v>
      </c>
      <c r="E18" s="370">
        <f t="shared" si="1"/>
        <v>-11732</v>
      </c>
      <c r="F18" s="371">
        <f t="shared" si="0"/>
        <v>-4.5439757076239022</v>
      </c>
      <c r="G18" s="372">
        <f t="shared" si="2"/>
        <v>3.2733453771447563</v>
      </c>
      <c r="H18" s="372">
        <f t="shared" si="3"/>
        <v>3.5514123847714631</v>
      </c>
    </row>
    <row r="19" spans="1:8" x14ac:dyDescent="0.2">
      <c r="A19" s="353">
        <v>11</v>
      </c>
      <c r="B19" s="369" t="s">
        <v>71</v>
      </c>
      <c r="C19" s="97">
        <v>188205</v>
      </c>
      <c r="D19" s="97">
        <v>206015</v>
      </c>
      <c r="E19" s="370">
        <f t="shared" si="1"/>
        <v>-17810</v>
      </c>
      <c r="F19" s="371">
        <f t="shared" si="0"/>
        <v>-8.645001577555032</v>
      </c>
      <c r="G19" s="372">
        <f t="shared" si="2"/>
        <v>2.4996752633554418</v>
      </c>
      <c r="H19" s="372">
        <f t="shared" si="3"/>
        <v>2.8337654052422767</v>
      </c>
    </row>
    <row r="20" spans="1:8" x14ac:dyDescent="0.2">
      <c r="A20" s="353">
        <v>12</v>
      </c>
      <c r="B20" s="369" t="s">
        <v>76</v>
      </c>
      <c r="C20" s="97">
        <v>144277</v>
      </c>
      <c r="D20" s="97">
        <v>95842</v>
      </c>
      <c r="E20" s="370">
        <f t="shared" si="1"/>
        <v>48435</v>
      </c>
      <c r="F20" s="371">
        <f t="shared" si="0"/>
        <v>50.536299325973999</v>
      </c>
      <c r="G20" s="372">
        <f t="shared" si="2"/>
        <v>1.9162383994640584</v>
      </c>
      <c r="H20" s="372">
        <f t="shared" si="3"/>
        <v>1.3183202386682051</v>
      </c>
    </row>
    <row r="21" spans="1:8" x14ac:dyDescent="0.2">
      <c r="A21" s="353">
        <v>13</v>
      </c>
      <c r="B21" s="369" t="s">
        <v>81</v>
      </c>
      <c r="C21" s="97">
        <v>137858</v>
      </c>
      <c r="D21" s="97">
        <v>133751</v>
      </c>
      <c r="E21" s="370">
        <f t="shared" si="1"/>
        <v>4107</v>
      </c>
      <c r="F21" s="371">
        <f t="shared" si="0"/>
        <v>3.07063124761684</v>
      </c>
      <c r="G21" s="372">
        <f t="shared" si="2"/>
        <v>1.8309834088130206</v>
      </c>
      <c r="H21" s="372">
        <f t="shared" si="3"/>
        <v>1.8397638847489735</v>
      </c>
    </row>
    <row r="22" spans="1:8" x14ac:dyDescent="0.2">
      <c r="A22" s="353">
        <v>14</v>
      </c>
      <c r="B22" s="369" t="s">
        <v>86</v>
      </c>
      <c r="C22" s="97">
        <v>111394</v>
      </c>
      <c r="D22" s="97">
        <v>125144</v>
      </c>
      <c r="E22" s="370">
        <f t="shared" si="1"/>
        <v>-13750</v>
      </c>
      <c r="F22" s="371">
        <f t="shared" si="0"/>
        <v>-10.987342581346288</v>
      </c>
      <c r="G22" s="372">
        <f t="shared" si="2"/>
        <v>1.4794974962738296</v>
      </c>
      <c r="H22" s="372">
        <f t="shared" si="3"/>
        <v>1.7213733848197437</v>
      </c>
    </row>
    <row r="23" spans="1:8" x14ac:dyDescent="0.2">
      <c r="A23" s="353">
        <v>15</v>
      </c>
      <c r="B23" s="369" t="s">
        <v>96</v>
      </c>
      <c r="C23" s="97">
        <v>91246</v>
      </c>
      <c r="D23" s="97">
        <v>92148</v>
      </c>
      <c r="E23" s="370">
        <f t="shared" si="1"/>
        <v>-902</v>
      </c>
      <c r="F23" s="371">
        <f t="shared" si="0"/>
        <v>-0.97886009463037726</v>
      </c>
      <c r="G23" s="372">
        <f t="shared" si="2"/>
        <v>1.2118985631632031</v>
      </c>
      <c r="H23" s="372">
        <f t="shared" si="3"/>
        <v>1.2675087472381397</v>
      </c>
    </row>
    <row r="24" spans="1:8" x14ac:dyDescent="0.2">
      <c r="A24" s="353">
        <v>16</v>
      </c>
      <c r="B24" s="369" t="s">
        <v>91</v>
      </c>
      <c r="C24" s="97">
        <v>91166</v>
      </c>
      <c r="D24" s="97">
        <v>94242</v>
      </c>
      <c r="E24" s="370">
        <f t="shared" si="1"/>
        <v>-3076</v>
      </c>
      <c r="F24" s="371">
        <f t="shared" si="0"/>
        <v>-3.2639375225483329</v>
      </c>
      <c r="G24" s="372">
        <f t="shared" si="2"/>
        <v>1.2108360301748744</v>
      </c>
      <c r="H24" s="372">
        <f t="shared" si="3"/>
        <v>1.2963120128186911</v>
      </c>
    </row>
    <row r="25" spans="1:8" x14ac:dyDescent="0.2">
      <c r="A25" s="353">
        <v>17</v>
      </c>
      <c r="B25" s="369" t="s">
        <v>100</v>
      </c>
      <c r="C25" s="97">
        <v>85646</v>
      </c>
      <c r="D25" s="97">
        <v>75096</v>
      </c>
      <c r="E25" s="370">
        <f t="shared" si="1"/>
        <v>10550</v>
      </c>
      <c r="F25" s="371">
        <f t="shared" si="0"/>
        <v>14.048684350697773</v>
      </c>
      <c r="G25" s="372">
        <f t="shared" si="2"/>
        <v>1.1375212539801822</v>
      </c>
      <c r="H25" s="372">
        <f t="shared" si="3"/>
        <v>1.0329560802469433</v>
      </c>
    </row>
    <row r="26" spans="1:8" x14ac:dyDescent="0.2">
      <c r="A26" s="353">
        <v>18</v>
      </c>
      <c r="B26" s="369" t="s">
        <v>105</v>
      </c>
      <c r="C26" s="97">
        <v>81864</v>
      </c>
      <c r="D26" s="97">
        <v>45268</v>
      </c>
      <c r="E26" s="370">
        <f t="shared" si="1"/>
        <v>36596</v>
      </c>
      <c r="F26" s="371">
        <f t="shared" si="0"/>
        <v>80.842979588230094</v>
      </c>
      <c r="G26" s="372">
        <f t="shared" si="2"/>
        <v>1.0872900069569347</v>
      </c>
      <c r="H26" s="372">
        <f t="shared" si="3"/>
        <v>0.62266772984737706</v>
      </c>
    </row>
    <row r="27" spans="1:8" x14ac:dyDescent="0.2">
      <c r="A27" s="353">
        <v>19</v>
      </c>
      <c r="B27" s="369" t="s">
        <v>67</v>
      </c>
      <c r="C27" s="97">
        <v>76495</v>
      </c>
      <c r="D27" s="97">
        <v>73920</v>
      </c>
      <c r="E27" s="370">
        <f t="shared" si="1"/>
        <v>2575</v>
      </c>
      <c r="F27" s="371">
        <f t="shared" si="0"/>
        <v>3.483495670995671</v>
      </c>
      <c r="G27" s="372">
        <f t="shared" si="2"/>
        <v>1.0159807617777132</v>
      </c>
      <c r="H27" s="372">
        <f t="shared" si="3"/>
        <v>1.0167800342475504</v>
      </c>
    </row>
    <row r="28" spans="1:8" x14ac:dyDescent="0.2">
      <c r="A28" s="353">
        <v>20</v>
      </c>
      <c r="B28" s="369" t="s">
        <v>104</v>
      </c>
      <c r="C28" s="97">
        <v>70401</v>
      </c>
      <c r="D28" s="97">
        <v>33939</v>
      </c>
      <c r="E28" s="370">
        <f t="shared" si="1"/>
        <v>36462</v>
      </c>
      <c r="F28" s="371">
        <f t="shared" si="0"/>
        <v>107.43392557235039</v>
      </c>
      <c r="G28" s="372">
        <f t="shared" si="2"/>
        <v>0.93504231139176153</v>
      </c>
      <c r="H28" s="372">
        <f t="shared" si="3"/>
        <v>0.46683573569166148</v>
      </c>
    </row>
    <row r="29" spans="1:8" s="364" customFormat="1" ht="8.25" x14ac:dyDescent="0.15">
      <c r="C29" s="85"/>
      <c r="D29" s="85"/>
      <c r="E29" s="375"/>
      <c r="F29" s="376"/>
      <c r="G29" s="377"/>
      <c r="H29" s="377"/>
    </row>
    <row r="30" spans="1:8" x14ac:dyDescent="0.2">
      <c r="A30" s="378"/>
      <c r="B30" s="378" t="s">
        <v>394</v>
      </c>
      <c r="C30" s="379">
        <f>SUM(C9:C28)</f>
        <v>5913504</v>
      </c>
      <c r="D30" s="379">
        <f>SUM(D9:D28)</f>
        <v>5500324</v>
      </c>
      <c r="E30" s="380">
        <f>C30-D30</f>
        <v>413180</v>
      </c>
      <c r="F30" s="381">
        <f>E30*100/D30</f>
        <v>7.5119211159197166</v>
      </c>
      <c r="G30" s="362">
        <f>C30*100/7529178</f>
        <v>78.54116345768422</v>
      </c>
      <c r="H30" s="362">
        <f>D30*100/7270009</f>
        <v>75.657733023439178</v>
      </c>
    </row>
    <row r="31" spans="1:8" s="364" customFormat="1" ht="8.25" x14ac:dyDescent="0.15">
      <c r="C31" s="85"/>
      <c r="D31" s="85"/>
      <c r="E31" s="375"/>
      <c r="F31" s="376"/>
      <c r="G31" s="377"/>
      <c r="H31" s="377"/>
    </row>
    <row r="32" spans="1:8" x14ac:dyDescent="0.2">
      <c r="A32" s="353">
        <v>21</v>
      </c>
      <c r="B32" s="369" t="s">
        <v>101</v>
      </c>
      <c r="C32" s="97">
        <v>68677</v>
      </c>
      <c r="D32" s="97">
        <v>62424</v>
      </c>
      <c r="E32" s="370">
        <f t="shared" ref="E32:E51" si="4">C32-D32</f>
        <v>6253</v>
      </c>
      <c r="F32" s="371">
        <f t="shared" ref="F32:F51" si="5">E32*100/D32</f>
        <v>10.016980648468538</v>
      </c>
      <c r="G32" s="372">
        <f t="shared" ref="G32:G51" si="6">C32*100/7529178</f>
        <v>0.9121447254932743</v>
      </c>
      <c r="H32" s="372">
        <f t="shared" ref="H32:H51" si="7">D32*100/7270009</f>
        <v>0.85865093151879179</v>
      </c>
    </row>
    <row r="33" spans="1:8" x14ac:dyDescent="0.2">
      <c r="A33" s="353">
        <v>22</v>
      </c>
      <c r="B33" s="369" t="s">
        <v>72</v>
      </c>
      <c r="C33" s="97">
        <v>67900</v>
      </c>
      <c r="D33" s="97">
        <v>65379</v>
      </c>
      <c r="E33" s="370">
        <f t="shared" si="4"/>
        <v>2521</v>
      </c>
      <c r="F33" s="371">
        <f t="shared" si="5"/>
        <v>3.8559782193058934</v>
      </c>
      <c r="G33" s="372">
        <f t="shared" si="6"/>
        <v>0.90182487384413013</v>
      </c>
      <c r="H33" s="372">
        <f t="shared" si="7"/>
        <v>0.89929737363461315</v>
      </c>
    </row>
    <row r="34" spans="1:8" x14ac:dyDescent="0.2">
      <c r="A34" s="353">
        <v>23</v>
      </c>
      <c r="B34" s="369" t="s">
        <v>92</v>
      </c>
      <c r="C34" s="97">
        <v>63325</v>
      </c>
      <c r="D34" s="97">
        <v>69108</v>
      </c>
      <c r="E34" s="370">
        <f t="shared" si="4"/>
        <v>-5783</v>
      </c>
      <c r="F34" s="371">
        <f t="shared" si="5"/>
        <v>-8.3680615847658739</v>
      </c>
      <c r="G34" s="372">
        <f t="shared" si="6"/>
        <v>0.84106126857407271</v>
      </c>
      <c r="H34" s="372">
        <f t="shared" si="7"/>
        <v>0.95059029500513681</v>
      </c>
    </row>
    <row r="35" spans="1:8" x14ac:dyDescent="0.2">
      <c r="A35" s="353">
        <v>24</v>
      </c>
      <c r="B35" s="369" t="s">
        <v>82</v>
      </c>
      <c r="C35" s="97">
        <v>63047</v>
      </c>
      <c r="D35" s="97">
        <v>54836</v>
      </c>
      <c r="E35" s="370">
        <f t="shared" si="4"/>
        <v>8211</v>
      </c>
      <c r="F35" s="371">
        <f t="shared" si="5"/>
        <v>14.973739878911664</v>
      </c>
      <c r="G35" s="372">
        <f t="shared" si="6"/>
        <v>0.83736896643962988</v>
      </c>
      <c r="H35" s="372">
        <f t="shared" si="7"/>
        <v>0.7542769204274713</v>
      </c>
    </row>
    <row r="36" spans="1:8" x14ac:dyDescent="0.2">
      <c r="A36" s="353">
        <v>25</v>
      </c>
      <c r="B36" s="369" t="s">
        <v>87</v>
      </c>
      <c r="C36" s="97">
        <v>61747</v>
      </c>
      <c r="D36" s="97">
        <v>87086</v>
      </c>
      <c r="E36" s="370">
        <f t="shared" si="4"/>
        <v>-25339</v>
      </c>
      <c r="F36" s="371">
        <f t="shared" si="5"/>
        <v>-29.096525273867211</v>
      </c>
      <c r="G36" s="372">
        <f t="shared" si="6"/>
        <v>0.82010280537928582</v>
      </c>
      <c r="H36" s="372">
        <f t="shared" si="7"/>
        <v>1.1978802227067393</v>
      </c>
    </row>
    <row r="37" spans="1:8" x14ac:dyDescent="0.2">
      <c r="A37" s="353">
        <v>26</v>
      </c>
      <c r="B37" s="369" t="s">
        <v>395</v>
      </c>
      <c r="C37" s="97">
        <v>60184</v>
      </c>
      <c r="D37" s="97">
        <v>73607</v>
      </c>
      <c r="E37" s="370">
        <f t="shared" si="4"/>
        <v>-13423</v>
      </c>
      <c r="F37" s="371">
        <f t="shared" si="5"/>
        <v>-18.23603733340579</v>
      </c>
      <c r="G37" s="372">
        <f t="shared" si="6"/>
        <v>0.79934356711981047</v>
      </c>
      <c r="H37" s="372">
        <f t="shared" si="7"/>
        <v>1.0124746750657392</v>
      </c>
    </row>
    <row r="38" spans="1:8" x14ac:dyDescent="0.2">
      <c r="A38" s="353">
        <v>27</v>
      </c>
      <c r="B38" s="369" t="s">
        <v>73</v>
      </c>
      <c r="C38" s="97">
        <v>57730</v>
      </c>
      <c r="D38" s="97">
        <v>57578</v>
      </c>
      <c r="E38" s="370">
        <f t="shared" si="4"/>
        <v>152</v>
      </c>
      <c r="F38" s="371">
        <f t="shared" si="5"/>
        <v>0.2639897182951822</v>
      </c>
      <c r="G38" s="372">
        <f t="shared" si="6"/>
        <v>0.76675036770282223</v>
      </c>
      <c r="H38" s="372">
        <f t="shared" si="7"/>
        <v>0.79199351747707603</v>
      </c>
    </row>
    <row r="39" spans="1:8" x14ac:dyDescent="0.2">
      <c r="A39" s="353">
        <v>28</v>
      </c>
      <c r="B39" s="369" t="s">
        <v>97</v>
      </c>
      <c r="C39" s="97">
        <v>54540</v>
      </c>
      <c r="D39" s="97">
        <v>43255</v>
      </c>
      <c r="E39" s="370">
        <f t="shared" si="4"/>
        <v>11285</v>
      </c>
      <c r="F39" s="371">
        <f t="shared" si="5"/>
        <v>26.089469425499942</v>
      </c>
      <c r="G39" s="372">
        <f t="shared" si="6"/>
        <v>0.72438186479320854</v>
      </c>
      <c r="H39" s="372">
        <f t="shared" si="7"/>
        <v>0.5949786307004572</v>
      </c>
    </row>
    <row r="40" spans="1:8" x14ac:dyDescent="0.2">
      <c r="A40" s="353">
        <v>29</v>
      </c>
      <c r="B40" s="369" t="s">
        <v>78</v>
      </c>
      <c r="C40" s="97">
        <v>41263</v>
      </c>
      <c r="D40" s="97">
        <v>42891</v>
      </c>
      <c r="E40" s="370">
        <f t="shared" si="4"/>
        <v>-1628</v>
      </c>
      <c r="F40" s="371">
        <f t="shared" si="5"/>
        <v>-3.7956680888764542</v>
      </c>
      <c r="G40" s="372">
        <f t="shared" si="6"/>
        <v>0.5480412337176781</v>
      </c>
      <c r="H40" s="372">
        <f t="shared" si="7"/>
        <v>0.5899717593196927</v>
      </c>
    </row>
    <row r="41" spans="1:8" x14ac:dyDescent="0.2">
      <c r="A41" s="353">
        <v>30</v>
      </c>
      <c r="B41" s="369" t="s">
        <v>269</v>
      </c>
      <c r="C41" s="97">
        <v>34065</v>
      </c>
      <c r="D41" s="97">
        <v>15600</v>
      </c>
      <c r="E41" s="370">
        <f t="shared" si="4"/>
        <v>18465</v>
      </c>
      <c r="F41" s="371">
        <f t="shared" si="5"/>
        <v>118.36538461538461</v>
      </c>
      <c r="G41" s="372">
        <f t="shared" si="6"/>
        <v>0.45243982809278782</v>
      </c>
      <c r="H41" s="372">
        <f t="shared" si="7"/>
        <v>0.21458020203276226</v>
      </c>
    </row>
    <row r="42" spans="1:8" x14ac:dyDescent="0.2">
      <c r="A42" s="353">
        <v>31</v>
      </c>
      <c r="B42" s="369" t="s">
        <v>93</v>
      </c>
      <c r="C42" s="97">
        <v>33802</v>
      </c>
      <c r="D42" s="97">
        <v>30263</v>
      </c>
      <c r="E42" s="370">
        <f t="shared" si="4"/>
        <v>3539</v>
      </c>
      <c r="F42" s="371">
        <f t="shared" si="5"/>
        <v>11.694147969467666</v>
      </c>
      <c r="G42" s="372">
        <f t="shared" si="6"/>
        <v>0.44894675089365665</v>
      </c>
      <c r="H42" s="372">
        <f t="shared" si="7"/>
        <v>0.41627183680240287</v>
      </c>
    </row>
    <row r="43" spans="1:8" x14ac:dyDescent="0.2">
      <c r="A43" s="353">
        <v>32</v>
      </c>
      <c r="B43" s="369" t="s">
        <v>74</v>
      </c>
      <c r="C43" s="97">
        <v>33450</v>
      </c>
      <c r="D43" s="97">
        <v>29747</v>
      </c>
      <c r="E43" s="370">
        <f t="shared" si="4"/>
        <v>3703</v>
      </c>
      <c r="F43" s="371">
        <f t="shared" si="5"/>
        <v>12.448314115709147</v>
      </c>
      <c r="G43" s="372">
        <f t="shared" si="6"/>
        <v>0.44427160574500962</v>
      </c>
      <c r="H43" s="372">
        <f t="shared" si="7"/>
        <v>0.40917418396593458</v>
      </c>
    </row>
    <row r="44" spans="1:8" x14ac:dyDescent="0.2">
      <c r="A44" s="353">
        <v>33</v>
      </c>
      <c r="B44" s="369" t="s">
        <v>83</v>
      </c>
      <c r="C44" s="97">
        <v>33091</v>
      </c>
      <c r="D44" s="97">
        <v>34931</v>
      </c>
      <c r="E44" s="370">
        <f t="shared" si="4"/>
        <v>-1840</v>
      </c>
      <c r="F44" s="371">
        <f t="shared" si="5"/>
        <v>-5.2675274111820443</v>
      </c>
      <c r="G44" s="372">
        <f t="shared" si="6"/>
        <v>0.43950348895988378</v>
      </c>
      <c r="H44" s="372">
        <f t="shared" si="7"/>
        <v>0.4804808357183602</v>
      </c>
    </row>
    <row r="45" spans="1:8" x14ac:dyDescent="0.2">
      <c r="A45" s="353">
        <v>34</v>
      </c>
      <c r="B45" s="369" t="s">
        <v>281</v>
      </c>
      <c r="C45" s="97">
        <v>32016</v>
      </c>
      <c r="D45" s="97">
        <v>39067</v>
      </c>
      <c r="E45" s="370">
        <f t="shared" si="4"/>
        <v>-7051</v>
      </c>
      <c r="F45" s="371">
        <f t="shared" si="5"/>
        <v>-18.048480815010112</v>
      </c>
      <c r="G45" s="372">
        <f t="shared" si="6"/>
        <v>0.42522570192921461</v>
      </c>
      <c r="H45" s="372">
        <f t="shared" si="7"/>
        <v>0.53737209953935405</v>
      </c>
    </row>
    <row r="46" spans="1:8" x14ac:dyDescent="0.2">
      <c r="A46" s="353">
        <v>35</v>
      </c>
      <c r="B46" s="369" t="s">
        <v>396</v>
      </c>
      <c r="C46" s="97">
        <v>31487</v>
      </c>
      <c r="D46" s="97">
        <v>34544</v>
      </c>
      <c r="E46" s="370">
        <f t="shared" si="4"/>
        <v>-3057</v>
      </c>
      <c r="F46" s="371">
        <f t="shared" si="5"/>
        <v>-8.8495831403427516</v>
      </c>
      <c r="G46" s="372">
        <f t="shared" si="6"/>
        <v>0.41819970254388994</v>
      </c>
      <c r="H46" s="372">
        <f t="shared" si="7"/>
        <v>0.47515759609100894</v>
      </c>
    </row>
    <row r="47" spans="1:8" x14ac:dyDescent="0.2">
      <c r="A47" s="353">
        <v>36</v>
      </c>
      <c r="B47" s="369" t="s">
        <v>278</v>
      </c>
      <c r="C47" s="97">
        <v>29183</v>
      </c>
      <c r="D47" s="97">
        <v>13121</v>
      </c>
      <c r="E47" s="370">
        <f t="shared" si="4"/>
        <v>16062</v>
      </c>
      <c r="F47" s="371">
        <f t="shared" si="5"/>
        <v>122.41445011813124</v>
      </c>
      <c r="G47" s="372">
        <f t="shared" si="6"/>
        <v>0.3875987524800184</v>
      </c>
      <c r="H47" s="372">
        <f t="shared" si="7"/>
        <v>0.18048120710717139</v>
      </c>
    </row>
    <row r="48" spans="1:8" x14ac:dyDescent="0.2">
      <c r="A48" s="353">
        <v>37</v>
      </c>
      <c r="B48" s="369" t="s">
        <v>98</v>
      </c>
      <c r="C48" s="97">
        <v>28718</v>
      </c>
      <c r="D48" s="97">
        <v>61499</v>
      </c>
      <c r="E48" s="370">
        <f t="shared" si="4"/>
        <v>-32781</v>
      </c>
      <c r="F48" s="371">
        <f t="shared" si="5"/>
        <v>-53.30330574480886</v>
      </c>
      <c r="G48" s="372">
        <f t="shared" si="6"/>
        <v>0.38142277948535686</v>
      </c>
      <c r="H48" s="372">
        <f t="shared" si="7"/>
        <v>0.84592742594954151</v>
      </c>
    </row>
    <row r="49" spans="1:8" x14ac:dyDescent="0.2">
      <c r="A49" s="353">
        <v>38</v>
      </c>
      <c r="B49" s="369" t="s">
        <v>397</v>
      </c>
      <c r="C49" s="97">
        <v>28508</v>
      </c>
      <c r="D49" s="97">
        <v>28449</v>
      </c>
      <c r="E49" s="370">
        <f t="shared" si="4"/>
        <v>59</v>
      </c>
      <c r="F49" s="371">
        <f t="shared" si="5"/>
        <v>0.20738866040985623</v>
      </c>
      <c r="G49" s="372">
        <f t="shared" si="6"/>
        <v>0.37863363039099357</v>
      </c>
      <c r="H49" s="372">
        <f t="shared" si="7"/>
        <v>0.39132001074551626</v>
      </c>
    </row>
    <row r="50" spans="1:8" x14ac:dyDescent="0.2">
      <c r="A50" s="353">
        <v>39</v>
      </c>
      <c r="B50" s="369" t="s">
        <v>260</v>
      </c>
      <c r="C50" s="97">
        <v>28430</v>
      </c>
      <c r="D50" s="97">
        <v>27739</v>
      </c>
      <c r="E50" s="370">
        <f t="shared" si="4"/>
        <v>691</v>
      </c>
      <c r="F50" s="371">
        <f t="shared" si="5"/>
        <v>2.4910775442517754</v>
      </c>
      <c r="G50" s="372">
        <f t="shared" si="6"/>
        <v>0.37759766072737289</v>
      </c>
      <c r="H50" s="372">
        <f t="shared" si="7"/>
        <v>0.3815538605247944</v>
      </c>
    </row>
    <row r="51" spans="1:8" x14ac:dyDescent="0.2">
      <c r="A51" s="353">
        <v>40</v>
      </c>
      <c r="B51" s="369" t="s">
        <v>266</v>
      </c>
      <c r="C51" s="97">
        <v>26761</v>
      </c>
      <c r="D51" s="97">
        <v>21397</v>
      </c>
      <c r="E51" s="370">
        <f t="shared" si="4"/>
        <v>5364</v>
      </c>
      <c r="F51" s="371">
        <f t="shared" si="5"/>
        <v>25.068934897415527</v>
      </c>
      <c r="G51" s="372">
        <f t="shared" si="6"/>
        <v>0.35543056625836178</v>
      </c>
      <c r="H51" s="372">
        <f t="shared" si="7"/>
        <v>0.29431875531378299</v>
      </c>
    </row>
    <row r="52" spans="1:8" s="364" customFormat="1" ht="8.25" x14ac:dyDescent="0.15">
      <c r="B52" s="382"/>
      <c r="C52" s="85"/>
      <c r="D52" s="85"/>
      <c r="E52" s="375"/>
      <c r="F52" s="376"/>
      <c r="G52" s="377"/>
      <c r="H52" s="377"/>
    </row>
    <row r="53" spans="1:8" ht="26.25" customHeight="1" x14ac:dyDescent="0.2">
      <c r="A53" s="629" t="s">
        <v>398</v>
      </c>
      <c r="B53" s="629"/>
      <c r="C53" s="383">
        <f>SUM(C32:C51)</f>
        <v>877924</v>
      </c>
      <c r="D53" s="383">
        <f>SUM(D32:D51)</f>
        <v>892521</v>
      </c>
      <c r="E53" s="384">
        <f>C53-D53</f>
        <v>-14597</v>
      </c>
      <c r="F53" s="385">
        <f>E53*100/D53</f>
        <v>-1.6354797254070212</v>
      </c>
      <c r="G53" s="362">
        <f>C53*100/7529178</f>
        <v>11.660290140570458</v>
      </c>
      <c r="H53" s="362">
        <f>D53*100/7270009</f>
        <v>12.276752339646347</v>
      </c>
    </row>
    <row r="54" spans="1:8" s="364" customFormat="1" ht="8.25" x14ac:dyDescent="0.15">
      <c r="B54" s="386"/>
      <c r="C54" s="387"/>
      <c r="D54" s="387"/>
      <c r="G54" s="388"/>
      <c r="H54" s="388"/>
    </row>
    <row r="55" spans="1:8" ht="27.75" customHeight="1" x14ac:dyDescent="0.2">
      <c r="A55" s="629" t="s">
        <v>399</v>
      </c>
      <c r="B55" s="629"/>
      <c r="C55" s="383">
        <f>C30+C53</f>
        <v>6791428</v>
      </c>
      <c r="D55" s="383">
        <f>D30+D53</f>
        <v>6392845</v>
      </c>
      <c r="E55" s="384">
        <f>C55-D55</f>
        <v>398583</v>
      </c>
      <c r="F55" s="385">
        <f>E55*100/D55</f>
        <v>6.2348297197882943</v>
      </c>
      <c r="G55" s="362">
        <f>C55*100/7529178</f>
        <v>90.201453598254687</v>
      </c>
      <c r="H55" s="362">
        <f>D55*100/7270009</f>
        <v>87.934485363085514</v>
      </c>
    </row>
    <row r="56" spans="1:8" s="364" customFormat="1" ht="8.25" x14ac:dyDescent="0.15">
      <c r="B56" s="386"/>
      <c r="C56" s="387"/>
      <c r="D56" s="387"/>
      <c r="G56" s="389"/>
      <c r="H56" s="389"/>
    </row>
    <row r="57" spans="1:8" ht="27" customHeight="1" x14ac:dyDescent="0.2">
      <c r="A57" s="629" t="s">
        <v>400</v>
      </c>
      <c r="B57" s="629"/>
      <c r="C57" s="390">
        <f>C7-C55</f>
        <v>737750</v>
      </c>
      <c r="D57" s="390">
        <f>D7-D55</f>
        <v>877164</v>
      </c>
      <c r="E57" s="390">
        <f>C57-D57</f>
        <v>-139414</v>
      </c>
      <c r="F57" s="391">
        <f>E57*100/D57</f>
        <v>-15.893721128546087</v>
      </c>
      <c r="G57" s="362">
        <f>C57*100/7529178</f>
        <v>9.7985464017453161</v>
      </c>
      <c r="H57" s="362">
        <f>D57*100/7270009</f>
        <v>12.065514636914481</v>
      </c>
    </row>
    <row r="58" spans="1:8" x14ac:dyDescent="0.2">
      <c r="A58" s="392"/>
      <c r="B58" s="392"/>
      <c r="C58" s="353"/>
      <c r="D58" s="353"/>
    </row>
    <row r="59" spans="1:8" x14ac:dyDescent="0.2">
      <c r="B59" s="363"/>
      <c r="D59" s="393" t="s">
        <v>401</v>
      </c>
      <c r="E59" s="363"/>
    </row>
    <row r="60" spans="1:8" x14ac:dyDescent="0.2">
      <c r="B60" s="363"/>
      <c r="C60" s="394"/>
      <c r="D60" s="394"/>
      <c r="E60" s="363"/>
    </row>
    <row r="61" spans="1:8" x14ac:dyDescent="0.2">
      <c r="B61" s="363"/>
    </row>
    <row r="62" spans="1:8" x14ac:dyDescent="0.2">
      <c r="B62" s="363"/>
      <c r="C62" s="394"/>
      <c r="D62" s="394"/>
      <c r="E62" s="363"/>
    </row>
    <row r="63" spans="1:8" x14ac:dyDescent="0.2">
      <c r="B63" s="363"/>
      <c r="C63" s="394"/>
      <c r="D63" s="394"/>
      <c r="E63" s="363"/>
    </row>
    <row r="64" spans="1:8" x14ac:dyDescent="0.2">
      <c r="B64" s="363"/>
      <c r="C64" s="394"/>
      <c r="D64" s="394"/>
      <c r="E64" s="363"/>
    </row>
    <row r="65" spans="2:5" x14ac:dyDescent="0.2">
      <c r="B65" s="363"/>
      <c r="C65" s="394"/>
      <c r="D65" s="394"/>
      <c r="E65" s="363"/>
    </row>
    <row r="66" spans="2:5" x14ac:dyDescent="0.2">
      <c r="B66" s="363"/>
      <c r="C66" s="394"/>
      <c r="D66" s="394"/>
      <c r="E66" s="363"/>
    </row>
    <row r="67" spans="2:5" x14ac:dyDescent="0.2">
      <c r="B67" s="363"/>
      <c r="C67" s="394"/>
      <c r="D67" s="394"/>
      <c r="E67" s="363"/>
    </row>
    <row r="68" spans="2:5" x14ac:dyDescent="0.2">
      <c r="B68" s="363"/>
      <c r="C68" s="394"/>
      <c r="D68" s="394"/>
      <c r="E68" s="363"/>
    </row>
    <row r="69" spans="2:5" x14ac:dyDescent="0.2">
      <c r="B69" s="363"/>
      <c r="C69" s="394"/>
      <c r="D69" s="394"/>
      <c r="E69" s="363"/>
    </row>
    <row r="70" spans="2:5" x14ac:dyDescent="0.2">
      <c r="B70" s="363"/>
      <c r="C70" s="394"/>
      <c r="D70" s="394"/>
      <c r="E70" s="363"/>
    </row>
    <row r="71" spans="2:5" x14ac:dyDescent="0.2">
      <c r="B71" s="363"/>
      <c r="C71" s="394"/>
      <c r="D71" s="394"/>
      <c r="E71" s="363"/>
    </row>
    <row r="72" spans="2:5" x14ac:dyDescent="0.2">
      <c r="B72" s="363"/>
      <c r="C72" s="394"/>
      <c r="D72" s="394"/>
      <c r="E72" s="363"/>
    </row>
    <row r="73" spans="2:5" x14ac:dyDescent="0.2">
      <c r="B73" s="363"/>
      <c r="C73" s="394"/>
      <c r="D73" s="394"/>
      <c r="E73" s="363"/>
    </row>
    <row r="74" spans="2:5" x14ac:dyDescent="0.2">
      <c r="B74" s="363"/>
      <c r="C74" s="394"/>
      <c r="D74" s="394"/>
      <c r="E74" s="363"/>
    </row>
    <row r="75" spans="2:5" x14ac:dyDescent="0.2">
      <c r="B75" s="363"/>
      <c r="C75" s="394"/>
      <c r="D75" s="394"/>
      <c r="E75" s="363"/>
    </row>
    <row r="76" spans="2:5" x14ac:dyDescent="0.2">
      <c r="B76" s="363"/>
      <c r="C76" s="394"/>
      <c r="D76" s="394"/>
      <c r="E76" s="363"/>
    </row>
    <row r="77" spans="2:5" x14ac:dyDescent="0.2">
      <c r="B77" s="363"/>
      <c r="C77" s="394"/>
      <c r="D77" s="394"/>
      <c r="E77" s="363"/>
    </row>
    <row r="78" spans="2:5" x14ac:dyDescent="0.2">
      <c r="B78" s="363"/>
      <c r="C78" s="394"/>
      <c r="D78" s="394"/>
      <c r="E78" s="363"/>
    </row>
    <row r="1962" spans="2:2" s="87" customFormat="1" ht="15" x14ac:dyDescent="0.2">
      <c r="B1962" s="395"/>
    </row>
  </sheetData>
  <mergeCells count="14">
    <mergeCell ref="A7:B7"/>
    <mergeCell ref="A53:B53"/>
    <mergeCell ref="A55:B55"/>
    <mergeCell ref="A57:B57"/>
    <mergeCell ref="B1:H1"/>
    <mergeCell ref="A3:B5"/>
    <mergeCell ref="C3:D3"/>
    <mergeCell ref="E3:F3"/>
    <mergeCell ref="G3:H3"/>
    <mergeCell ref="C4:C5"/>
    <mergeCell ref="D4:D5"/>
    <mergeCell ref="E4:E5"/>
    <mergeCell ref="F4:F5"/>
    <mergeCell ref="G5:H5"/>
  </mergeCells>
  <printOptions horizontalCentered="1"/>
  <pageMargins left="0.2" right="0.23" top="0.24" bottom="0.21" header="0.24" footer="0.2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32"/>
  <sheetViews>
    <sheetView topLeftCell="A37" workbookViewId="0">
      <selection activeCell="I2064" sqref="I2064"/>
    </sheetView>
  </sheetViews>
  <sheetFormatPr defaultColWidth="10.7109375" defaultRowHeight="11.25" customHeight="1" x14ac:dyDescent="0.2"/>
  <cols>
    <col min="1" max="1" width="4.85546875" style="398" customWidth="1"/>
    <col min="2" max="2" width="23.5703125" style="397" bestFit="1" customWidth="1"/>
    <col min="3" max="3" width="11.42578125" style="397" bestFit="1" customWidth="1"/>
    <col min="4" max="4" width="10.85546875" style="397" bestFit="1" customWidth="1"/>
    <col min="5" max="5" width="11.42578125" style="397" bestFit="1" customWidth="1"/>
    <col min="6" max="6" width="8.5703125" style="397" bestFit="1" customWidth="1"/>
    <col min="7" max="7" width="10.42578125" style="397" bestFit="1" customWidth="1"/>
    <col min="8" max="8" width="7.7109375" style="397" bestFit="1" customWidth="1"/>
    <col min="9" max="9" width="23.140625" style="397" bestFit="1" customWidth="1"/>
    <col min="10" max="11" width="9.28515625" style="399" customWidth="1"/>
    <col min="12" max="12" width="8.28515625" style="399" customWidth="1"/>
    <col min="13" max="13" width="22.7109375" style="400" bestFit="1" customWidth="1"/>
    <col min="14" max="15" width="9.28515625" style="399" customWidth="1"/>
    <col min="16" max="16" width="8.7109375" style="399" customWidth="1"/>
    <col min="17" max="256" width="10.7109375" style="397"/>
    <col min="257" max="257" width="4.85546875" style="397" customWidth="1"/>
    <col min="258" max="258" width="26.28515625" style="397" bestFit="1" customWidth="1"/>
    <col min="259" max="259" width="12.7109375" style="397" bestFit="1" customWidth="1"/>
    <col min="260" max="260" width="10.42578125" style="397" bestFit="1" customWidth="1"/>
    <col min="261" max="261" width="12.7109375" style="397" customWidth="1"/>
    <col min="262" max="262" width="10.28515625" style="397" bestFit="1" customWidth="1"/>
    <col min="263" max="263" width="10.85546875" style="397" bestFit="1" customWidth="1"/>
    <col min="264" max="264" width="9" style="397" bestFit="1" customWidth="1"/>
    <col min="265" max="265" width="24" style="397" bestFit="1" customWidth="1"/>
    <col min="266" max="267" width="10.5703125" style="397" bestFit="1" customWidth="1"/>
    <col min="268" max="268" width="10.85546875" style="397" bestFit="1" customWidth="1"/>
    <col min="269" max="269" width="24" style="397" bestFit="1" customWidth="1"/>
    <col min="270" max="270" width="11.42578125" style="397" customWidth="1"/>
    <col min="271" max="271" width="10.5703125" style="397" bestFit="1" customWidth="1"/>
    <col min="272" max="272" width="10.85546875" style="397" bestFit="1" customWidth="1"/>
    <col min="273" max="512" width="10.7109375" style="397"/>
    <col min="513" max="513" width="4.85546875" style="397" customWidth="1"/>
    <col min="514" max="514" width="26.28515625" style="397" bestFit="1" customWidth="1"/>
    <col min="515" max="515" width="12.7109375" style="397" bestFit="1" customWidth="1"/>
    <col min="516" max="516" width="10.42578125" style="397" bestFit="1" customWidth="1"/>
    <col min="517" max="517" width="12.7109375" style="397" customWidth="1"/>
    <col min="518" max="518" width="10.28515625" style="397" bestFit="1" customWidth="1"/>
    <col min="519" max="519" width="10.85546875" style="397" bestFit="1" customWidth="1"/>
    <col min="520" max="520" width="9" style="397" bestFit="1" customWidth="1"/>
    <col min="521" max="521" width="24" style="397" bestFit="1" customWidth="1"/>
    <col min="522" max="523" width="10.5703125" style="397" bestFit="1" customWidth="1"/>
    <col min="524" max="524" width="10.85546875" style="397" bestFit="1" customWidth="1"/>
    <col min="525" max="525" width="24" style="397" bestFit="1" customWidth="1"/>
    <col min="526" max="526" width="11.42578125" style="397" customWidth="1"/>
    <col min="527" max="527" width="10.5703125" style="397" bestFit="1" customWidth="1"/>
    <col min="528" max="528" width="10.85546875" style="397" bestFit="1" customWidth="1"/>
    <col min="529" max="768" width="10.7109375" style="397"/>
    <col min="769" max="769" width="4.85546875" style="397" customWidth="1"/>
    <col min="770" max="770" width="26.28515625" style="397" bestFit="1" customWidth="1"/>
    <col min="771" max="771" width="12.7109375" style="397" bestFit="1" customWidth="1"/>
    <col min="772" max="772" width="10.42578125" style="397" bestFit="1" customWidth="1"/>
    <col min="773" max="773" width="12.7109375" style="397" customWidth="1"/>
    <col min="774" max="774" width="10.28515625" style="397" bestFit="1" customWidth="1"/>
    <col min="775" max="775" width="10.85546875" style="397" bestFit="1" customWidth="1"/>
    <col min="776" max="776" width="9" style="397" bestFit="1" customWidth="1"/>
    <col min="777" max="777" width="24" style="397" bestFit="1" customWidth="1"/>
    <col min="778" max="779" width="10.5703125" style="397" bestFit="1" customWidth="1"/>
    <col min="780" max="780" width="10.85546875" style="397" bestFit="1" customWidth="1"/>
    <col min="781" max="781" width="24" style="397" bestFit="1" customWidth="1"/>
    <col min="782" max="782" width="11.42578125" style="397" customWidth="1"/>
    <col min="783" max="783" width="10.5703125" style="397" bestFit="1" customWidth="1"/>
    <col min="784" max="784" width="10.85546875" style="397" bestFit="1" customWidth="1"/>
    <col min="785" max="1024" width="10.7109375" style="397"/>
    <col min="1025" max="1025" width="4.85546875" style="397" customWidth="1"/>
    <col min="1026" max="1026" width="26.28515625" style="397" bestFit="1" customWidth="1"/>
    <col min="1027" max="1027" width="12.7109375" style="397" bestFit="1" customWidth="1"/>
    <col min="1028" max="1028" width="10.42578125" style="397" bestFit="1" customWidth="1"/>
    <col min="1029" max="1029" width="12.7109375" style="397" customWidth="1"/>
    <col min="1030" max="1030" width="10.28515625" style="397" bestFit="1" customWidth="1"/>
    <col min="1031" max="1031" width="10.85546875" style="397" bestFit="1" customWidth="1"/>
    <col min="1032" max="1032" width="9" style="397" bestFit="1" customWidth="1"/>
    <col min="1033" max="1033" width="24" style="397" bestFit="1" customWidth="1"/>
    <col min="1034" max="1035" width="10.5703125" style="397" bestFit="1" customWidth="1"/>
    <col min="1036" max="1036" width="10.85546875" style="397" bestFit="1" customWidth="1"/>
    <col min="1037" max="1037" width="24" style="397" bestFit="1" customWidth="1"/>
    <col min="1038" max="1038" width="11.42578125" style="397" customWidth="1"/>
    <col min="1039" max="1039" width="10.5703125" style="397" bestFit="1" customWidth="1"/>
    <col min="1040" max="1040" width="10.85546875" style="397" bestFit="1" customWidth="1"/>
    <col min="1041" max="1280" width="10.7109375" style="397"/>
    <col min="1281" max="1281" width="4.85546875" style="397" customWidth="1"/>
    <col min="1282" max="1282" width="26.28515625" style="397" bestFit="1" customWidth="1"/>
    <col min="1283" max="1283" width="12.7109375" style="397" bestFit="1" customWidth="1"/>
    <col min="1284" max="1284" width="10.42578125" style="397" bestFit="1" customWidth="1"/>
    <col min="1285" max="1285" width="12.7109375" style="397" customWidth="1"/>
    <col min="1286" max="1286" width="10.28515625" style="397" bestFit="1" customWidth="1"/>
    <col min="1287" max="1287" width="10.85546875" style="397" bestFit="1" customWidth="1"/>
    <col min="1288" max="1288" width="9" style="397" bestFit="1" customWidth="1"/>
    <col min="1289" max="1289" width="24" style="397" bestFit="1" customWidth="1"/>
    <col min="1290" max="1291" width="10.5703125" style="397" bestFit="1" customWidth="1"/>
    <col min="1292" max="1292" width="10.85546875" style="397" bestFit="1" customWidth="1"/>
    <col min="1293" max="1293" width="24" style="397" bestFit="1" customWidth="1"/>
    <col min="1294" max="1294" width="11.42578125" style="397" customWidth="1"/>
    <col min="1295" max="1295" width="10.5703125" style="397" bestFit="1" customWidth="1"/>
    <col min="1296" max="1296" width="10.85546875" style="397" bestFit="1" customWidth="1"/>
    <col min="1297" max="1536" width="10.7109375" style="397"/>
    <col min="1537" max="1537" width="4.85546875" style="397" customWidth="1"/>
    <col min="1538" max="1538" width="26.28515625" style="397" bestFit="1" customWidth="1"/>
    <col min="1539" max="1539" width="12.7109375" style="397" bestFit="1" customWidth="1"/>
    <col min="1540" max="1540" width="10.42578125" style="397" bestFit="1" customWidth="1"/>
    <col min="1541" max="1541" width="12.7109375" style="397" customWidth="1"/>
    <col min="1542" max="1542" width="10.28515625" style="397" bestFit="1" customWidth="1"/>
    <col min="1543" max="1543" width="10.85546875" style="397" bestFit="1" customWidth="1"/>
    <col min="1544" max="1544" width="9" style="397" bestFit="1" customWidth="1"/>
    <col min="1545" max="1545" width="24" style="397" bestFit="1" customWidth="1"/>
    <col min="1546" max="1547" width="10.5703125" style="397" bestFit="1" customWidth="1"/>
    <col min="1548" max="1548" width="10.85546875" style="397" bestFit="1" customWidth="1"/>
    <col min="1549" max="1549" width="24" style="397" bestFit="1" customWidth="1"/>
    <col min="1550" max="1550" width="11.42578125" style="397" customWidth="1"/>
    <col min="1551" max="1551" width="10.5703125" style="397" bestFit="1" customWidth="1"/>
    <col min="1552" max="1552" width="10.85546875" style="397" bestFit="1" customWidth="1"/>
    <col min="1553" max="1792" width="10.7109375" style="397"/>
    <col min="1793" max="1793" width="4.85546875" style="397" customWidth="1"/>
    <col min="1794" max="1794" width="26.28515625" style="397" bestFit="1" customWidth="1"/>
    <col min="1795" max="1795" width="12.7109375" style="397" bestFit="1" customWidth="1"/>
    <col min="1796" max="1796" width="10.42578125" style="397" bestFit="1" customWidth="1"/>
    <col min="1797" max="1797" width="12.7109375" style="397" customWidth="1"/>
    <col min="1798" max="1798" width="10.28515625" style="397" bestFit="1" customWidth="1"/>
    <col min="1799" max="1799" width="10.85546875" style="397" bestFit="1" customWidth="1"/>
    <col min="1800" max="1800" width="9" style="397" bestFit="1" customWidth="1"/>
    <col min="1801" max="1801" width="24" style="397" bestFit="1" customWidth="1"/>
    <col min="1802" max="1803" width="10.5703125" style="397" bestFit="1" customWidth="1"/>
    <col min="1804" max="1804" width="10.85546875" style="397" bestFit="1" customWidth="1"/>
    <col min="1805" max="1805" width="24" style="397" bestFit="1" customWidth="1"/>
    <col min="1806" max="1806" width="11.42578125" style="397" customWidth="1"/>
    <col min="1807" max="1807" width="10.5703125" style="397" bestFit="1" customWidth="1"/>
    <col min="1808" max="1808" width="10.85546875" style="397" bestFit="1" customWidth="1"/>
    <col min="1809" max="2048" width="10.7109375" style="397"/>
    <col min="2049" max="2049" width="4.85546875" style="397" customWidth="1"/>
    <col min="2050" max="2050" width="26.28515625" style="397" bestFit="1" customWidth="1"/>
    <col min="2051" max="2051" width="12.7109375" style="397" bestFit="1" customWidth="1"/>
    <col min="2052" max="2052" width="10.42578125" style="397" bestFit="1" customWidth="1"/>
    <col min="2053" max="2053" width="12.7109375" style="397" customWidth="1"/>
    <col min="2054" max="2054" width="10.28515625" style="397" bestFit="1" customWidth="1"/>
    <col min="2055" max="2055" width="10.85546875" style="397" bestFit="1" customWidth="1"/>
    <col min="2056" max="2056" width="9" style="397" bestFit="1" customWidth="1"/>
    <col min="2057" max="2057" width="24" style="397" bestFit="1" customWidth="1"/>
    <col min="2058" max="2059" width="10.5703125" style="397" bestFit="1" customWidth="1"/>
    <col min="2060" max="2060" width="10.85546875" style="397" bestFit="1" customWidth="1"/>
    <col min="2061" max="2061" width="24" style="397" bestFit="1" customWidth="1"/>
    <col min="2062" max="2062" width="11.42578125" style="397" customWidth="1"/>
    <col min="2063" max="2063" width="10.5703125" style="397" bestFit="1" customWidth="1"/>
    <col min="2064" max="2064" width="10.85546875" style="397" bestFit="1" customWidth="1"/>
    <col min="2065" max="2304" width="10.7109375" style="397"/>
    <col min="2305" max="2305" width="4.85546875" style="397" customWidth="1"/>
    <col min="2306" max="2306" width="26.28515625" style="397" bestFit="1" customWidth="1"/>
    <col min="2307" max="2307" width="12.7109375" style="397" bestFit="1" customWidth="1"/>
    <col min="2308" max="2308" width="10.42578125" style="397" bestFit="1" customWidth="1"/>
    <col min="2309" max="2309" width="12.7109375" style="397" customWidth="1"/>
    <col min="2310" max="2310" width="10.28515625" style="397" bestFit="1" customWidth="1"/>
    <col min="2311" max="2311" width="10.85546875" style="397" bestFit="1" customWidth="1"/>
    <col min="2312" max="2312" width="9" style="397" bestFit="1" customWidth="1"/>
    <col min="2313" max="2313" width="24" style="397" bestFit="1" customWidth="1"/>
    <col min="2314" max="2315" width="10.5703125" style="397" bestFit="1" customWidth="1"/>
    <col min="2316" max="2316" width="10.85546875" style="397" bestFit="1" customWidth="1"/>
    <col min="2317" max="2317" width="24" style="397" bestFit="1" customWidth="1"/>
    <col min="2318" max="2318" width="11.42578125" style="397" customWidth="1"/>
    <col min="2319" max="2319" width="10.5703125" style="397" bestFit="1" customWidth="1"/>
    <col min="2320" max="2320" width="10.85546875" style="397" bestFit="1" customWidth="1"/>
    <col min="2321" max="2560" width="10.7109375" style="397"/>
    <col min="2561" max="2561" width="4.85546875" style="397" customWidth="1"/>
    <col min="2562" max="2562" width="26.28515625" style="397" bestFit="1" customWidth="1"/>
    <col min="2563" max="2563" width="12.7109375" style="397" bestFit="1" customWidth="1"/>
    <col min="2564" max="2564" width="10.42578125" style="397" bestFit="1" customWidth="1"/>
    <col min="2565" max="2565" width="12.7109375" style="397" customWidth="1"/>
    <col min="2566" max="2566" width="10.28515625" style="397" bestFit="1" customWidth="1"/>
    <col min="2567" max="2567" width="10.85546875" style="397" bestFit="1" customWidth="1"/>
    <col min="2568" max="2568" width="9" style="397" bestFit="1" customWidth="1"/>
    <col min="2569" max="2569" width="24" style="397" bestFit="1" customWidth="1"/>
    <col min="2570" max="2571" width="10.5703125" style="397" bestFit="1" customWidth="1"/>
    <col min="2572" max="2572" width="10.85546875" style="397" bestFit="1" customWidth="1"/>
    <col min="2573" max="2573" width="24" style="397" bestFit="1" customWidth="1"/>
    <col min="2574" max="2574" width="11.42578125" style="397" customWidth="1"/>
    <col min="2575" max="2575" width="10.5703125" style="397" bestFit="1" customWidth="1"/>
    <col min="2576" max="2576" width="10.85546875" style="397" bestFit="1" customWidth="1"/>
    <col min="2577" max="2816" width="10.7109375" style="397"/>
    <col min="2817" max="2817" width="4.85546875" style="397" customWidth="1"/>
    <col min="2818" max="2818" width="26.28515625" style="397" bestFit="1" customWidth="1"/>
    <col min="2819" max="2819" width="12.7109375" style="397" bestFit="1" customWidth="1"/>
    <col min="2820" max="2820" width="10.42578125" style="397" bestFit="1" customWidth="1"/>
    <col min="2821" max="2821" width="12.7109375" style="397" customWidth="1"/>
    <col min="2822" max="2822" width="10.28515625" style="397" bestFit="1" customWidth="1"/>
    <col min="2823" max="2823" width="10.85546875" style="397" bestFit="1" customWidth="1"/>
    <col min="2824" max="2824" width="9" style="397" bestFit="1" customWidth="1"/>
    <col min="2825" max="2825" width="24" style="397" bestFit="1" customWidth="1"/>
    <col min="2826" max="2827" width="10.5703125" style="397" bestFit="1" customWidth="1"/>
    <col min="2828" max="2828" width="10.85546875" style="397" bestFit="1" customWidth="1"/>
    <col min="2829" max="2829" width="24" style="397" bestFit="1" customWidth="1"/>
    <col min="2830" max="2830" width="11.42578125" style="397" customWidth="1"/>
    <col min="2831" max="2831" width="10.5703125" style="397" bestFit="1" customWidth="1"/>
    <col min="2832" max="2832" width="10.85546875" style="397" bestFit="1" customWidth="1"/>
    <col min="2833" max="3072" width="10.7109375" style="397"/>
    <col min="3073" max="3073" width="4.85546875" style="397" customWidth="1"/>
    <col min="3074" max="3074" width="26.28515625" style="397" bestFit="1" customWidth="1"/>
    <col min="3075" max="3075" width="12.7109375" style="397" bestFit="1" customWidth="1"/>
    <col min="3076" max="3076" width="10.42578125" style="397" bestFit="1" customWidth="1"/>
    <col min="3077" max="3077" width="12.7109375" style="397" customWidth="1"/>
    <col min="3078" max="3078" width="10.28515625" style="397" bestFit="1" customWidth="1"/>
    <col min="3079" max="3079" width="10.85546875" style="397" bestFit="1" customWidth="1"/>
    <col min="3080" max="3080" width="9" style="397" bestFit="1" customWidth="1"/>
    <col min="3081" max="3081" width="24" style="397" bestFit="1" customWidth="1"/>
    <col min="3082" max="3083" width="10.5703125" style="397" bestFit="1" customWidth="1"/>
    <col min="3084" max="3084" width="10.85546875" style="397" bestFit="1" customWidth="1"/>
    <col min="3085" max="3085" width="24" style="397" bestFit="1" customWidth="1"/>
    <col min="3086" max="3086" width="11.42578125" style="397" customWidth="1"/>
    <col min="3087" max="3087" width="10.5703125" style="397" bestFit="1" customWidth="1"/>
    <col min="3088" max="3088" width="10.85546875" style="397" bestFit="1" customWidth="1"/>
    <col min="3089" max="3328" width="10.7109375" style="397"/>
    <col min="3329" max="3329" width="4.85546875" style="397" customWidth="1"/>
    <col min="3330" max="3330" width="26.28515625" style="397" bestFit="1" customWidth="1"/>
    <col min="3331" max="3331" width="12.7109375" style="397" bestFit="1" customWidth="1"/>
    <col min="3332" max="3332" width="10.42578125" style="397" bestFit="1" customWidth="1"/>
    <col min="3333" max="3333" width="12.7109375" style="397" customWidth="1"/>
    <col min="3334" max="3334" width="10.28515625" style="397" bestFit="1" customWidth="1"/>
    <col min="3335" max="3335" width="10.85546875" style="397" bestFit="1" customWidth="1"/>
    <col min="3336" max="3336" width="9" style="397" bestFit="1" customWidth="1"/>
    <col min="3337" max="3337" width="24" style="397" bestFit="1" customWidth="1"/>
    <col min="3338" max="3339" width="10.5703125" style="397" bestFit="1" customWidth="1"/>
    <col min="3340" max="3340" width="10.85546875" style="397" bestFit="1" customWidth="1"/>
    <col min="3341" max="3341" width="24" style="397" bestFit="1" customWidth="1"/>
    <col min="3342" max="3342" width="11.42578125" style="397" customWidth="1"/>
    <col min="3343" max="3343" width="10.5703125" style="397" bestFit="1" customWidth="1"/>
    <col min="3344" max="3344" width="10.85546875" style="397" bestFit="1" customWidth="1"/>
    <col min="3345" max="3584" width="10.7109375" style="397"/>
    <col min="3585" max="3585" width="4.85546875" style="397" customWidth="1"/>
    <col min="3586" max="3586" width="26.28515625" style="397" bestFit="1" customWidth="1"/>
    <col min="3587" max="3587" width="12.7109375" style="397" bestFit="1" customWidth="1"/>
    <col min="3588" max="3588" width="10.42578125" style="397" bestFit="1" customWidth="1"/>
    <col min="3589" max="3589" width="12.7109375" style="397" customWidth="1"/>
    <col min="3590" max="3590" width="10.28515625" style="397" bestFit="1" customWidth="1"/>
    <col min="3591" max="3591" width="10.85546875" style="397" bestFit="1" customWidth="1"/>
    <col min="3592" max="3592" width="9" style="397" bestFit="1" customWidth="1"/>
    <col min="3593" max="3593" width="24" style="397" bestFit="1" customWidth="1"/>
    <col min="3594" max="3595" width="10.5703125" style="397" bestFit="1" customWidth="1"/>
    <col min="3596" max="3596" width="10.85546875" style="397" bestFit="1" customWidth="1"/>
    <col min="3597" max="3597" width="24" style="397" bestFit="1" customWidth="1"/>
    <col min="3598" max="3598" width="11.42578125" style="397" customWidth="1"/>
    <col min="3599" max="3599" width="10.5703125" style="397" bestFit="1" customWidth="1"/>
    <col min="3600" max="3600" width="10.85546875" style="397" bestFit="1" customWidth="1"/>
    <col min="3601" max="3840" width="10.7109375" style="397"/>
    <col min="3841" max="3841" width="4.85546875" style="397" customWidth="1"/>
    <col min="3842" max="3842" width="26.28515625" style="397" bestFit="1" customWidth="1"/>
    <col min="3843" max="3843" width="12.7109375" style="397" bestFit="1" customWidth="1"/>
    <col min="3844" max="3844" width="10.42578125" style="397" bestFit="1" customWidth="1"/>
    <col min="3845" max="3845" width="12.7109375" style="397" customWidth="1"/>
    <col min="3846" max="3846" width="10.28515625" style="397" bestFit="1" customWidth="1"/>
    <col min="3847" max="3847" width="10.85546875" style="397" bestFit="1" customWidth="1"/>
    <col min="3848" max="3848" width="9" style="397" bestFit="1" customWidth="1"/>
    <col min="3849" max="3849" width="24" style="397" bestFit="1" customWidth="1"/>
    <col min="3850" max="3851" width="10.5703125" style="397" bestFit="1" customWidth="1"/>
    <col min="3852" max="3852" width="10.85546875" style="397" bestFit="1" customWidth="1"/>
    <col min="3853" max="3853" width="24" style="397" bestFit="1" customWidth="1"/>
    <col min="3854" max="3854" width="11.42578125" style="397" customWidth="1"/>
    <col min="3855" max="3855" width="10.5703125" style="397" bestFit="1" customWidth="1"/>
    <col min="3856" max="3856" width="10.85546875" style="397" bestFit="1" customWidth="1"/>
    <col min="3857" max="4096" width="10.7109375" style="397"/>
    <col min="4097" max="4097" width="4.85546875" style="397" customWidth="1"/>
    <col min="4098" max="4098" width="26.28515625" style="397" bestFit="1" customWidth="1"/>
    <col min="4099" max="4099" width="12.7109375" style="397" bestFit="1" customWidth="1"/>
    <col min="4100" max="4100" width="10.42578125" style="397" bestFit="1" customWidth="1"/>
    <col min="4101" max="4101" width="12.7109375" style="397" customWidth="1"/>
    <col min="4102" max="4102" width="10.28515625" style="397" bestFit="1" customWidth="1"/>
    <col min="4103" max="4103" width="10.85546875" style="397" bestFit="1" customWidth="1"/>
    <col min="4104" max="4104" width="9" style="397" bestFit="1" customWidth="1"/>
    <col min="4105" max="4105" width="24" style="397" bestFit="1" customWidth="1"/>
    <col min="4106" max="4107" width="10.5703125" style="397" bestFit="1" customWidth="1"/>
    <col min="4108" max="4108" width="10.85546875" style="397" bestFit="1" customWidth="1"/>
    <col min="4109" max="4109" width="24" style="397" bestFit="1" customWidth="1"/>
    <col min="4110" max="4110" width="11.42578125" style="397" customWidth="1"/>
    <col min="4111" max="4111" width="10.5703125" style="397" bestFit="1" customWidth="1"/>
    <col min="4112" max="4112" width="10.85546875" style="397" bestFit="1" customWidth="1"/>
    <col min="4113" max="4352" width="10.7109375" style="397"/>
    <col min="4353" max="4353" width="4.85546875" style="397" customWidth="1"/>
    <col min="4354" max="4354" width="26.28515625" style="397" bestFit="1" customWidth="1"/>
    <col min="4355" max="4355" width="12.7109375" style="397" bestFit="1" customWidth="1"/>
    <col min="4356" max="4356" width="10.42578125" style="397" bestFit="1" customWidth="1"/>
    <col min="4357" max="4357" width="12.7109375" style="397" customWidth="1"/>
    <col min="4358" max="4358" width="10.28515625" style="397" bestFit="1" customWidth="1"/>
    <col min="4359" max="4359" width="10.85546875" style="397" bestFit="1" customWidth="1"/>
    <col min="4360" max="4360" width="9" style="397" bestFit="1" customWidth="1"/>
    <col min="4361" max="4361" width="24" style="397" bestFit="1" customWidth="1"/>
    <col min="4362" max="4363" width="10.5703125" style="397" bestFit="1" customWidth="1"/>
    <col min="4364" max="4364" width="10.85546875" style="397" bestFit="1" customWidth="1"/>
    <col min="4365" max="4365" width="24" style="397" bestFit="1" customWidth="1"/>
    <col min="4366" max="4366" width="11.42578125" style="397" customWidth="1"/>
    <col min="4367" max="4367" width="10.5703125" style="397" bestFit="1" customWidth="1"/>
    <col min="4368" max="4368" width="10.85546875" style="397" bestFit="1" customWidth="1"/>
    <col min="4369" max="4608" width="10.7109375" style="397"/>
    <col min="4609" max="4609" width="4.85546875" style="397" customWidth="1"/>
    <col min="4610" max="4610" width="26.28515625" style="397" bestFit="1" customWidth="1"/>
    <col min="4611" max="4611" width="12.7109375" style="397" bestFit="1" customWidth="1"/>
    <col min="4612" max="4612" width="10.42578125" style="397" bestFit="1" customWidth="1"/>
    <col min="4613" max="4613" width="12.7109375" style="397" customWidth="1"/>
    <col min="4614" max="4614" width="10.28515625" style="397" bestFit="1" customWidth="1"/>
    <col min="4615" max="4615" width="10.85546875" style="397" bestFit="1" customWidth="1"/>
    <col min="4616" max="4616" width="9" style="397" bestFit="1" customWidth="1"/>
    <col min="4617" max="4617" width="24" style="397" bestFit="1" customWidth="1"/>
    <col min="4618" max="4619" width="10.5703125" style="397" bestFit="1" customWidth="1"/>
    <col min="4620" max="4620" width="10.85546875" style="397" bestFit="1" customWidth="1"/>
    <col min="4621" max="4621" width="24" style="397" bestFit="1" customWidth="1"/>
    <col min="4622" max="4622" width="11.42578125" style="397" customWidth="1"/>
    <col min="4623" max="4623" width="10.5703125" style="397" bestFit="1" customWidth="1"/>
    <col min="4624" max="4624" width="10.85546875" style="397" bestFit="1" customWidth="1"/>
    <col min="4625" max="4864" width="10.7109375" style="397"/>
    <col min="4865" max="4865" width="4.85546875" style="397" customWidth="1"/>
    <col min="4866" max="4866" width="26.28515625" style="397" bestFit="1" customWidth="1"/>
    <col min="4867" max="4867" width="12.7109375" style="397" bestFit="1" customWidth="1"/>
    <col min="4868" max="4868" width="10.42578125" style="397" bestFit="1" customWidth="1"/>
    <col min="4869" max="4869" width="12.7109375" style="397" customWidth="1"/>
    <col min="4870" max="4870" width="10.28515625" style="397" bestFit="1" customWidth="1"/>
    <col min="4871" max="4871" width="10.85546875" style="397" bestFit="1" customWidth="1"/>
    <col min="4872" max="4872" width="9" style="397" bestFit="1" customWidth="1"/>
    <col min="4873" max="4873" width="24" style="397" bestFit="1" customWidth="1"/>
    <col min="4874" max="4875" width="10.5703125" style="397" bestFit="1" customWidth="1"/>
    <col min="4876" max="4876" width="10.85546875" style="397" bestFit="1" customWidth="1"/>
    <col min="4877" max="4877" width="24" style="397" bestFit="1" customWidth="1"/>
    <col min="4878" max="4878" width="11.42578125" style="397" customWidth="1"/>
    <col min="4879" max="4879" width="10.5703125" style="397" bestFit="1" customWidth="1"/>
    <col min="4880" max="4880" width="10.85546875" style="397" bestFit="1" customWidth="1"/>
    <col min="4881" max="5120" width="10.7109375" style="397"/>
    <col min="5121" max="5121" width="4.85546875" style="397" customWidth="1"/>
    <col min="5122" max="5122" width="26.28515625" style="397" bestFit="1" customWidth="1"/>
    <col min="5123" max="5123" width="12.7109375" style="397" bestFit="1" customWidth="1"/>
    <col min="5124" max="5124" width="10.42578125" style="397" bestFit="1" customWidth="1"/>
    <col min="5125" max="5125" width="12.7109375" style="397" customWidth="1"/>
    <col min="5126" max="5126" width="10.28515625" style="397" bestFit="1" customWidth="1"/>
    <col min="5127" max="5127" width="10.85546875" style="397" bestFit="1" customWidth="1"/>
    <col min="5128" max="5128" width="9" style="397" bestFit="1" customWidth="1"/>
    <col min="5129" max="5129" width="24" style="397" bestFit="1" customWidth="1"/>
    <col min="5130" max="5131" width="10.5703125" style="397" bestFit="1" customWidth="1"/>
    <col min="5132" max="5132" width="10.85546875" style="397" bestFit="1" customWidth="1"/>
    <col min="5133" max="5133" width="24" style="397" bestFit="1" customWidth="1"/>
    <col min="5134" max="5134" width="11.42578125" style="397" customWidth="1"/>
    <col min="5135" max="5135" width="10.5703125" style="397" bestFit="1" customWidth="1"/>
    <col min="5136" max="5136" width="10.85546875" style="397" bestFit="1" customWidth="1"/>
    <col min="5137" max="5376" width="10.7109375" style="397"/>
    <col min="5377" max="5377" width="4.85546875" style="397" customWidth="1"/>
    <col min="5378" max="5378" width="26.28515625" style="397" bestFit="1" customWidth="1"/>
    <col min="5379" max="5379" width="12.7109375" style="397" bestFit="1" customWidth="1"/>
    <col min="5380" max="5380" width="10.42578125" style="397" bestFit="1" customWidth="1"/>
    <col min="5381" max="5381" width="12.7109375" style="397" customWidth="1"/>
    <col min="5382" max="5382" width="10.28515625" style="397" bestFit="1" customWidth="1"/>
    <col min="5383" max="5383" width="10.85546875" style="397" bestFit="1" customWidth="1"/>
    <col min="5384" max="5384" width="9" style="397" bestFit="1" customWidth="1"/>
    <col min="5385" max="5385" width="24" style="397" bestFit="1" customWidth="1"/>
    <col min="5386" max="5387" width="10.5703125" style="397" bestFit="1" customWidth="1"/>
    <col min="5388" max="5388" width="10.85546875" style="397" bestFit="1" customWidth="1"/>
    <col min="5389" max="5389" width="24" style="397" bestFit="1" customWidth="1"/>
    <col min="5390" max="5390" width="11.42578125" style="397" customWidth="1"/>
    <col min="5391" max="5391" width="10.5703125" style="397" bestFit="1" customWidth="1"/>
    <col min="5392" max="5392" width="10.85546875" style="397" bestFit="1" customWidth="1"/>
    <col min="5393" max="5632" width="10.7109375" style="397"/>
    <col min="5633" max="5633" width="4.85546875" style="397" customWidth="1"/>
    <col min="5634" max="5634" width="26.28515625" style="397" bestFit="1" customWidth="1"/>
    <col min="5635" max="5635" width="12.7109375" style="397" bestFit="1" customWidth="1"/>
    <col min="5636" max="5636" width="10.42578125" style="397" bestFit="1" customWidth="1"/>
    <col min="5637" max="5637" width="12.7109375" style="397" customWidth="1"/>
    <col min="5638" max="5638" width="10.28515625" style="397" bestFit="1" customWidth="1"/>
    <col min="5639" max="5639" width="10.85546875" style="397" bestFit="1" customWidth="1"/>
    <col min="5640" max="5640" width="9" style="397" bestFit="1" customWidth="1"/>
    <col min="5641" max="5641" width="24" style="397" bestFit="1" customWidth="1"/>
    <col min="5642" max="5643" width="10.5703125" style="397" bestFit="1" customWidth="1"/>
    <col min="5644" max="5644" width="10.85546875" style="397" bestFit="1" customWidth="1"/>
    <col min="5645" max="5645" width="24" style="397" bestFit="1" customWidth="1"/>
    <col min="5646" max="5646" width="11.42578125" style="397" customWidth="1"/>
    <col min="5647" max="5647" width="10.5703125" style="397" bestFit="1" customWidth="1"/>
    <col min="5648" max="5648" width="10.85546875" style="397" bestFit="1" customWidth="1"/>
    <col min="5649" max="5888" width="10.7109375" style="397"/>
    <col min="5889" max="5889" width="4.85546875" style="397" customWidth="1"/>
    <col min="5890" max="5890" width="26.28515625" style="397" bestFit="1" customWidth="1"/>
    <col min="5891" max="5891" width="12.7109375" style="397" bestFit="1" customWidth="1"/>
    <col min="5892" max="5892" width="10.42578125" style="397" bestFit="1" customWidth="1"/>
    <col min="5893" max="5893" width="12.7109375" style="397" customWidth="1"/>
    <col min="5894" max="5894" width="10.28515625" style="397" bestFit="1" customWidth="1"/>
    <col min="5895" max="5895" width="10.85546875" style="397" bestFit="1" customWidth="1"/>
    <col min="5896" max="5896" width="9" style="397" bestFit="1" customWidth="1"/>
    <col min="5897" max="5897" width="24" style="397" bestFit="1" customWidth="1"/>
    <col min="5898" max="5899" width="10.5703125" style="397" bestFit="1" customWidth="1"/>
    <col min="5900" max="5900" width="10.85546875" style="397" bestFit="1" customWidth="1"/>
    <col min="5901" max="5901" width="24" style="397" bestFit="1" customWidth="1"/>
    <col min="5902" max="5902" width="11.42578125" style="397" customWidth="1"/>
    <col min="5903" max="5903" width="10.5703125" style="397" bestFit="1" customWidth="1"/>
    <col min="5904" max="5904" width="10.85546875" style="397" bestFit="1" customWidth="1"/>
    <col min="5905" max="6144" width="10.7109375" style="397"/>
    <col min="6145" max="6145" width="4.85546875" style="397" customWidth="1"/>
    <col min="6146" max="6146" width="26.28515625" style="397" bestFit="1" customWidth="1"/>
    <col min="6147" max="6147" width="12.7109375" style="397" bestFit="1" customWidth="1"/>
    <col min="6148" max="6148" width="10.42578125" style="397" bestFit="1" customWidth="1"/>
    <col min="6149" max="6149" width="12.7109375" style="397" customWidth="1"/>
    <col min="6150" max="6150" width="10.28515625" style="397" bestFit="1" customWidth="1"/>
    <col min="6151" max="6151" width="10.85546875" style="397" bestFit="1" customWidth="1"/>
    <col min="6152" max="6152" width="9" style="397" bestFit="1" customWidth="1"/>
    <col min="6153" max="6153" width="24" style="397" bestFit="1" customWidth="1"/>
    <col min="6154" max="6155" width="10.5703125" style="397" bestFit="1" customWidth="1"/>
    <col min="6156" max="6156" width="10.85546875" style="397" bestFit="1" customWidth="1"/>
    <col min="6157" max="6157" width="24" style="397" bestFit="1" customWidth="1"/>
    <col min="6158" max="6158" width="11.42578125" style="397" customWidth="1"/>
    <col min="6159" max="6159" width="10.5703125" style="397" bestFit="1" customWidth="1"/>
    <col min="6160" max="6160" width="10.85546875" style="397" bestFit="1" customWidth="1"/>
    <col min="6161" max="6400" width="10.7109375" style="397"/>
    <col min="6401" max="6401" width="4.85546875" style="397" customWidth="1"/>
    <col min="6402" max="6402" width="26.28515625" style="397" bestFit="1" customWidth="1"/>
    <col min="6403" max="6403" width="12.7109375" style="397" bestFit="1" customWidth="1"/>
    <col min="6404" max="6404" width="10.42578125" style="397" bestFit="1" customWidth="1"/>
    <col min="6405" max="6405" width="12.7109375" style="397" customWidth="1"/>
    <col min="6406" max="6406" width="10.28515625" style="397" bestFit="1" customWidth="1"/>
    <col min="6407" max="6407" width="10.85546875" style="397" bestFit="1" customWidth="1"/>
    <col min="6408" max="6408" width="9" style="397" bestFit="1" customWidth="1"/>
    <col min="6409" max="6409" width="24" style="397" bestFit="1" customWidth="1"/>
    <col min="6410" max="6411" width="10.5703125" style="397" bestFit="1" customWidth="1"/>
    <col min="6412" max="6412" width="10.85546875" style="397" bestFit="1" customWidth="1"/>
    <col min="6413" max="6413" width="24" style="397" bestFit="1" customWidth="1"/>
    <col min="6414" max="6414" width="11.42578125" style="397" customWidth="1"/>
    <col min="6415" max="6415" width="10.5703125" style="397" bestFit="1" customWidth="1"/>
    <col min="6416" max="6416" width="10.85546875" style="397" bestFit="1" customWidth="1"/>
    <col min="6417" max="6656" width="10.7109375" style="397"/>
    <col min="6657" max="6657" width="4.85546875" style="397" customWidth="1"/>
    <col min="6658" max="6658" width="26.28515625" style="397" bestFit="1" customWidth="1"/>
    <col min="6659" max="6659" width="12.7109375" style="397" bestFit="1" customWidth="1"/>
    <col min="6660" max="6660" width="10.42578125" style="397" bestFit="1" customWidth="1"/>
    <col min="6661" max="6661" width="12.7109375" style="397" customWidth="1"/>
    <col min="6662" max="6662" width="10.28515625" style="397" bestFit="1" customWidth="1"/>
    <col min="6663" max="6663" width="10.85546875" style="397" bestFit="1" customWidth="1"/>
    <col min="6664" max="6664" width="9" style="397" bestFit="1" customWidth="1"/>
    <col min="6665" max="6665" width="24" style="397" bestFit="1" customWidth="1"/>
    <col min="6666" max="6667" width="10.5703125" style="397" bestFit="1" customWidth="1"/>
    <col min="6668" max="6668" width="10.85546875" style="397" bestFit="1" customWidth="1"/>
    <col min="6669" max="6669" width="24" style="397" bestFit="1" customWidth="1"/>
    <col min="6670" max="6670" width="11.42578125" style="397" customWidth="1"/>
    <col min="6671" max="6671" width="10.5703125" style="397" bestFit="1" customWidth="1"/>
    <col min="6672" max="6672" width="10.85546875" style="397" bestFit="1" customWidth="1"/>
    <col min="6673" max="6912" width="10.7109375" style="397"/>
    <col min="6913" max="6913" width="4.85546875" style="397" customWidth="1"/>
    <col min="6914" max="6914" width="26.28515625" style="397" bestFit="1" customWidth="1"/>
    <col min="6915" max="6915" width="12.7109375" style="397" bestFit="1" customWidth="1"/>
    <col min="6916" max="6916" width="10.42578125" style="397" bestFit="1" customWidth="1"/>
    <col min="6917" max="6917" width="12.7109375" style="397" customWidth="1"/>
    <col min="6918" max="6918" width="10.28515625" style="397" bestFit="1" customWidth="1"/>
    <col min="6919" max="6919" width="10.85546875" style="397" bestFit="1" customWidth="1"/>
    <col min="6920" max="6920" width="9" style="397" bestFit="1" customWidth="1"/>
    <col min="6921" max="6921" width="24" style="397" bestFit="1" customWidth="1"/>
    <col min="6922" max="6923" width="10.5703125" style="397" bestFit="1" customWidth="1"/>
    <col min="6924" max="6924" width="10.85546875" style="397" bestFit="1" customWidth="1"/>
    <col min="6925" max="6925" width="24" style="397" bestFit="1" customWidth="1"/>
    <col min="6926" max="6926" width="11.42578125" style="397" customWidth="1"/>
    <col min="6927" max="6927" width="10.5703125" style="397" bestFit="1" customWidth="1"/>
    <col min="6928" max="6928" width="10.85546875" style="397" bestFit="1" customWidth="1"/>
    <col min="6929" max="7168" width="10.7109375" style="397"/>
    <col min="7169" max="7169" width="4.85546875" style="397" customWidth="1"/>
    <col min="7170" max="7170" width="26.28515625" style="397" bestFit="1" customWidth="1"/>
    <col min="7171" max="7171" width="12.7109375" style="397" bestFit="1" customWidth="1"/>
    <col min="7172" max="7172" width="10.42578125" style="397" bestFit="1" customWidth="1"/>
    <col min="7173" max="7173" width="12.7109375" style="397" customWidth="1"/>
    <col min="7174" max="7174" width="10.28515625" style="397" bestFit="1" customWidth="1"/>
    <col min="7175" max="7175" width="10.85546875" style="397" bestFit="1" customWidth="1"/>
    <col min="7176" max="7176" width="9" style="397" bestFit="1" customWidth="1"/>
    <col min="7177" max="7177" width="24" style="397" bestFit="1" customWidth="1"/>
    <col min="7178" max="7179" width="10.5703125" style="397" bestFit="1" customWidth="1"/>
    <col min="7180" max="7180" width="10.85546875" style="397" bestFit="1" customWidth="1"/>
    <col min="7181" max="7181" width="24" style="397" bestFit="1" customWidth="1"/>
    <col min="7182" max="7182" width="11.42578125" style="397" customWidth="1"/>
    <col min="7183" max="7183" width="10.5703125" style="397" bestFit="1" customWidth="1"/>
    <col min="7184" max="7184" width="10.85546875" style="397" bestFit="1" customWidth="1"/>
    <col min="7185" max="7424" width="10.7109375" style="397"/>
    <col min="7425" max="7425" width="4.85546875" style="397" customWidth="1"/>
    <col min="7426" max="7426" width="26.28515625" style="397" bestFit="1" customWidth="1"/>
    <col min="7427" max="7427" width="12.7109375" style="397" bestFit="1" customWidth="1"/>
    <col min="7428" max="7428" width="10.42578125" style="397" bestFit="1" customWidth="1"/>
    <col min="7429" max="7429" width="12.7109375" style="397" customWidth="1"/>
    <col min="7430" max="7430" width="10.28515625" style="397" bestFit="1" customWidth="1"/>
    <col min="7431" max="7431" width="10.85546875" style="397" bestFit="1" customWidth="1"/>
    <col min="7432" max="7432" width="9" style="397" bestFit="1" customWidth="1"/>
    <col min="7433" max="7433" width="24" style="397" bestFit="1" customWidth="1"/>
    <col min="7434" max="7435" width="10.5703125" style="397" bestFit="1" customWidth="1"/>
    <col min="7436" max="7436" width="10.85546875" style="397" bestFit="1" customWidth="1"/>
    <col min="7437" max="7437" width="24" style="397" bestFit="1" customWidth="1"/>
    <col min="7438" max="7438" width="11.42578125" style="397" customWidth="1"/>
    <col min="7439" max="7439" width="10.5703125" style="397" bestFit="1" customWidth="1"/>
    <col min="7440" max="7440" width="10.85546875" style="397" bestFit="1" customWidth="1"/>
    <col min="7441" max="7680" width="10.7109375" style="397"/>
    <col min="7681" max="7681" width="4.85546875" style="397" customWidth="1"/>
    <col min="7682" max="7682" width="26.28515625" style="397" bestFit="1" customWidth="1"/>
    <col min="7683" max="7683" width="12.7109375" style="397" bestFit="1" customWidth="1"/>
    <col min="7684" max="7684" width="10.42578125" style="397" bestFit="1" customWidth="1"/>
    <col min="7685" max="7685" width="12.7109375" style="397" customWidth="1"/>
    <col min="7686" max="7686" width="10.28515625" style="397" bestFit="1" customWidth="1"/>
    <col min="7687" max="7687" width="10.85546875" style="397" bestFit="1" customWidth="1"/>
    <col min="7688" max="7688" width="9" style="397" bestFit="1" customWidth="1"/>
    <col min="7689" max="7689" width="24" style="397" bestFit="1" customWidth="1"/>
    <col min="7690" max="7691" width="10.5703125" style="397" bestFit="1" customWidth="1"/>
    <col min="7692" max="7692" width="10.85546875" style="397" bestFit="1" customWidth="1"/>
    <col min="7693" max="7693" width="24" style="397" bestFit="1" customWidth="1"/>
    <col min="7694" max="7694" width="11.42578125" style="397" customWidth="1"/>
    <col min="7695" max="7695" width="10.5703125" style="397" bestFit="1" customWidth="1"/>
    <col min="7696" max="7696" width="10.85546875" style="397" bestFit="1" customWidth="1"/>
    <col min="7697" max="7936" width="10.7109375" style="397"/>
    <col min="7937" max="7937" width="4.85546875" style="397" customWidth="1"/>
    <col min="7938" max="7938" width="26.28515625" style="397" bestFit="1" customWidth="1"/>
    <col min="7939" max="7939" width="12.7109375" style="397" bestFit="1" customWidth="1"/>
    <col min="7940" max="7940" width="10.42578125" style="397" bestFit="1" customWidth="1"/>
    <col min="7941" max="7941" width="12.7109375" style="397" customWidth="1"/>
    <col min="7942" max="7942" width="10.28515625" style="397" bestFit="1" customWidth="1"/>
    <col min="7943" max="7943" width="10.85546875" style="397" bestFit="1" customWidth="1"/>
    <col min="7944" max="7944" width="9" style="397" bestFit="1" customWidth="1"/>
    <col min="7945" max="7945" width="24" style="397" bestFit="1" customWidth="1"/>
    <col min="7946" max="7947" width="10.5703125" style="397" bestFit="1" customWidth="1"/>
    <col min="7948" max="7948" width="10.85546875" style="397" bestFit="1" customWidth="1"/>
    <col min="7949" max="7949" width="24" style="397" bestFit="1" customWidth="1"/>
    <col min="7950" max="7950" width="11.42578125" style="397" customWidth="1"/>
    <col min="7951" max="7951" width="10.5703125" style="397" bestFit="1" customWidth="1"/>
    <col min="7952" max="7952" width="10.85546875" style="397" bestFit="1" customWidth="1"/>
    <col min="7953" max="8192" width="10.7109375" style="397"/>
    <col min="8193" max="8193" width="4.85546875" style="397" customWidth="1"/>
    <col min="8194" max="8194" width="26.28515625" style="397" bestFit="1" customWidth="1"/>
    <col min="8195" max="8195" width="12.7109375" style="397" bestFit="1" customWidth="1"/>
    <col min="8196" max="8196" width="10.42578125" style="397" bestFit="1" customWidth="1"/>
    <col min="8197" max="8197" width="12.7109375" style="397" customWidth="1"/>
    <col min="8198" max="8198" width="10.28515625" style="397" bestFit="1" customWidth="1"/>
    <col min="8199" max="8199" width="10.85546875" style="397" bestFit="1" customWidth="1"/>
    <col min="8200" max="8200" width="9" style="397" bestFit="1" customWidth="1"/>
    <col min="8201" max="8201" width="24" style="397" bestFit="1" customWidth="1"/>
    <col min="8202" max="8203" width="10.5703125" style="397" bestFit="1" customWidth="1"/>
    <col min="8204" max="8204" width="10.85546875" style="397" bestFit="1" customWidth="1"/>
    <col min="8205" max="8205" width="24" style="397" bestFit="1" customWidth="1"/>
    <col min="8206" max="8206" width="11.42578125" style="397" customWidth="1"/>
    <col min="8207" max="8207" width="10.5703125" style="397" bestFit="1" customWidth="1"/>
    <col min="8208" max="8208" width="10.85546875" style="397" bestFit="1" customWidth="1"/>
    <col min="8209" max="8448" width="10.7109375" style="397"/>
    <col min="8449" max="8449" width="4.85546875" style="397" customWidth="1"/>
    <col min="8450" max="8450" width="26.28515625" style="397" bestFit="1" customWidth="1"/>
    <col min="8451" max="8451" width="12.7109375" style="397" bestFit="1" customWidth="1"/>
    <col min="8452" max="8452" width="10.42578125" style="397" bestFit="1" customWidth="1"/>
    <col min="8453" max="8453" width="12.7109375" style="397" customWidth="1"/>
    <col min="8454" max="8454" width="10.28515625" style="397" bestFit="1" customWidth="1"/>
    <col min="8455" max="8455" width="10.85546875" style="397" bestFit="1" customWidth="1"/>
    <col min="8456" max="8456" width="9" style="397" bestFit="1" customWidth="1"/>
    <col min="8457" max="8457" width="24" style="397" bestFit="1" customWidth="1"/>
    <col min="8458" max="8459" width="10.5703125" style="397" bestFit="1" customWidth="1"/>
    <col min="8460" max="8460" width="10.85546875" style="397" bestFit="1" customWidth="1"/>
    <col min="8461" max="8461" width="24" style="397" bestFit="1" customWidth="1"/>
    <col min="8462" max="8462" width="11.42578125" style="397" customWidth="1"/>
    <col min="8463" max="8463" width="10.5703125" style="397" bestFit="1" customWidth="1"/>
    <col min="8464" max="8464" width="10.85546875" style="397" bestFit="1" customWidth="1"/>
    <col min="8465" max="8704" width="10.7109375" style="397"/>
    <col min="8705" max="8705" width="4.85546875" style="397" customWidth="1"/>
    <col min="8706" max="8706" width="26.28515625" style="397" bestFit="1" customWidth="1"/>
    <col min="8707" max="8707" width="12.7109375" style="397" bestFit="1" customWidth="1"/>
    <col min="8708" max="8708" width="10.42578125" style="397" bestFit="1" customWidth="1"/>
    <col min="8709" max="8709" width="12.7109375" style="397" customWidth="1"/>
    <col min="8710" max="8710" width="10.28515625" style="397" bestFit="1" customWidth="1"/>
    <col min="8711" max="8711" width="10.85546875" style="397" bestFit="1" customWidth="1"/>
    <col min="8712" max="8712" width="9" style="397" bestFit="1" customWidth="1"/>
    <col min="8713" max="8713" width="24" style="397" bestFit="1" customWidth="1"/>
    <col min="8714" max="8715" width="10.5703125" style="397" bestFit="1" customWidth="1"/>
    <col min="8716" max="8716" width="10.85546875" style="397" bestFit="1" customWidth="1"/>
    <col min="8717" max="8717" width="24" style="397" bestFit="1" customWidth="1"/>
    <col min="8718" max="8718" width="11.42578125" style="397" customWidth="1"/>
    <col min="8719" max="8719" width="10.5703125" style="397" bestFit="1" customWidth="1"/>
    <col min="8720" max="8720" width="10.85546875" style="397" bestFit="1" customWidth="1"/>
    <col min="8721" max="8960" width="10.7109375" style="397"/>
    <col min="8961" max="8961" width="4.85546875" style="397" customWidth="1"/>
    <col min="8962" max="8962" width="26.28515625" style="397" bestFit="1" customWidth="1"/>
    <col min="8963" max="8963" width="12.7109375" style="397" bestFit="1" customWidth="1"/>
    <col min="8964" max="8964" width="10.42578125" style="397" bestFit="1" customWidth="1"/>
    <col min="8965" max="8965" width="12.7109375" style="397" customWidth="1"/>
    <col min="8966" max="8966" width="10.28515625" style="397" bestFit="1" customWidth="1"/>
    <col min="8967" max="8967" width="10.85546875" style="397" bestFit="1" customWidth="1"/>
    <col min="8968" max="8968" width="9" style="397" bestFit="1" customWidth="1"/>
    <col min="8969" max="8969" width="24" style="397" bestFit="1" customWidth="1"/>
    <col min="8970" max="8971" width="10.5703125" style="397" bestFit="1" customWidth="1"/>
    <col min="8972" max="8972" width="10.85546875" style="397" bestFit="1" customWidth="1"/>
    <col min="8973" max="8973" width="24" style="397" bestFit="1" customWidth="1"/>
    <col min="8974" max="8974" width="11.42578125" style="397" customWidth="1"/>
    <col min="8975" max="8975" width="10.5703125" style="397" bestFit="1" customWidth="1"/>
    <col min="8976" max="8976" width="10.85546875" style="397" bestFit="1" customWidth="1"/>
    <col min="8977" max="9216" width="10.7109375" style="397"/>
    <col min="9217" max="9217" width="4.85546875" style="397" customWidth="1"/>
    <col min="9218" max="9218" width="26.28515625" style="397" bestFit="1" customWidth="1"/>
    <col min="9219" max="9219" width="12.7109375" style="397" bestFit="1" customWidth="1"/>
    <col min="9220" max="9220" width="10.42578125" style="397" bestFit="1" customWidth="1"/>
    <col min="9221" max="9221" width="12.7109375" style="397" customWidth="1"/>
    <col min="9222" max="9222" width="10.28515625" style="397" bestFit="1" customWidth="1"/>
    <col min="9223" max="9223" width="10.85546875" style="397" bestFit="1" customWidth="1"/>
    <col min="9224" max="9224" width="9" style="397" bestFit="1" customWidth="1"/>
    <col min="9225" max="9225" width="24" style="397" bestFit="1" customWidth="1"/>
    <col min="9226" max="9227" width="10.5703125" style="397" bestFit="1" customWidth="1"/>
    <col min="9228" max="9228" width="10.85546875" style="397" bestFit="1" customWidth="1"/>
    <col min="9229" max="9229" width="24" style="397" bestFit="1" customWidth="1"/>
    <col min="9230" max="9230" width="11.42578125" style="397" customWidth="1"/>
    <col min="9231" max="9231" width="10.5703125" style="397" bestFit="1" customWidth="1"/>
    <col min="9232" max="9232" width="10.85546875" style="397" bestFit="1" customWidth="1"/>
    <col min="9233" max="9472" width="10.7109375" style="397"/>
    <col min="9473" max="9473" width="4.85546875" style="397" customWidth="1"/>
    <col min="9474" max="9474" width="26.28515625" style="397" bestFit="1" customWidth="1"/>
    <col min="9475" max="9475" width="12.7109375" style="397" bestFit="1" customWidth="1"/>
    <col min="9476" max="9476" width="10.42578125" style="397" bestFit="1" customWidth="1"/>
    <col min="9477" max="9477" width="12.7109375" style="397" customWidth="1"/>
    <col min="9478" max="9478" width="10.28515625" style="397" bestFit="1" customWidth="1"/>
    <col min="9479" max="9479" width="10.85546875" style="397" bestFit="1" customWidth="1"/>
    <col min="9480" max="9480" width="9" style="397" bestFit="1" customWidth="1"/>
    <col min="9481" max="9481" width="24" style="397" bestFit="1" customWidth="1"/>
    <col min="9482" max="9483" width="10.5703125" style="397" bestFit="1" customWidth="1"/>
    <col min="9484" max="9484" width="10.85546875" style="397" bestFit="1" customWidth="1"/>
    <col min="9485" max="9485" width="24" style="397" bestFit="1" customWidth="1"/>
    <col min="9486" max="9486" width="11.42578125" style="397" customWidth="1"/>
    <col min="9487" max="9487" width="10.5703125" style="397" bestFit="1" customWidth="1"/>
    <col min="9488" max="9488" width="10.85546875" style="397" bestFit="1" customWidth="1"/>
    <col min="9489" max="9728" width="10.7109375" style="397"/>
    <col min="9729" max="9729" width="4.85546875" style="397" customWidth="1"/>
    <col min="9730" max="9730" width="26.28515625" style="397" bestFit="1" customWidth="1"/>
    <col min="9731" max="9731" width="12.7109375" style="397" bestFit="1" customWidth="1"/>
    <col min="9732" max="9732" width="10.42578125" style="397" bestFit="1" customWidth="1"/>
    <col min="9733" max="9733" width="12.7109375" style="397" customWidth="1"/>
    <col min="9734" max="9734" width="10.28515625" style="397" bestFit="1" customWidth="1"/>
    <col min="9735" max="9735" width="10.85546875" style="397" bestFit="1" customWidth="1"/>
    <col min="9736" max="9736" width="9" style="397" bestFit="1" customWidth="1"/>
    <col min="9737" max="9737" width="24" style="397" bestFit="1" customWidth="1"/>
    <col min="9738" max="9739" width="10.5703125" style="397" bestFit="1" customWidth="1"/>
    <col min="9740" max="9740" width="10.85546875" style="397" bestFit="1" customWidth="1"/>
    <col min="9741" max="9741" width="24" style="397" bestFit="1" customWidth="1"/>
    <col min="9742" max="9742" width="11.42578125" style="397" customWidth="1"/>
    <col min="9743" max="9743" width="10.5703125" style="397" bestFit="1" customWidth="1"/>
    <col min="9744" max="9744" width="10.85546875" style="397" bestFit="1" customWidth="1"/>
    <col min="9745" max="9984" width="10.7109375" style="397"/>
    <col min="9985" max="9985" width="4.85546875" style="397" customWidth="1"/>
    <col min="9986" max="9986" width="26.28515625" style="397" bestFit="1" customWidth="1"/>
    <col min="9987" max="9987" width="12.7109375" style="397" bestFit="1" customWidth="1"/>
    <col min="9988" max="9988" width="10.42578125" style="397" bestFit="1" customWidth="1"/>
    <col min="9989" max="9989" width="12.7109375" style="397" customWidth="1"/>
    <col min="9990" max="9990" width="10.28515625" style="397" bestFit="1" customWidth="1"/>
    <col min="9991" max="9991" width="10.85546875" style="397" bestFit="1" customWidth="1"/>
    <col min="9992" max="9992" width="9" style="397" bestFit="1" customWidth="1"/>
    <col min="9993" max="9993" width="24" style="397" bestFit="1" customWidth="1"/>
    <col min="9994" max="9995" width="10.5703125" style="397" bestFit="1" customWidth="1"/>
    <col min="9996" max="9996" width="10.85546875" style="397" bestFit="1" customWidth="1"/>
    <col min="9997" max="9997" width="24" style="397" bestFit="1" customWidth="1"/>
    <col min="9998" max="9998" width="11.42578125" style="397" customWidth="1"/>
    <col min="9999" max="9999" width="10.5703125" style="397" bestFit="1" customWidth="1"/>
    <col min="10000" max="10000" width="10.85546875" style="397" bestFit="1" customWidth="1"/>
    <col min="10001" max="10240" width="10.7109375" style="397"/>
    <col min="10241" max="10241" width="4.85546875" style="397" customWidth="1"/>
    <col min="10242" max="10242" width="26.28515625" style="397" bestFit="1" customWidth="1"/>
    <col min="10243" max="10243" width="12.7109375" style="397" bestFit="1" customWidth="1"/>
    <col min="10244" max="10244" width="10.42578125" style="397" bestFit="1" customWidth="1"/>
    <col min="10245" max="10245" width="12.7109375" style="397" customWidth="1"/>
    <col min="10246" max="10246" width="10.28515625" style="397" bestFit="1" customWidth="1"/>
    <col min="10247" max="10247" width="10.85546875" style="397" bestFit="1" customWidth="1"/>
    <col min="10248" max="10248" width="9" style="397" bestFit="1" customWidth="1"/>
    <col min="10249" max="10249" width="24" style="397" bestFit="1" customWidth="1"/>
    <col min="10250" max="10251" width="10.5703125" style="397" bestFit="1" customWidth="1"/>
    <col min="10252" max="10252" width="10.85546875" style="397" bestFit="1" customWidth="1"/>
    <col min="10253" max="10253" width="24" style="397" bestFit="1" customWidth="1"/>
    <col min="10254" max="10254" width="11.42578125" style="397" customWidth="1"/>
    <col min="10255" max="10255" width="10.5703125" style="397" bestFit="1" customWidth="1"/>
    <col min="10256" max="10256" width="10.85546875" style="397" bestFit="1" customWidth="1"/>
    <col min="10257" max="10496" width="10.7109375" style="397"/>
    <col min="10497" max="10497" width="4.85546875" style="397" customWidth="1"/>
    <col min="10498" max="10498" width="26.28515625" style="397" bestFit="1" customWidth="1"/>
    <col min="10499" max="10499" width="12.7109375" style="397" bestFit="1" customWidth="1"/>
    <col min="10500" max="10500" width="10.42578125" style="397" bestFit="1" customWidth="1"/>
    <col min="10501" max="10501" width="12.7109375" style="397" customWidth="1"/>
    <col min="10502" max="10502" width="10.28515625" style="397" bestFit="1" customWidth="1"/>
    <col min="10503" max="10503" width="10.85546875" style="397" bestFit="1" customWidth="1"/>
    <col min="10504" max="10504" width="9" style="397" bestFit="1" customWidth="1"/>
    <col min="10505" max="10505" width="24" style="397" bestFit="1" customWidth="1"/>
    <col min="10506" max="10507" width="10.5703125" style="397" bestFit="1" customWidth="1"/>
    <col min="10508" max="10508" width="10.85546875" style="397" bestFit="1" customWidth="1"/>
    <col min="10509" max="10509" width="24" style="397" bestFit="1" customWidth="1"/>
    <col min="10510" max="10510" width="11.42578125" style="397" customWidth="1"/>
    <col min="10511" max="10511" width="10.5703125" style="397" bestFit="1" customWidth="1"/>
    <col min="10512" max="10512" width="10.85546875" style="397" bestFit="1" customWidth="1"/>
    <col min="10513" max="10752" width="10.7109375" style="397"/>
    <col min="10753" max="10753" width="4.85546875" style="397" customWidth="1"/>
    <col min="10754" max="10754" width="26.28515625" style="397" bestFit="1" customWidth="1"/>
    <col min="10755" max="10755" width="12.7109375" style="397" bestFit="1" customWidth="1"/>
    <col min="10756" max="10756" width="10.42578125" style="397" bestFit="1" customWidth="1"/>
    <col min="10757" max="10757" width="12.7109375" style="397" customWidth="1"/>
    <col min="10758" max="10758" width="10.28515625" style="397" bestFit="1" customWidth="1"/>
    <col min="10759" max="10759" width="10.85546875" style="397" bestFit="1" customWidth="1"/>
    <col min="10760" max="10760" width="9" style="397" bestFit="1" customWidth="1"/>
    <col min="10761" max="10761" width="24" style="397" bestFit="1" customWidth="1"/>
    <col min="10762" max="10763" width="10.5703125" style="397" bestFit="1" customWidth="1"/>
    <col min="10764" max="10764" width="10.85546875" style="397" bestFit="1" customWidth="1"/>
    <col min="10765" max="10765" width="24" style="397" bestFit="1" customWidth="1"/>
    <col min="10766" max="10766" width="11.42578125" style="397" customWidth="1"/>
    <col min="10767" max="10767" width="10.5703125" style="397" bestFit="1" customWidth="1"/>
    <col min="10768" max="10768" width="10.85546875" style="397" bestFit="1" customWidth="1"/>
    <col min="10769" max="11008" width="10.7109375" style="397"/>
    <col min="11009" max="11009" width="4.85546875" style="397" customWidth="1"/>
    <col min="11010" max="11010" width="26.28515625" style="397" bestFit="1" customWidth="1"/>
    <col min="11011" max="11011" width="12.7109375" style="397" bestFit="1" customWidth="1"/>
    <col min="11012" max="11012" width="10.42578125" style="397" bestFit="1" customWidth="1"/>
    <col min="11013" max="11013" width="12.7109375" style="397" customWidth="1"/>
    <col min="11014" max="11014" width="10.28515625" style="397" bestFit="1" customWidth="1"/>
    <col min="11015" max="11015" width="10.85546875" style="397" bestFit="1" customWidth="1"/>
    <col min="11016" max="11016" width="9" style="397" bestFit="1" customWidth="1"/>
    <col min="11017" max="11017" width="24" style="397" bestFit="1" customWidth="1"/>
    <col min="11018" max="11019" width="10.5703125" style="397" bestFit="1" customWidth="1"/>
    <col min="11020" max="11020" width="10.85546875" style="397" bestFit="1" customWidth="1"/>
    <col min="11021" max="11021" width="24" style="397" bestFit="1" customWidth="1"/>
    <col min="11022" max="11022" width="11.42578125" style="397" customWidth="1"/>
    <col min="11023" max="11023" width="10.5703125" style="397" bestFit="1" customWidth="1"/>
    <col min="11024" max="11024" width="10.85546875" style="397" bestFit="1" customWidth="1"/>
    <col min="11025" max="11264" width="10.7109375" style="397"/>
    <col min="11265" max="11265" width="4.85546875" style="397" customWidth="1"/>
    <col min="11266" max="11266" width="26.28515625" style="397" bestFit="1" customWidth="1"/>
    <col min="11267" max="11267" width="12.7109375" style="397" bestFit="1" customWidth="1"/>
    <col min="11268" max="11268" width="10.42578125" style="397" bestFit="1" customWidth="1"/>
    <col min="11269" max="11269" width="12.7109375" style="397" customWidth="1"/>
    <col min="11270" max="11270" width="10.28515625" style="397" bestFit="1" customWidth="1"/>
    <col min="11271" max="11271" width="10.85546875" style="397" bestFit="1" customWidth="1"/>
    <col min="11272" max="11272" width="9" style="397" bestFit="1" customWidth="1"/>
    <col min="11273" max="11273" width="24" style="397" bestFit="1" customWidth="1"/>
    <col min="11274" max="11275" width="10.5703125" style="397" bestFit="1" customWidth="1"/>
    <col min="11276" max="11276" width="10.85546875" style="397" bestFit="1" customWidth="1"/>
    <col min="11277" max="11277" width="24" style="397" bestFit="1" customWidth="1"/>
    <col min="11278" max="11278" width="11.42578125" style="397" customWidth="1"/>
    <col min="11279" max="11279" width="10.5703125" style="397" bestFit="1" customWidth="1"/>
    <col min="11280" max="11280" width="10.85546875" style="397" bestFit="1" customWidth="1"/>
    <col min="11281" max="11520" width="10.7109375" style="397"/>
    <col min="11521" max="11521" width="4.85546875" style="397" customWidth="1"/>
    <col min="11522" max="11522" width="26.28515625" style="397" bestFit="1" customWidth="1"/>
    <col min="11523" max="11523" width="12.7109375" style="397" bestFit="1" customWidth="1"/>
    <col min="11524" max="11524" width="10.42578125" style="397" bestFit="1" customWidth="1"/>
    <col min="11525" max="11525" width="12.7109375" style="397" customWidth="1"/>
    <col min="11526" max="11526" width="10.28515625" style="397" bestFit="1" customWidth="1"/>
    <col min="11527" max="11527" width="10.85546875" style="397" bestFit="1" customWidth="1"/>
    <col min="11528" max="11528" width="9" style="397" bestFit="1" customWidth="1"/>
    <col min="11529" max="11529" width="24" style="397" bestFit="1" customWidth="1"/>
    <col min="11530" max="11531" width="10.5703125" style="397" bestFit="1" customWidth="1"/>
    <col min="11532" max="11532" width="10.85546875" style="397" bestFit="1" customWidth="1"/>
    <col min="11533" max="11533" width="24" style="397" bestFit="1" customWidth="1"/>
    <col min="11534" max="11534" width="11.42578125" style="397" customWidth="1"/>
    <col min="11535" max="11535" width="10.5703125" style="397" bestFit="1" customWidth="1"/>
    <col min="11536" max="11536" width="10.85546875" style="397" bestFit="1" customWidth="1"/>
    <col min="11537" max="11776" width="10.7109375" style="397"/>
    <col min="11777" max="11777" width="4.85546875" style="397" customWidth="1"/>
    <col min="11778" max="11778" width="26.28515625" style="397" bestFit="1" customWidth="1"/>
    <col min="11779" max="11779" width="12.7109375" style="397" bestFit="1" customWidth="1"/>
    <col min="11780" max="11780" width="10.42578125" style="397" bestFit="1" customWidth="1"/>
    <col min="11781" max="11781" width="12.7109375" style="397" customWidth="1"/>
    <col min="11782" max="11782" width="10.28515625" style="397" bestFit="1" customWidth="1"/>
    <col min="11783" max="11783" width="10.85546875" style="397" bestFit="1" customWidth="1"/>
    <col min="11784" max="11784" width="9" style="397" bestFit="1" customWidth="1"/>
    <col min="11785" max="11785" width="24" style="397" bestFit="1" customWidth="1"/>
    <col min="11786" max="11787" width="10.5703125" style="397" bestFit="1" customWidth="1"/>
    <col min="11788" max="11788" width="10.85546875" style="397" bestFit="1" customWidth="1"/>
    <col min="11789" max="11789" width="24" style="397" bestFit="1" customWidth="1"/>
    <col min="11790" max="11790" width="11.42578125" style="397" customWidth="1"/>
    <col min="11791" max="11791" width="10.5703125" style="397" bestFit="1" customWidth="1"/>
    <col min="11792" max="11792" width="10.85546875" style="397" bestFit="1" customWidth="1"/>
    <col min="11793" max="12032" width="10.7109375" style="397"/>
    <col min="12033" max="12033" width="4.85546875" style="397" customWidth="1"/>
    <col min="12034" max="12034" width="26.28515625" style="397" bestFit="1" customWidth="1"/>
    <col min="12035" max="12035" width="12.7109375" style="397" bestFit="1" customWidth="1"/>
    <col min="12036" max="12036" width="10.42578125" style="397" bestFit="1" customWidth="1"/>
    <col min="12037" max="12037" width="12.7109375" style="397" customWidth="1"/>
    <col min="12038" max="12038" width="10.28515625" style="397" bestFit="1" customWidth="1"/>
    <col min="12039" max="12039" width="10.85546875" style="397" bestFit="1" customWidth="1"/>
    <col min="12040" max="12040" width="9" style="397" bestFit="1" customWidth="1"/>
    <col min="12041" max="12041" width="24" style="397" bestFit="1" customWidth="1"/>
    <col min="12042" max="12043" width="10.5703125" style="397" bestFit="1" customWidth="1"/>
    <col min="12044" max="12044" width="10.85546875" style="397" bestFit="1" customWidth="1"/>
    <col min="12045" max="12045" width="24" style="397" bestFit="1" customWidth="1"/>
    <col min="12046" max="12046" width="11.42578125" style="397" customWidth="1"/>
    <col min="12047" max="12047" width="10.5703125" style="397" bestFit="1" customWidth="1"/>
    <col min="12048" max="12048" width="10.85546875" style="397" bestFit="1" customWidth="1"/>
    <col min="12049" max="12288" width="10.7109375" style="397"/>
    <col min="12289" max="12289" width="4.85546875" style="397" customWidth="1"/>
    <col min="12290" max="12290" width="26.28515625" style="397" bestFit="1" customWidth="1"/>
    <col min="12291" max="12291" width="12.7109375" style="397" bestFit="1" customWidth="1"/>
    <col min="12292" max="12292" width="10.42578125" style="397" bestFit="1" customWidth="1"/>
    <col min="12293" max="12293" width="12.7109375" style="397" customWidth="1"/>
    <col min="12294" max="12294" width="10.28515625" style="397" bestFit="1" customWidth="1"/>
    <col min="12295" max="12295" width="10.85546875" style="397" bestFit="1" customWidth="1"/>
    <col min="12296" max="12296" width="9" style="397" bestFit="1" customWidth="1"/>
    <col min="12297" max="12297" width="24" style="397" bestFit="1" customWidth="1"/>
    <col min="12298" max="12299" width="10.5703125" style="397" bestFit="1" customWidth="1"/>
    <col min="12300" max="12300" width="10.85546875" style="397" bestFit="1" customWidth="1"/>
    <col min="12301" max="12301" width="24" style="397" bestFit="1" customWidth="1"/>
    <col min="12302" max="12302" width="11.42578125" style="397" customWidth="1"/>
    <col min="12303" max="12303" width="10.5703125" style="397" bestFit="1" customWidth="1"/>
    <col min="12304" max="12304" width="10.85546875" style="397" bestFit="1" customWidth="1"/>
    <col min="12305" max="12544" width="10.7109375" style="397"/>
    <col min="12545" max="12545" width="4.85546875" style="397" customWidth="1"/>
    <col min="12546" max="12546" width="26.28515625" style="397" bestFit="1" customWidth="1"/>
    <col min="12547" max="12547" width="12.7109375" style="397" bestFit="1" customWidth="1"/>
    <col min="12548" max="12548" width="10.42578125" style="397" bestFit="1" customWidth="1"/>
    <col min="12549" max="12549" width="12.7109375" style="397" customWidth="1"/>
    <col min="12550" max="12550" width="10.28515625" style="397" bestFit="1" customWidth="1"/>
    <col min="12551" max="12551" width="10.85546875" style="397" bestFit="1" customWidth="1"/>
    <col min="12552" max="12552" width="9" style="397" bestFit="1" customWidth="1"/>
    <col min="12553" max="12553" width="24" style="397" bestFit="1" customWidth="1"/>
    <col min="12554" max="12555" width="10.5703125" style="397" bestFit="1" customWidth="1"/>
    <col min="12556" max="12556" width="10.85546875" style="397" bestFit="1" customWidth="1"/>
    <col min="12557" max="12557" width="24" style="397" bestFit="1" customWidth="1"/>
    <col min="12558" max="12558" width="11.42578125" style="397" customWidth="1"/>
    <col min="12559" max="12559" width="10.5703125" style="397" bestFit="1" customWidth="1"/>
    <col min="12560" max="12560" width="10.85546875" style="397" bestFit="1" customWidth="1"/>
    <col min="12561" max="12800" width="10.7109375" style="397"/>
    <col min="12801" max="12801" width="4.85546875" style="397" customWidth="1"/>
    <col min="12802" max="12802" width="26.28515625" style="397" bestFit="1" customWidth="1"/>
    <col min="12803" max="12803" width="12.7109375" style="397" bestFit="1" customWidth="1"/>
    <col min="12804" max="12804" width="10.42578125" style="397" bestFit="1" customWidth="1"/>
    <col min="12805" max="12805" width="12.7109375" style="397" customWidth="1"/>
    <col min="12806" max="12806" width="10.28515625" style="397" bestFit="1" customWidth="1"/>
    <col min="12807" max="12807" width="10.85546875" style="397" bestFit="1" customWidth="1"/>
    <col min="12808" max="12808" width="9" style="397" bestFit="1" customWidth="1"/>
    <col min="12809" max="12809" width="24" style="397" bestFit="1" customWidth="1"/>
    <col min="12810" max="12811" width="10.5703125" style="397" bestFit="1" customWidth="1"/>
    <col min="12812" max="12812" width="10.85546875" style="397" bestFit="1" customWidth="1"/>
    <col min="12813" max="12813" width="24" style="397" bestFit="1" customWidth="1"/>
    <col min="12814" max="12814" width="11.42578125" style="397" customWidth="1"/>
    <col min="12815" max="12815" width="10.5703125" style="397" bestFit="1" customWidth="1"/>
    <col min="12816" max="12816" width="10.85546875" style="397" bestFit="1" customWidth="1"/>
    <col min="12817" max="13056" width="10.7109375" style="397"/>
    <col min="13057" max="13057" width="4.85546875" style="397" customWidth="1"/>
    <col min="13058" max="13058" width="26.28515625" style="397" bestFit="1" customWidth="1"/>
    <col min="13059" max="13059" width="12.7109375" style="397" bestFit="1" customWidth="1"/>
    <col min="13060" max="13060" width="10.42578125" style="397" bestFit="1" customWidth="1"/>
    <col min="13061" max="13061" width="12.7109375" style="397" customWidth="1"/>
    <col min="13062" max="13062" width="10.28515625" style="397" bestFit="1" customWidth="1"/>
    <col min="13063" max="13063" width="10.85546875" style="397" bestFit="1" customWidth="1"/>
    <col min="13064" max="13064" width="9" style="397" bestFit="1" customWidth="1"/>
    <col min="13065" max="13065" width="24" style="397" bestFit="1" customWidth="1"/>
    <col min="13066" max="13067" width="10.5703125" style="397" bestFit="1" customWidth="1"/>
    <col min="13068" max="13068" width="10.85546875" style="397" bestFit="1" customWidth="1"/>
    <col min="13069" max="13069" width="24" style="397" bestFit="1" customWidth="1"/>
    <col min="13070" max="13070" width="11.42578125" style="397" customWidth="1"/>
    <col min="13071" max="13071" width="10.5703125" style="397" bestFit="1" customWidth="1"/>
    <col min="13072" max="13072" width="10.85546875" style="397" bestFit="1" customWidth="1"/>
    <col min="13073" max="13312" width="10.7109375" style="397"/>
    <col min="13313" max="13313" width="4.85546875" style="397" customWidth="1"/>
    <col min="13314" max="13314" width="26.28515625" style="397" bestFit="1" customWidth="1"/>
    <col min="13315" max="13315" width="12.7109375" style="397" bestFit="1" customWidth="1"/>
    <col min="13316" max="13316" width="10.42578125" style="397" bestFit="1" customWidth="1"/>
    <col min="13317" max="13317" width="12.7109375" style="397" customWidth="1"/>
    <col min="13318" max="13318" width="10.28515625" style="397" bestFit="1" customWidth="1"/>
    <col min="13319" max="13319" width="10.85546875" style="397" bestFit="1" customWidth="1"/>
    <col min="13320" max="13320" width="9" style="397" bestFit="1" customWidth="1"/>
    <col min="13321" max="13321" width="24" style="397" bestFit="1" customWidth="1"/>
    <col min="13322" max="13323" width="10.5703125" style="397" bestFit="1" customWidth="1"/>
    <col min="13324" max="13324" width="10.85546875" style="397" bestFit="1" customWidth="1"/>
    <col min="13325" max="13325" width="24" style="397" bestFit="1" customWidth="1"/>
    <col min="13326" max="13326" width="11.42578125" style="397" customWidth="1"/>
    <col min="13327" max="13327" width="10.5703125" style="397" bestFit="1" customWidth="1"/>
    <col min="13328" max="13328" width="10.85546875" style="397" bestFit="1" customWidth="1"/>
    <col min="13329" max="13568" width="10.7109375" style="397"/>
    <col min="13569" max="13569" width="4.85546875" style="397" customWidth="1"/>
    <col min="13570" max="13570" width="26.28515625" style="397" bestFit="1" customWidth="1"/>
    <col min="13571" max="13571" width="12.7109375" style="397" bestFit="1" customWidth="1"/>
    <col min="13572" max="13572" width="10.42578125" style="397" bestFit="1" customWidth="1"/>
    <col min="13573" max="13573" width="12.7109375" style="397" customWidth="1"/>
    <col min="13574" max="13574" width="10.28515625" style="397" bestFit="1" customWidth="1"/>
    <col min="13575" max="13575" width="10.85546875" style="397" bestFit="1" customWidth="1"/>
    <col min="13576" max="13576" width="9" style="397" bestFit="1" customWidth="1"/>
    <col min="13577" max="13577" width="24" style="397" bestFit="1" customWidth="1"/>
    <col min="13578" max="13579" width="10.5703125" style="397" bestFit="1" customWidth="1"/>
    <col min="13580" max="13580" width="10.85546875" style="397" bestFit="1" customWidth="1"/>
    <col min="13581" max="13581" width="24" style="397" bestFit="1" customWidth="1"/>
    <col min="13582" max="13582" width="11.42578125" style="397" customWidth="1"/>
    <col min="13583" max="13583" width="10.5703125" style="397" bestFit="1" customWidth="1"/>
    <col min="13584" max="13584" width="10.85546875" style="397" bestFit="1" customWidth="1"/>
    <col min="13585" max="13824" width="10.7109375" style="397"/>
    <col min="13825" max="13825" width="4.85546875" style="397" customWidth="1"/>
    <col min="13826" max="13826" width="26.28515625" style="397" bestFit="1" customWidth="1"/>
    <col min="13827" max="13827" width="12.7109375" style="397" bestFit="1" customWidth="1"/>
    <col min="13828" max="13828" width="10.42578125" style="397" bestFit="1" customWidth="1"/>
    <col min="13829" max="13829" width="12.7109375" style="397" customWidth="1"/>
    <col min="13830" max="13830" width="10.28515625" style="397" bestFit="1" customWidth="1"/>
    <col min="13831" max="13831" width="10.85546875" style="397" bestFit="1" customWidth="1"/>
    <col min="13832" max="13832" width="9" style="397" bestFit="1" customWidth="1"/>
    <col min="13833" max="13833" width="24" style="397" bestFit="1" customWidth="1"/>
    <col min="13834" max="13835" width="10.5703125" style="397" bestFit="1" customWidth="1"/>
    <col min="13836" max="13836" width="10.85546875" style="397" bestFit="1" customWidth="1"/>
    <col min="13837" max="13837" width="24" style="397" bestFit="1" customWidth="1"/>
    <col min="13838" max="13838" width="11.42578125" style="397" customWidth="1"/>
    <col min="13839" max="13839" width="10.5703125" style="397" bestFit="1" customWidth="1"/>
    <col min="13840" max="13840" width="10.85546875" style="397" bestFit="1" customWidth="1"/>
    <col min="13841" max="14080" width="10.7109375" style="397"/>
    <col min="14081" max="14081" width="4.85546875" style="397" customWidth="1"/>
    <col min="14082" max="14082" width="26.28515625" style="397" bestFit="1" customWidth="1"/>
    <col min="14083" max="14083" width="12.7109375" style="397" bestFit="1" customWidth="1"/>
    <col min="14084" max="14084" width="10.42578125" style="397" bestFit="1" customWidth="1"/>
    <col min="14085" max="14085" width="12.7109375" style="397" customWidth="1"/>
    <col min="14086" max="14086" width="10.28515625" style="397" bestFit="1" customWidth="1"/>
    <col min="14087" max="14087" width="10.85546875" style="397" bestFit="1" customWidth="1"/>
    <col min="14088" max="14088" width="9" style="397" bestFit="1" customWidth="1"/>
    <col min="14089" max="14089" width="24" style="397" bestFit="1" customWidth="1"/>
    <col min="14090" max="14091" width="10.5703125" style="397" bestFit="1" customWidth="1"/>
    <col min="14092" max="14092" width="10.85546875" style="397" bestFit="1" customWidth="1"/>
    <col min="14093" max="14093" width="24" style="397" bestFit="1" customWidth="1"/>
    <col min="14094" max="14094" width="11.42578125" style="397" customWidth="1"/>
    <col min="14095" max="14095" width="10.5703125" style="397" bestFit="1" customWidth="1"/>
    <col min="14096" max="14096" width="10.85546875" style="397" bestFit="1" customWidth="1"/>
    <col min="14097" max="14336" width="10.7109375" style="397"/>
    <col min="14337" max="14337" width="4.85546875" style="397" customWidth="1"/>
    <col min="14338" max="14338" width="26.28515625" style="397" bestFit="1" customWidth="1"/>
    <col min="14339" max="14339" width="12.7109375" style="397" bestFit="1" customWidth="1"/>
    <col min="14340" max="14340" width="10.42578125" style="397" bestFit="1" customWidth="1"/>
    <col min="14341" max="14341" width="12.7109375" style="397" customWidth="1"/>
    <col min="14342" max="14342" width="10.28515625" style="397" bestFit="1" customWidth="1"/>
    <col min="14343" max="14343" width="10.85546875" style="397" bestFit="1" customWidth="1"/>
    <col min="14344" max="14344" width="9" style="397" bestFit="1" customWidth="1"/>
    <col min="14345" max="14345" width="24" style="397" bestFit="1" customWidth="1"/>
    <col min="14346" max="14347" width="10.5703125" style="397" bestFit="1" customWidth="1"/>
    <col min="14348" max="14348" width="10.85546875" style="397" bestFit="1" customWidth="1"/>
    <col min="14349" max="14349" width="24" style="397" bestFit="1" customWidth="1"/>
    <col min="14350" max="14350" width="11.42578125" style="397" customWidth="1"/>
    <col min="14351" max="14351" width="10.5703125" style="397" bestFit="1" customWidth="1"/>
    <col min="14352" max="14352" width="10.85546875" style="397" bestFit="1" customWidth="1"/>
    <col min="14353" max="14592" width="10.7109375" style="397"/>
    <col min="14593" max="14593" width="4.85546875" style="397" customWidth="1"/>
    <col min="14594" max="14594" width="26.28515625" style="397" bestFit="1" customWidth="1"/>
    <col min="14595" max="14595" width="12.7109375" style="397" bestFit="1" customWidth="1"/>
    <col min="14596" max="14596" width="10.42578125" style="397" bestFit="1" customWidth="1"/>
    <col min="14597" max="14597" width="12.7109375" style="397" customWidth="1"/>
    <col min="14598" max="14598" width="10.28515625" style="397" bestFit="1" customWidth="1"/>
    <col min="14599" max="14599" width="10.85546875" style="397" bestFit="1" customWidth="1"/>
    <col min="14600" max="14600" width="9" style="397" bestFit="1" customWidth="1"/>
    <col min="14601" max="14601" width="24" style="397" bestFit="1" customWidth="1"/>
    <col min="14602" max="14603" width="10.5703125" style="397" bestFit="1" customWidth="1"/>
    <col min="14604" max="14604" width="10.85546875" style="397" bestFit="1" customWidth="1"/>
    <col min="14605" max="14605" width="24" style="397" bestFit="1" customWidth="1"/>
    <col min="14606" max="14606" width="11.42578125" style="397" customWidth="1"/>
    <col min="14607" max="14607" width="10.5703125" style="397" bestFit="1" customWidth="1"/>
    <col min="14608" max="14608" width="10.85546875" style="397" bestFit="1" customWidth="1"/>
    <col min="14609" max="14848" width="10.7109375" style="397"/>
    <col min="14849" max="14849" width="4.85546875" style="397" customWidth="1"/>
    <col min="14850" max="14850" width="26.28515625" style="397" bestFit="1" customWidth="1"/>
    <col min="14851" max="14851" width="12.7109375" style="397" bestFit="1" customWidth="1"/>
    <col min="14852" max="14852" width="10.42578125" style="397" bestFit="1" customWidth="1"/>
    <col min="14853" max="14853" width="12.7109375" style="397" customWidth="1"/>
    <col min="14854" max="14854" width="10.28515625" style="397" bestFit="1" customWidth="1"/>
    <col min="14855" max="14855" width="10.85546875" style="397" bestFit="1" customWidth="1"/>
    <col min="14856" max="14856" width="9" style="397" bestFit="1" customWidth="1"/>
    <col min="14857" max="14857" width="24" style="397" bestFit="1" customWidth="1"/>
    <col min="14858" max="14859" width="10.5703125" style="397" bestFit="1" customWidth="1"/>
    <col min="14860" max="14860" width="10.85546875" style="397" bestFit="1" customWidth="1"/>
    <col min="14861" max="14861" width="24" style="397" bestFit="1" customWidth="1"/>
    <col min="14862" max="14862" width="11.42578125" style="397" customWidth="1"/>
    <col min="14863" max="14863" width="10.5703125" style="397" bestFit="1" customWidth="1"/>
    <col min="14864" max="14864" width="10.85546875" style="397" bestFit="1" customWidth="1"/>
    <col min="14865" max="15104" width="10.7109375" style="397"/>
    <col min="15105" max="15105" width="4.85546875" style="397" customWidth="1"/>
    <col min="15106" max="15106" width="26.28515625" style="397" bestFit="1" customWidth="1"/>
    <col min="15107" max="15107" width="12.7109375" style="397" bestFit="1" customWidth="1"/>
    <col min="15108" max="15108" width="10.42578125" style="397" bestFit="1" customWidth="1"/>
    <col min="15109" max="15109" width="12.7109375" style="397" customWidth="1"/>
    <col min="15110" max="15110" width="10.28515625" style="397" bestFit="1" customWidth="1"/>
    <col min="15111" max="15111" width="10.85546875" style="397" bestFit="1" customWidth="1"/>
    <col min="15112" max="15112" width="9" style="397" bestFit="1" customWidth="1"/>
    <col min="15113" max="15113" width="24" style="397" bestFit="1" customWidth="1"/>
    <col min="15114" max="15115" width="10.5703125" style="397" bestFit="1" customWidth="1"/>
    <col min="15116" max="15116" width="10.85546875" style="397" bestFit="1" customWidth="1"/>
    <col min="15117" max="15117" width="24" style="397" bestFit="1" customWidth="1"/>
    <col min="15118" max="15118" width="11.42578125" style="397" customWidth="1"/>
    <col min="15119" max="15119" width="10.5703125" style="397" bestFit="1" customWidth="1"/>
    <col min="15120" max="15120" width="10.85546875" style="397" bestFit="1" customWidth="1"/>
    <col min="15121" max="15360" width="10.7109375" style="397"/>
    <col min="15361" max="15361" width="4.85546875" style="397" customWidth="1"/>
    <col min="15362" max="15362" width="26.28515625" style="397" bestFit="1" customWidth="1"/>
    <col min="15363" max="15363" width="12.7109375" style="397" bestFit="1" customWidth="1"/>
    <col min="15364" max="15364" width="10.42578125" style="397" bestFit="1" customWidth="1"/>
    <col min="15365" max="15365" width="12.7109375" style="397" customWidth="1"/>
    <col min="15366" max="15366" width="10.28515625" style="397" bestFit="1" customWidth="1"/>
    <col min="15367" max="15367" width="10.85546875" style="397" bestFit="1" customWidth="1"/>
    <col min="15368" max="15368" width="9" style="397" bestFit="1" customWidth="1"/>
    <col min="15369" max="15369" width="24" style="397" bestFit="1" customWidth="1"/>
    <col min="15370" max="15371" width="10.5703125" style="397" bestFit="1" customWidth="1"/>
    <col min="15372" max="15372" width="10.85546875" style="397" bestFit="1" customWidth="1"/>
    <col min="15373" max="15373" width="24" style="397" bestFit="1" customWidth="1"/>
    <col min="15374" max="15374" width="11.42578125" style="397" customWidth="1"/>
    <col min="15375" max="15375" width="10.5703125" style="397" bestFit="1" customWidth="1"/>
    <col min="15376" max="15376" width="10.85546875" style="397" bestFit="1" customWidth="1"/>
    <col min="15377" max="15616" width="10.7109375" style="397"/>
    <col min="15617" max="15617" width="4.85546875" style="397" customWidth="1"/>
    <col min="15618" max="15618" width="26.28515625" style="397" bestFit="1" customWidth="1"/>
    <col min="15619" max="15619" width="12.7109375" style="397" bestFit="1" customWidth="1"/>
    <col min="15620" max="15620" width="10.42578125" style="397" bestFit="1" customWidth="1"/>
    <col min="15621" max="15621" width="12.7109375" style="397" customWidth="1"/>
    <col min="15622" max="15622" width="10.28515625" style="397" bestFit="1" customWidth="1"/>
    <col min="15623" max="15623" width="10.85546875" style="397" bestFit="1" customWidth="1"/>
    <col min="15624" max="15624" width="9" style="397" bestFit="1" customWidth="1"/>
    <col min="15625" max="15625" width="24" style="397" bestFit="1" customWidth="1"/>
    <col min="15626" max="15627" width="10.5703125" style="397" bestFit="1" customWidth="1"/>
    <col min="15628" max="15628" width="10.85546875" style="397" bestFit="1" customWidth="1"/>
    <col min="15629" max="15629" width="24" style="397" bestFit="1" customWidth="1"/>
    <col min="15630" max="15630" width="11.42578125" style="397" customWidth="1"/>
    <col min="15631" max="15631" width="10.5703125" style="397" bestFit="1" customWidth="1"/>
    <col min="15632" max="15632" width="10.85546875" style="397" bestFit="1" customWidth="1"/>
    <col min="15633" max="15872" width="10.7109375" style="397"/>
    <col min="15873" max="15873" width="4.85546875" style="397" customWidth="1"/>
    <col min="15874" max="15874" width="26.28515625" style="397" bestFit="1" customWidth="1"/>
    <col min="15875" max="15875" width="12.7109375" style="397" bestFit="1" customWidth="1"/>
    <col min="15876" max="15876" width="10.42578125" style="397" bestFit="1" customWidth="1"/>
    <col min="15877" max="15877" width="12.7109375" style="397" customWidth="1"/>
    <col min="15878" max="15878" width="10.28515625" style="397" bestFit="1" customWidth="1"/>
    <col min="15879" max="15879" width="10.85546875" style="397" bestFit="1" customWidth="1"/>
    <col min="15880" max="15880" width="9" style="397" bestFit="1" customWidth="1"/>
    <col min="15881" max="15881" width="24" style="397" bestFit="1" customWidth="1"/>
    <col min="15882" max="15883" width="10.5703125" style="397" bestFit="1" customWidth="1"/>
    <col min="15884" max="15884" width="10.85546875" style="397" bestFit="1" customWidth="1"/>
    <col min="15885" max="15885" width="24" style="397" bestFit="1" customWidth="1"/>
    <col min="15886" max="15886" width="11.42578125" style="397" customWidth="1"/>
    <col min="15887" max="15887" width="10.5703125" style="397" bestFit="1" customWidth="1"/>
    <col min="15888" max="15888" width="10.85546875" style="397" bestFit="1" customWidth="1"/>
    <col min="15889" max="16128" width="10.7109375" style="397"/>
    <col min="16129" max="16129" width="4.85546875" style="397" customWidth="1"/>
    <col min="16130" max="16130" width="26.28515625" style="397" bestFit="1" customWidth="1"/>
    <col min="16131" max="16131" width="12.7109375" style="397" bestFit="1" customWidth="1"/>
    <col min="16132" max="16132" width="10.42578125" style="397" bestFit="1" customWidth="1"/>
    <col min="16133" max="16133" width="12.7109375" style="397" customWidth="1"/>
    <col min="16134" max="16134" width="10.28515625" style="397" bestFit="1" customWidth="1"/>
    <col min="16135" max="16135" width="10.85546875" style="397" bestFit="1" customWidth="1"/>
    <col min="16136" max="16136" width="9" style="397" bestFit="1" customWidth="1"/>
    <col min="16137" max="16137" width="24" style="397" bestFit="1" customWidth="1"/>
    <col min="16138" max="16139" width="10.5703125" style="397" bestFit="1" customWidth="1"/>
    <col min="16140" max="16140" width="10.85546875" style="397" bestFit="1" customWidth="1"/>
    <col min="16141" max="16141" width="24" style="397" bestFit="1" customWidth="1"/>
    <col min="16142" max="16142" width="11.42578125" style="397" customWidth="1"/>
    <col min="16143" max="16143" width="10.5703125" style="397" bestFit="1" customWidth="1"/>
    <col min="16144" max="16144" width="10.85546875" style="397" bestFit="1" customWidth="1"/>
    <col min="16145" max="16384" width="10.7109375" style="397"/>
  </cols>
  <sheetData>
    <row r="1" spans="1:17" ht="15.75" customHeight="1" x14ac:dyDescent="0.25">
      <c r="A1" s="649" t="s">
        <v>4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396"/>
    </row>
    <row r="2" spans="1:17" ht="15.75" customHeight="1" x14ac:dyDescent="0.25">
      <c r="A2" s="649" t="s">
        <v>248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396"/>
    </row>
    <row r="3" spans="1:17" ht="14.1" customHeight="1" thickBot="1" x14ac:dyDescent="0.25">
      <c r="N3" s="401" t="s">
        <v>249</v>
      </c>
      <c r="P3" s="402"/>
    </row>
    <row r="4" spans="1:17" s="396" customFormat="1" ht="14.1" customHeight="1" x14ac:dyDescent="0.2">
      <c r="A4" s="403" t="s">
        <v>221</v>
      </c>
      <c r="B4" s="650" t="s">
        <v>402</v>
      </c>
      <c r="C4" s="652" t="s">
        <v>251</v>
      </c>
      <c r="D4" s="653"/>
      <c r="E4" s="652" t="s">
        <v>252</v>
      </c>
      <c r="F4" s="653"/>
      <c r="G4" s="654" t="s">
        <v>223</v>
      </c>
      <c r="H4" s="655"/>
      <c r="I4" s="654" t="s">
        <v>403</v>
      </c>
      <c r="J4" s="656"/>
      <c r="K4" s="656"/>
      <c r="L4" s="655"/>
      <c r="M4" s="657" t="s">
        <v>403</v>
      </c>
      <c r="N4" s="658"/>
      <c r="O4" s="658"/>
      <c r="P4" s="659"/>
    </row>
    <row r="5" spans="1:17" s="396" customFormat="1" ht="14.1" customHeight="1" thickBot="1" x14ac:dyDescent="0.25">
      <c r="A5" s="404" t="s">
        <v>224</v>
      </c>
      <c r="B5" s="651"/>
      <c r="C5" s="405" t="s">
        <v>253</v>
      </c>
      <c r="D5" s="406" t="s">
        <v>227</v>
      </c>
      <c r="E5" s="405" t="s">
        <v>253</v>
      </c>
      <c r="F5" s="406" t="s">
        <v>227</v>
      </c>
      <c r="G5" s="405" t="s">
        <v>225</v>
      </c>
      <c r="H5" s="406" t="s">
        <v>226</v>
      </c>
      <c r="I5" s="660" t="s">
        <v>254</v>
      </c>
      <c r="J5" s="661"/>
      <c r="K5" s="661"/>
      <c r="L5" s="662"/>
      <c r="M5" s="663" t="s">
        <v>404</v>
      </c>
      <c r="N5" s="664"/>
      <c r="O5" s="664"/>
      <c r="P5" s="665"/>
    </row>
    <row r="6" spans="1:17" s="396" customFormat="1" ht="14.1" customHeight="1" x14ac:dyDescent="0.2">
      <c r="A6" s="407"/>
      <c r="B6" s="408"/>
      <c r="C6" s="408"/>
      <c r="D6" s="408"/>
      <c r="E6" s="408"/>
      <c r="F6" s="408"/>
      <c r="G6" s="408"/>
      <c r="H6" s="408"/>
      <c r="I6" s="408"/>
      <c r="J6" s="669" t="s">
        <v>110</v>
      </c>
      <c r="K6" s="670"/>
      <c r="L6" s="671"/>
      <c r="M6" s="409"/>
      <c r="N6" s="669" t="s">
        <v>110</v>
      </c>
      <c r="O6" s="670"/>
      <c r="P6" s="671"/>
    </row>
    <row r="7" spans="1:17" ht="14.1" customHeight="1" thickBot="1" x14ac:dyDescent="0.25">
      <c r="B7" s="410" t="s">
        <v>405</v>
      </c>
      <c r="C7" s="411"/>
      <c r="G7" s="411"/>
      <c r="J7" s="412" t="s">
        <v>112</v>
      </c>
      <c r="K7" s="412" t="s">
        <v>113</v>
      </c>
      <c r="L7" s="413" t="s">
        <v>256</v>
      </c>
      <c r="N7" s="412" t="s">
        <v>112</v>
      </c>
      <c r="O7" s="412" t="s">
        <v>113</v>
      </c>
      <c r="P7" s="413" t="s">
        <v>256</v>
      </c>
    </row>
    <row r="8" spans="1:17" ht="14.1" customHeight="1" x14ac:dyDescent="0.2">
      <c r="G8" s="414"/>
      <c r="H8" s="414"/>
      <c r="J8" s="415"/>
      <c r="K8" s="415"/>
      <c r="L8" s="415"/>
      <c r="N8" s="415"/>
      <c r="O8" s="415"/>
      <c r="P8" s="415"/>
    </row>
    <row r="9" spans="1:17" ht="14.1" customHeight="1" x14ac:dyDescent="0.2">
      <c r="A9" s="166">
        <v>1</v>
      </c>
      <c r="B9" s="416" t="s">
        <v>406</v>
      </c>
      <c r="C9" s="72">
        <v>1341608</v>
      </c>
      <c r="D9" s="417">
        <f>C9*100/7529178</f>
        <v>17.818784467574016</v>
      </c>
      <c r="E9" s="72">
        <v>1269664</v>
      </c>
      <c r="F9" s="417">
        <f>E9*100/7270009</f>
        <v>17.464407540623402</v>
      </c>
      <c r="G9" s="418">
        <f>C9-E9</f>
        <v>71944</v>
      </c>
      <c r="H9" s="419">
        <f>G9*100/E9</f>
        <v>5.6663810267913401</v>
      </c>
      <c r="M9" s="420"/>
      <c r="N9" s="421"/>
      <c r="O9" s="421"/>
      <c r="P9" s="421"/>
    </row>
    <row r="10" spans="1:17" s="416" customFormat="1" ht="14.1" customHeight="1" x14ac:dyDescent="0.2">
      <c r="A10" s="398"/>
      <c r="B10" s="397"/>
      <c r="C10" s="397"/>
      <c r="D10" s="397"/>
      <c r="E10" s="397"/>
      <c r="F10" s="397"/>
      <c r="G10" s="397"/>
      <c r="H10" s="397"/>
      <c r="I10" s="179" t="s">
        <v>151</v>
      </c>
      <c r="J10" s="180">
        <v>392797</v>
      </c>
      <c r="K10" s="180">
        <v>357420</v>
      </c>
      <c r="L10" s="208">
        <f t="shared" ref="L10:L50" si="0">J10-K10</f>
        <v>35377</v>
      </c>
      <c r="M10" s="179" t="s">
        <v>407</v>
      </c>
      <c r="N10" s="180">
        <v>130890</v>
      </c>
      <c r="O10" s="180">
        <v>146291</v>
      </c>
      <c r="P10" s="208">
        <f t="shared" ref="P10:P32" si="1">N10-O10</f>
        <v>-15401</v>
      </c>
    </row>
    <row r="11" spans="1:17" ht="14.1" customHeight="1" x14ac:dyDescent="0.2">
      <c r="I11" s="179" t="s">
        <v>152</v>
      </c>
      <c r="J11" s="180">
        <v>192793</v>
      </c>
      <c r="K11" s="180">
        <v>166106</v>
      </c>
      <c r="L11" s="208">
        <f t="shared" si="0"/>
        <v>26687</v>
      </c>
      <c r="M11" s="179" t="s">
        <v>360</v>
      </c>
      <c r="N11" s="180">
        <v>27290</v>
      </c>
      <c r="O11" s="180">
        <v>37449</v>
      </c>
      <c r="P11" s="208">
        <f t="shared" si="1"/>
        <v>-10159</v>
      </c>
    </row>
    <row r="12" spans="1:17" ht="14.1" customHeight="1" x14ac:dyDescent="0.2">
      <c r="B12" s="422"/>
      <c r="C12" s="422"/>
      <c r="D12" s="422"/>
      <c r="E12" s="422"/>
      <c r="F12" s="422"/>
      <c r="I12" s="179" t="s">
        <v>150</v>
      </c>
      <c r="J12" s="180">
        <v>45368</v>
      </c>
      <c r="K12" s="180">
        <v>29262</v>
      </c>
      <c r="L12" s="208">
        <f t="shared" si="0"/>
        <v>16106</v>
      </c>
      <c r="M12" s="179" t="s">
        <v>26</v>
      </c>
      <c r="N12" s="180">
        <v>100541</v>
      </c>
      <c r="O12" s="180">
        <v>106241</v>
      </c>
      <c r="P12" s="208">
        <f t="shared" si="1"/>
        <v>-5700</v>
      </c>
    </row>
    <row r="13" spans="1:17" ht="14.1" customHeight="1" x14ac:dyDescent="0.2">
      <c r="B13" s="422"/>
      <c r="C13" s="422"/>
      <c r="D13" s="72"/>
      <c r="E13" s="422"/>
      <c r="F13" s="72"/>
      <c r="I13" s="179" t="s">
        <v>408</v>
      </c>
      <c r="J13" s="180">
        <v>42963</v>
      </c>
      <c r="K13" s="180">
        <v>31895</v>
      </c>
      <c r="L13" s="208">
        <f t="shared" si="0"/>
        <v>11068</v>
      </c>
      <c r="M13" s="179" t="s">
        <v>409</v>
      </c>
      <c r="N13" s="180">
        <v>8114</v>
      </c>
      <c r="O13" s="180">
        <v>10996</v>
      </c>
      <c r="P13" s="208">
        <f t="shared" si="1"/>
        <v>-2882</v>
      </c>
    </row>
    <row r="14" spans="1:17" ht="14.1" customHeight="1" x14ac:dyDescent="0.2">
      <c r="B14" s="422"/>
      <c r="C14" s="422"/>
      <c r="D14" s="422"/>
      <c r="E14" s="422"/>
      <c r="F14" s="422"/>
      <c r="I14" s="179" t="s">
        <v>53</v>
      </c>
      <c r="J14" s="180">
        <v>19107</v>
      </c>
      <c r="K14" s="180">
        <v>12922</v>
      </c>
      <c r="L14" s="208">
        <f t="shared" si="0"/>
        <v>6185</v>
      </c>
      <c r="M14" s="179" t="s">
        <v>50</v>
      </c>
      <c r="N14" s="180">
        <v>567</v>
      </c>
      <c r="O14" s="180">
        <v>1863</v>
      </c>
      <c r="P14" s="208">
        <f t="shared" si="1"/>
        <v>-1296</v>
      </c>
    </row>
    <row r="15" spans="1:17" ht="14.1" customHeight="1" x14ac:dyDescent="0.2">
      <c r="I15" s="179" t="s">
        <v>410</v>
      </c>
      <c r="J15" s="180">
        <v>6277</v>
      </c>
      <c r="K15" s="180">
        <v>2943</v>
      </c>
      <c r="L15" s="208">
        <f t="shared" si="0"/>
        <v>3334</v>
      </c>
      <c r="M15" s="179" t="s">
        <v>411</v>
      </c>
      <c r="N15" s="180">
        <v>205026</v>
      </c>
      <c r="O15" s="180">
        <v>206288</v>
      </c>
      <c r="P15" s="208">
        <f t="shared" si="1"/>
        <v>-1262</v>
      </c>
    </row>
    <row r="16" spans="1:17" ht="14.1" customHeight="1" x14ac:dyDescent="0.2">
      <c r="I16" s="179" t="s">
        <v>317</v>
      </c>
      <c r="J16" s="180">
        <v>4305</v>
      </c>
      <c r="K16" s="180">
        <v>1428</v>
      </c>
      <c r="L16" s="208">
        <f t="shared" si="0"/>
        <v>2877</v>
      </c>
      <c r="M16" s="179" t="s">
        <v>140</v>
      </c>
      <c r="N16" s="180">
        <v>1724</v>
      </c>
      <c r="O16" s="180">
        <v>2673</v>
      </c>
      <c r="P16" s="208">
        <f t="shared" si="1"/>
        <v>-949</v>
      </c>
    </row>
    <row r="17" spans="1:16" ht="14.1" customHeight="1" x14ac:dyDescent="0.2">
      <c r="I17" s="179" t="s">
        <v>306</v>
      </c>
      <c r="J17" s="180">
        <v>9501</v>
      </c>
      <c r="K17" s="180">
        <v>6858</v>
      </c>
      <c r="L17" s="208">
        <f t="shared" si="0"/>
        <v>2643</v>
      </c>
      <c r="M17" s="179" t="s">
        <v>412</v>
      </c>
      <c r="N17" s="180">
        <v>10441</v>
      </c>
      <c r="O17" s="180">
        <v>11175</v>
      </c>
      <c r="P17" s="208">
        <f t="shared" si="1"/>
        <v>-734</v>
      </c>
    </row>
    <row r="18" spans="1:16" ht="14.1" customHeight="1" x14ac:dyDescent="0.2">
      <c r="I18" s="179" t="s">
        <v>413</v>
      </c>
      <c r="J18" s="180">
        <v>6393</v>
      </c>
      <c r="K18" s="180">
        <v>3851</v>
      </c>
      <c r="L18" s="208">
        <f t="shared" si="0"/>
        <v>2542</v>
      </c>
      <c r="M18" s="179" t="s">
        <v>197</v>
      </c>
      <c r="N18" s="180">
        <v>817</v>
      </c>
      <c r="O18" s="180">
        <v>1548</v>
      </c>
      <c r="P18" s="208">
        <f t="shared" si="1"/>
        <v>-731</v>
      </c>
    </row>
    <row r="19" spans="1:16" ht="14.1" customHeight="1" x14ac:dyDescent="0.2">
      <c r="I19" s="179" t="s">
        <v>414</v>
      </c>
      <c r="J19" s="180">
        <v>2967</v>
      </c>
      <c r="K19" s="180">
        <v>692</v>
      </c>
      <c r="L19" s="208">
        <f t="shared" si="0"/>
        <v>2275</v>
      </c>
      <c r="M19" s="179" t="s">
        <v>54</v>
      </c>
      <c r="N19" s="180">
        <v>1444</v>
      </c>
      <c r="O19" s="180">
        <v>1911</v>
      </c>
      <c r="P19" s="208">
        <f t="shared" si="1"/>
        <v>-467</v>
      </c>
    </row>
    <row r="20" spans="1:16" ht="14.1" customHeight="1" x14ac:dyDescent="0.2">
      <c r="I20" s="179" t="s">
        <v>38</v>
      </c>
      <c r="J20" s="180">
        <v>7959</v>
      </c>
      <c r="K20" s="180">
        <v>5770</v>
      </c>
      <c r="L20" s="208">
        <f t="shared" si="0"/>
        <v>2189</v>
      </c>
      <c r="M20" s="179" t="s">
        <v>135</v>
      </c>
      <c r="N20" s="180">
        <v>3802</v>
      </c>
      <c r="O20" s="180">
        <v>4134</v>
      </c>
      <c r="P20" s="208">
        <f t="shared" si="1"/>
        <v>-332</v>
      </c>
    </row>
    <row r="21" spans="1:16" ht="14.1" customHeight="1" x14ac:dyDescent="0.2">
      <c r="I21" s="179" t="s">
        <v>311</v>
      </c>
      <c r="J21" s="180">
        <v>14054</v>
      </c>
      <c r="K21" s="180">
        <v>12693</v>
      </c>
      <c r="L21" s="208">
        <f t="shared" si="0"/>
        <v>1361</v>
      </c>
      <c r="M21" s="179" t="s">
        <v>156</v>
      </c>
      <c r="N21" s="180">
        <v>31</v>
      </c>
      <c r="O21" s="180">
        <v>243</v>
      </c>
      <c r="P21" s="208">
        <f t="shared" si="1"/>
        <v>-212</v>
      </c>
    </row>
    <row r="22" spans="1:16" ht="14.1" customHeight="1" x14ac:dyDescent="0.2">
      <c r="I22" s="179" t="s">
        <v>30</v>
      </c>
      <c r="J22" s="180">
        <v>7186</v>
      </c>
      <c r="K22" s="180">
        <v>5850</v>
      </c>
      <c r="L22" s="208">
        <f t="shared" si="0"/>
        <v>1336</v>
      </c>
      <c r="M22" s="179" t="s">
        <v>307</v>
      </c>
      <c r="N22" s="180">
        <v>165</v>
      </c>
      <c r="O22" s="180">
        <v>276</v>
      </c>
      <c r="P22" s="208">
        <f t="shared" si="1"/>
        <v>-111</v>
      </c>
    </row>
    <row r="23" spans="1:16" ht="14.1" customHeight="1" x14ac:dyDescent="0.2">
      <c r="I23" s="179" t="s">
        <v>415</v>
      </c>
      <c r="J23" s="180">
        <v>818</v>
      </c>
      <c r="K23" s="180">
        <v>32</v>
      </c>
      <c r="L23" s="208">
        <f t="shared" si="0"/>
        <v>786</v>
      </c>
      <c r="M23" s="179" t="s">
        <v>416</v>
      </c>
      <c r="N23" s="180">
        <v>584</v>
      </c>
      <c r="O23" s="180">
        <v>679</v>
      </c>
      <c r="P23" s="208">
        <f t="shared" si="1"/>
        <v>-95</v>
      </c>
    </row>
    <row r="24" spans="1:16" ht="14.1" customHeight="1" x14ac:dyDescent="0.2">
      <c r="I24" s="179" t="s">
        <v>160</v>
      </c>
      <c r="J24" s="180">
        <v>1349</v>
      </c>
      <c r="K24" s="180">
        <v>720</v>
      </c>
      <c r="L24" s="208">
        <f t="shared" si="0"/>
        <v>629</v>
      </c>
      <c r="M24" s="179" t="s">
        <v>145</v>
      </c>
      <c r="N24" s="180">
        <v>1</v>
      </c>
      <c r="O24" s="180">
        <v>62</v>
      </c>
      <c r="P24" s="208">
        <f t="shared" si="1"/>
        <v>-61</v>
      </c>
    </row>
    <row r="25" spans="1:16" ht="14.1" customHeight="1" x14ac:dyDescent="0.2">
      <c r="I25" s="179" t="s">
        <v>417</v>
      </c>
      <c r="J25" s="180">
        <v>4248</v>
      </c>
      <c r="K25" s="180">
        <v>3636</v>
      </c>
      <c r="L25" s="208">
        <f t="shared" si="0"/>
        <v>612</v>
      </c>
      <c r="M25" s="179" t="s">
        <v>418</v>
      </c>
      <c r="N25" s="180">
        <v>0</v>
      </c>
      <c r="O25" s="180">
        <v>38</v>
      </c>
      <c r="P25" s="208">
        <f t="shared" si="1"/>
        <v>-38</v>
      </c>
    </row>
    <row r="26" spans="1:16" ht="14.1" customHeight="1" x14ac:dyDescent="0.2">
      <c r="A26" s="163"/>
      <c r="B26" s="422"/>
      <c r="C26" s="422"/>
      <c r="D26" s="422"/>
      <c r="E26" s="422"/>
      <c r="F26" s="422"/>
      <c r="G26" s="422"/>
      <c r="I26" s="179" t="s">
        <v>159</v>
      </c>
      <c r="J26" s="180">
        <v>702</v>
      </c>
      <c r="K26" s="180">
        <v>282</v>
      </c>
      <c r="L26" s="208">
        <f t="shared" si="0"/>
        <v>420</v>
      </c>
      <c r="M26" s="179" t="s">
        <v>419</v>
      </c>
      <c r="N26" s="180">
        <v>101</v>
      </c>
      <c r="O26" s="180">
        <v>117</v>
      </c>
      <c r="P26" s="208">
        <f t="shared" si="1"/>
        <v>-16</v>
      </c>
    </row>
    <row r="27" spans="1:16" s="422" customFormat="1" ht="14.1" customHeight="1" x14ac:dyDescent="0.2">
      <c r="A27" s="398"/>
      <c r="B27" s="397"/>
      <c r="C27" s="397"/>
      <c r="D27" s="397"/>
      <c r="E27" s="397"/>
      <c r="F27" s="397"/>
      <c r="G27" s="397"/>
      <c r="H27" s="397"/>
      <c r="I27" s="179" t="s">
        <v>420</v>
      </c>
      <c r="J27" s="180">
        <v>757</v>
      </c>
      <c r="K27" s="180">
        <v>340</v>
      </c>
      <c r="L27" s="208">
        <f t="shared" si="0"/>
        <v>417</v>
      </c>
      <c r="M27" s="179" t="s">
        <v>421</v>
      </c>
      <c r="N27" s="180">
        <v>0</v>
      </c>
      <c r="O27" s="180">
        <v>14</v>
      </c>
      <c r="P27" s="208">
        <f t="shared" si="1"/>
        <v>-14</v>
      </c>
    </row>
    <row r="28" spans="1:16" ht="14.1" customHeight="1" x14ac:dyDescent="0.2">
      <c r="I28" s="179" t="s">
        <v>17</v>
      </c>
      <c r="J28" s="180">
        <v>1030</v>
      </c>
      <c r="K28" s="180">
        <v>637</v>
      </c>
      <c r="L28" s="208">
        <f t="shared" si="0"/>
        <v>393</v>
      </c>
      <c r="M28" s="179" t="s">
        <v>181</v>
      </c>
      <c r="N28" s="180">
        <v>6</v>
      </c>
      <c r="O28" s="180">
        <v>19</v>
      </c>
      <c r="P28" s="208">
        <f t="shared" si="1"/>
        <v>-13</v>
      </c>
    </row>
    <row r="29" spans="1:16" ht="14.1" customHeight="1" x14ac:dyDescent="0.2">
      <c r="I29" s="179" t="s">
        <v>422</v>
      </c>
      <c r="J29" s="180">
        <v>2055</v>
      </c>
      <c r="K29" s="180">
        <v>1747</v>
      </c>
      <c r="L29" s="208">
        <f t="shared" si="0"/>
        <v>308</v>
      </c>
      <c r="M29" s="179" t="s">
        <v>168</v>
      </c>
      <c r="N29" s="180">
        <v>737</v>
      </c>
      <c r="O29" s="180">
        <v>744</v>
      </c>
      <c r="P29" s="208">
        <f t="shared" si="1"/>
        <v>-7</v>
      </c>
    </row>
    <row r="30" spans="1:16" ht="14.1" customHeight="1" x14ac:dyDescent="0.2">
      <c r="I30" s="179" t="s">
        <v>423</v>
      </c>
      <c r="J30" s="180">
        <v>1029</v>
      </c>
      <c r="K30" s="180">
        <v>746</v>
      </c>
      <c r="L30" s="208">
        <f t="shared" si="0"/>
        <v>283</v>
      </c>
      <c r="M30" s="179" t="s">
        <v>367</v>
      </c>
      <c r="N30" s="180">
        <v>1</v>
      </c>
      <c r="O30" s="180">
        <v>3</v>
      </c>
      <c r="P30" s="208">
        <f t="shared" si="1"/>
        <v>-2</v>
      </c>
    </row>
    <row r="31" spans="1:16" ht="14.1" customHeight="1" x14ac:dyDescent="0.2">
      <c r="I31" s="179" t="s">
        <v>424</v>
      </c>
      <c r="J31" s="180">
        <v>1102</v>
      </c>
      <c r="K31" s="180">
        <v>825</v>
      </c>
      <c r="L31" s="208">
        <f t="shared" si="0"/>
        <v>277</v>
      </c>
      <c r="M31" s="179" t="s">
        <v>318</v>
      </c>
      <c r="N31" s="180">
        <v>0</v>
      </c>
      <c r="O31" s="180">
        <v>1</v>
      </c>
      <c r="P31" s="208">
        <f t="shared" si="1"/>
        <v>-1</v>
      </c>
    </row>
    <row r="32" spans="1:16" ht="14.1" customHeight="1" x14ac:dyDescent="0.2">
      <c r="I32" s="179" t="s">
        <v>29</v>
      </c>
      <c r="J32" s="180">
        <v>579</v>
      </c>
      <c r="K32" s="180">
        <v>308</v>
      </c>
      <c r="L32" s="208">
        <f t="shared" si="0"/>
        <v>271</v>
      </c>
      <c r="M32" s="179" t="s">
        <v>246</v>
      </c>
      <c r="N32" s="180">
        <v>75476</v>
      </c>
      <c r="O32" s="180">
        <v>82964</v>
      </c>
      <c r="P32" s="208">
        <f t="shared" si="1"/>
        <v>-7488</v>
      </c>
    </row>
    <row r="33" spans="1:16" ht="14.1" customHeight="1" x14ac:dyDescent="0.2">
      <c r="A33" s="397"/>
      <c r="I33" s="179" t="s">
        <v>371</v>
      </c>
      <c r="J33" s="180">
        <v>1462</v>
      </c>
      <c r="K33" s="180">
        <v>1206</v>
      </c>
      <c r="L33" s="208">
        <f t="shared" si="0"/>
        <v>256</v>
      </c>
    </row>
    <row r="34" spans="1:16" ht="14.1" customHeight="1" x14ac:dyDescent="0.2">
      <c r="A34" s="397"/>
      <c r="I34" s="179" t="s">
        <v>368</v>
      </c>
      <c r="J34" s="180">
        <v>248</v>
      </c>
      <c r="K34" s="180">
        <v>15</v>
      </c>
      <c r="L34" s="208">
        <f t="shared" si="0"/>
        <v>233</v>
      </c>
      <c r="M34" s="179"/>
      <c r="N34" s="180"/>
      <c r="O34" s="180"/>
      <c r="P34" s="208"/>
    </row>
    <row r="35" spans="1:16" ht="14.1" customHeight="1" x14ac:dyDescent="0.2">
      <c r="A35" s="397"/>
      <c r="I35" s="179" t="s">
        <v>194</v>
      </c>
      <c r="J35" s="180">
        <v>328</v>
      </c>
      <c r="K35" s="180">
        <v>169</v>
      </c>
      <c r="L35" s="208">
        <f t="shared" si="0"/>
        <v>159</v>
      </c>
    </row>
    <row r="36" spans="1:16" ht="14.1" customHeight="1" x14ac:dyDescent="0.2">
      <c r="A36" s="397"/>
      <c r="I36" s="179" t="s">
        <v>425</v>
      </c>
      <c r="J36" s="180">
        <v>201</v>
      </c>
      <c r="K36" s="180">
        <v>67</v>
      </c>
      <c r="L36" s="208">
        <f t="shared" si="0"/>
        <v>134</v>
      </c>
      <c r="M36" s="183"/>
      <c r="N36" s="180"/>
      <c r="O36" s="180"/>
      <c r="P36" s="208"/>
    </row>
    <row r="37" spans="1:16" ht="14.1" customHeight="1" x14ac:dyDescent="0.2">
      <c r="A37" s="397"/>
      <c r="I37" s="179" t="s">
        <v>426</v>
      </c>
      <c r="J37" s="180">
        <v>2372</v>
      </c>
      <c r="K37" s="180">
        <v>2247</v>
      </c>
      <c r="L37" s="208">
        <f t="shared" si="0"/>
        <v>125</v>
      </c>
      <c r="M37" s="183"/>
      <c r="N37" s="180"/>
      <c r="O37" s="180"/>
      <c r="P37" s="208"/>
    </row>
    <row r="38" spans="1:16" ht="14.1" customHeight="1" x14ac:dyDescent="0.2">
      <c r="A38" s="397"/>
      <c r="C38" s="156"/>
      <c r="E38" s="156"/>
      <c r="I38" s="179" t="s">
        <v>427</v>
      </c>
      <c r="J38" s="180">
        <v>656</v>
      </c>
      <c r="K38" s="180">
        <v>544</v>
      </c>
      <c r="L38" s="208">
        <f t="shared" si="0"/>
        <v>112</v>
      </c>
      <c r="M38" s="183"/>
      <c r="N38" s="180"/>
      <c r="O38" s="180"/>
      <c r="P38" s="208"/>
    </row>
    <row r="39" spans="1:16" ht="14.1" customHeight="1" x14ac:dyDescent="0.2">
      <c r="A39" s="397"/>
      <c r="I39" s="179" t="s">
        <v>171</v>
      </c>
      <c r="J39" s="180">
        <v>746</v>
      </c>
      <c r="K39" s="180">
        <v>646</v>
      </c>
      <c r="L39" s="208">
        <f t="shared" si="0"/>
        <v>100</v>
      </c>
      <c r="M39" s="183"/>
      <c r="N39" s="180"/>
      <c r="O39" s="180"/>
      <c r="P39" s="208"/>
    </row>
    <row r="40" spans="1:16" ht="14.1" customHeight="1" x14ac:dyDescent="0.2">
      <c r="A40" s="397"/>
      <c r="I40" s="179" t="s">
        <v>428</v>
      </c>
      <c r="J40" s="180">
        <v>275</v>
      </c>
      <c r="K40" s="180">
        <v>188</v>
      </c>
      <c r="L40" s="208">
        <f t="shared" si="0"/>
        <v>87</v>
      </c>
      <c r="M40" s="183"/>
      <c r="N40" s="180"/>
      <c r="O40" s="180"/>
      <c r="P40" s="208"/>
    </row>
    <row r="41" spans="1:16" ht="14.1" customHeight="1" x14ac:dyDescent="0.2">
      <c r="A41" s="397"/>
      <c r="I41" s="179" t="s">
        <v>429</v>
      </c>
      <c r="J41" s="180">
        <v>218</v>
      </c>
      <c r="K41" s="180">
        <v>157</v>
      </c>
      <c r="L41" s="208">
        <f t="shared" si="0"/>
        <v>61</v>
      </c>
      <c r="M41" s="183"/>
      <c r="N41" s="180"/>
      <c r="O41" s="180"/>
      <c r="P41" s="208"/>
    </row>
    <row r="42" spans="1:16" ht="14.1" customHeight="1" x14ac:dyDescent="0.2">
      <c r="A42" s="397"/>
      <c r="I42" s="179" t="s">
        <v>430</v>
      </c>
      <c r="J42" s="180">
        <v>56</v>
      </c>
      <c r="K42" s="180">
        <v>0</v>
      </c>
      <c r="L42" s="208">
        <f t="shared" si="0"/>
        <v>56</v>
      </c>
      <c r="M42" s="183"/>
      <c r="N42" s="180"/>
      <c r="O42" s="180"/>
      <c r="P42" s="208"/>
    </row>
    <row r="43" spans="1:16" ht="14.1" customHeight="1" x14ac:dyDescent="0.2">
      <c r="A43" s="397"/>
      <c r="I43" s="179" t="s">
        <v>431</v>
      </c>
      <c r="J43" s="180">
        <v>319</v>
      </c>
      <c r="K43" s="180">
        <v>274</v>
      </c>
      <c r="L43" s="208">
        <f t="shared" si="0"/>
        <v>45</v>
      </c>
      <c r="M43" s="183"/>
      <c r="N43" s="180"/>
      <c r="O43" s="180"/>
      <c r="P43" s="208"/>
    </row>
    <row r="44" spans="1:16" ht="14.1" customHeight="1" x14ac:dyDescent="0.2">
      <c r="A44" s="397"/>
      <c r="I44" s="179" t="s">
        <v>180</v>
      </c>
      <c r="J44" s="180">
        <v>522</v>
      </c>
      <c r="K44" s="180">
        <v>478</v>
      </c>
      <c r="L44" s="208">
        <f t="shared" si="0"/>
        <v>44</v>
      </c>
    </row>
    <row r="45" spans="1:16" ht="14.1" customHeight="1" x14ac:dyDescent="0.2">
      <c r="A45" s="397"/>
      <c r="I45" s="179" t="s">
        <v>138</v>
      </c>
      <c r="J45" s="180">
        <v>51</v>
      </c>
      <c r="K45" s="180">
        <v>8</v>
      </c>
      <c r="L45" s="208">
        <f t="shared" si="0"/>
        <v>43</v>
      </c>
      <c r="M45" s="423"/>
      <c r="N45" s="424"/>
      <c r="O45" s="424"/>
      <c r="P45" s="208"/>
    </row>
    <row r="46" spans="1:16" ht="14.1" customHeight="1" x14ac:dyDescent="0.2">
      <c r="A46" s="397"/>
      <c r="I46" s="179" t="s">
        <v>189</v>
      </c>
      <c r="J46" s="180">
        <v>395</v>
      </c>
      <c r="K46" s="180">
        <v>370</v>
      </c>
      <c r="L46" s="208">
        <f t="shared" si="0"/>
        <v>25</v>
      </c>
      <c r="M46" s="423"/>
      <c r="N46" s="424"/>
      <c r="O46" s="424"/>
      <c r="P46" s="208"/>
    </row>
    <row r="47" spans="1:16" ht="14.1" customHeight="1" x14ac:dyDescent="0.2">
      <c r="A47" s="397"/>
      <c r="I47" s="179" t="s">
        <v>319</v>
      </c>
      <c r="J47" s="180">
        <v>79</v>
      </c>
      <c r="K47" s="180">
        <v>55</v>
      </c>
      <c r="L47" s="208">
        <f t="shared" si="0"/>
        <v>24</v>
      </c>
    </row>
    <row r="48" spans="1:16" ht="14.1" customHeight="1" x14ac:dyDescent="0.2">
      <c r="A48" s="156"/>
      <c r="I48" s="179" t="s">
        <v>362</v>
      </c>
      <c r="J48" s="180">
        <v>486</v>
      </c>
      <c r="K48" s="180">
        <v>469</v>
      </c>
      <c r="L48" s="208">
        <f t="shared" si="0"/>
        <v>17</v>
      </c>
    </row>
    <row r="49" spans="1:16" ht="14.1" customHeight="1" x14ac:dyDescent="0.2">
      <c r="A49" s="156"/>
      <c r="I49" s="179" t="s">
        <v>169</v>
      </c>
      <c r="J49" s="180">
        <v>35</v>
      </c>
      <c r="K49" s="180">
        <v>25</v>
      </c>
      <c r="L49" s="208">
        <f t="shared" si="0"/>
        <v>10</v>
      </c>
    </row>
    <row r="50" spans="1:16" ht="14.1" customHeight="1" x14ac:dyDescent="0.2">
      <c r="A50" s="156"/>
      <c r="D50" s="425"/>
      <c r="F50" s="425"/>
      <c r="I50" s="179" t="s">
        <v>432</v>
      </c>
      <c r="J50" s="180">
        <v>62</v>
      </c>
      <c r="K50" s="180">
        <v>54</v>
      </c>
      <c r="L50" s="208">
        <f t="shared" si="0"/>
        <v>8</v>
      </c>
    </row>
    <row r="51" spans="1:16" ht="14.1" customHeight="1" x14ac:dyDescent="0.2">
      <c r="A51" s="156"/>
      <c r="I51" s="426" t="s">
        <v>258</v>
      </c>
      <c r="J51" s="401">
        <f>SUM(J10:J50)</f>
        <v>773850</v>
      </c>
      <c r="K51" s="401">
        <f t="shared" ref="K51:P51" si="2">SUM(K10:K50)</f>
        <v>653935</v>
      </c>
      <c r="L51" s="401">
        <f t="shared" si="2"/>
        <v>119915</v>
      </c>
      <c r="M51" s="426" t="s">
        <v>258</v>
      </c>
      <c r="N51" s="401">
        <f t="shared" si="2"/>
        <v>567758</v>
      </c>
      <c r="O51" s="401">
        <f t="shared" si="2"/>
        <v>615729</v>
      </c>
      <c r="P51" s="401">
        <f t="shared" si="2"/>
        <v>-47971</v>
      </c>
    </row>
    <row r="52" spans="1:16" ht="14.1" customHeight="1" x14ac:dyDescent="0.2">
      <c r="J52" s="401">
        <f>N51</f>
        <v>567758</v>
      </c>
      <c r="K52" s="401">
        <f>O51</f>
        <v>615729</v>
      </c>
      <c r="L52" s="401">
        <f>P51</f>
        <v>-47971</v>
      </c>
      <c r="M52" s="427"/>
    </row>
    <row r="53" spans="1:16" ht="14.1" customHeight="1" x14ac:dyDescent="0.2">
      <c r="J53" s="428">
        <f>SUM(J51:J52)</f>
        <v>1341608</v>
      </c>
      <c r="K53" s="428">
        <f>SUM(K51:K52)</f>
        <v>1269664</v>
      </c>
      <c r="L53" s="428">
        <f>SUM(L51:L52)</f>
        <v>71944</v>
      </c>
      <c r="M53" s="427"/>
    </row>
    <row r="54" spans="1:16" ht="14.1" customHeight="1" x14ac:dyDescent="0.2">
      <c r="I54" s="473" t="s">
        <v>433</v>
      </c>
      <c r="J54" s="399">
        <f>C9-J53</f>
        <v>0</v>
      </c>
      <c r="K54" s="399">
        <f>E9-K53</f>
        <v>0</v>
      </c>
      <c r="L54" s="399">
        <f>G9-L53</f>
        <v>0</v>
      </c>
      <c r="M54" s="427"/>
    </row>
    <row r="55" spans="1:16" ht="14.1" customHeight="1" x14ac:dyDescent="0.2">
      <c r="I55" s="429"/>
      <c r="M55" s="427"/>
    </row>
    <row r="56" spans="1:16" ht="14.1" customHeight="1" x14ac:dyDescent="0.2">
      <c r="A56" s="166">
        <v>2</v>
      </c>
      <c r="B56" s="363" t="s">
        <v>75</v>
      </c>
      <c r="C56" s="72">
        <v>625083</v>
      </c>
      <c r="D56" s="417">
        <f>C56*100/7529178</f>
        <v>8.302141349294704</v>
      </c>
      <c r="E56" s="72">
        <v>542900</v>
      </c>
      <c r="F56" s="417">
        <f>E56*100/7270009</f>
        <v>7.4676661335632462</v>
      </c>
      <c r="G56" s="418">
        <f>C56-E56</f>
        <v>82183</v>
      </c>
      <c r="H56" s="419">
        <f>G56*100/E56</f>
        <v>15.137778596426598</v>
      </c>
      <c r="I56" s="426"/>
      <c r="J56" s="401"/>
      <c r="K56" s="401"/>
      <c r="L56" s="401"/>
      <c r="M56" s="430"/>
      <c r="N56" s="401"/>
      <c r="O56" s="401"/>
      <c r="P56" s="401"/>
    </row>
    <row r="57" spans="1:16" ht="14.1" customHeight="1" x14ac:dyDescent="0.2">
      <c r="I57" s="179" t="s">
        <v>147</v>
      </c>
      <c r="J57" s="180">
        <v>33682</v>
      </c>
      <c r="K57" s="180">
        <v>335</v>
      </c>
      <c r="L57" s="208">
        <f t="shared" ref="L57:L84" si="3">J57-K57</f>
        <v>33347</v>
      </c>
      <c r="M57" s="179" t="s">
        <v>362</v>
      </c>
      <c r="N57" s="180">
        <v>5065</v>
      </c>
      <c r="O57" s="180">
        <v>63703</v>
      </c>
      <c r="P57" s="208">
        <f t="shared" ref="P57:P88" si="4">N57-O57</f>
        <v>-58638</v>
      </c>
    </row>
    <row r="58" spans="1:16" ht="14.1" customHeight="1" x14ac:dyDescent="0.2">
      <c r="C58" s="422"/>
      <c r="E58" s="422"/>
      <c r="I58" s="179" t="s">
        <v>30</v>
      </c>
      <c r="J58" s="180">
        <v>266424</v>
      </c>
      <c r="K58" s="180">
        <v>238791</v>
      </c>
      <c r="L58" s="208">
        <f t="shared" si="3"/>
        <v>27633</v>
      </c>
      <c r="M58" s="179" t="s">
        <v>150</v>
      </c>
      <c r="N58" s="180">
        <v>23528</v>
      </c>
      <c r="O58" s="180">
        <v>32892</v>
      </c>
      <c r="P58" s="208">
        <f t="shared" si="4"/>
        <v>-9364</v>
      </c>
    </row>
    <row r="59" spans="1:16" ht="14.1" customHeight="1" x14ac:dyDescent="0.2">
      <c r="B59" s="422"/>
      <c r="C59" s="422"/>
      <c r="D59" s="422"/>
      <c r="E59" s="422"/>
      <c r="F59" s="422"/>
      <c r="I59" s="179" t="s">
        <v>50</v>
      </c>
      <c r="J59" s="180">
        <v>47980</v>
      </c>
      <c r="K59" s="180">
        <v>27901</v>
      </c>
      <c r="L59" s="208">
        <f t="shared" si="3"/>
        <v>20079</v>
      </c>
      <c r="M59" s="179" t="s">
        <v>307</v>
      </c>
      <c r="N59" s="180">
        <v>29148</v>
      </c>
      <c r="O59" s="180">
        <v>31799</v>
      </c>
      <c r="P59" s="208">
        <f t="shared" si="4"/>
        <v>-2651</v>
      </c>
    </row>
    <row r="60" spans="1:16" ht="14.1" customHeight="1" x14ac:dyDescent="0.2">
      <c r="B60" s="422"/>
      <c r="C60" s="422"/>
      <c r="D60" s="422"/>
      <c r="E60" s="422"/>
      <c r="F60" s="422"/>
      <c r="I60" s="179" t="s">
        <v>138</v>
      </c>
      <c r="J60" s="180">
        <v>3191</v>
      </c>
      <c r="K60" s="180">
        <v>1860</v>
      </c>
      <c r="L60" s="208">
        <f t="shared" si="3"/>
        <v>1331</v>
      </c>
      <c r="M60" s="179" t="s">
        <v>152</v>
      </c>
      <c r="N60" s="180">
        <v>2333</v>
      </c>
      <c r="O60" s="180">
        <v>4859</v>
      </c>
      <c r="P60" s="208">
        <f t="shared" si="4"/>
        <v>-2526</v>
      </c>
    </row>
    <row r="61" spans="1:16" ht="14.1" customHeight="1" x14ac:dyDescent="0.2">
      <c r="I61" s="179" t="s">
        <v>311</v>
      </c>
      <c r="J61" s="180">
        <v>1886</v>
      </c>
      <c r="K61" s="180">
        <v>566</v>
      </c>
      <c r="L61" s="208">
        <f t="shared" si="3"/>
        <v>1320</v>
      </c>
      <c r="M61" s="179" t="s">
        <v>430</v>
      </c>
      <c r="N61" s="180">
        <v>2375</v>
      </c>
      <c r="O61" s="180">
        <v>4189</v>
      </c>
      <c r="P61" s="208">
        <f t="shared" si="4"/>
        <v>-1814</v>
      </c>
    </row>
    <row r="62" spans="1:16" ht="14.1" customHeight="1" x14ac:dyDescent="0.2">
      <c r="I62" s="179" t="s">
        <v>360</v>
      </c>
      <c r="J62" s="180">
        <v>2830</v>
      </c>
      <c r="K62" s="180">
        <v>1730</v>
      </c>
      <c r="L62" s="208">
        <f t="shared" si="3"/>
        <v>1100</v>
      </c>
      <c r="M62" s="179" t="s">
        <v>181</v>
      </c>
      <c r="N62" s="180">
        <v>122</v>
      </c>
      <c r="O62" s="180">
        <v>1936</v>
      </c>
      <c r="P62" s="208">
        <f t="shared" si="4"/>
        <v>-1814</v>
      </c>
    </row>
    <row r="63" spans="1:16" ht="14.1" customHeight="1" x14ac:dyDescent="0.2">
      <c r="I63" s="179" t="s">
        <v>140</v>
      </c>
      <c r="J63" s="180">
        <v>4088</v>
      </c>
      <c r="K63" s="180">
        <v>3021</v>
      </c>
      <c r="L63" s="208">
        <f t="shared" si="3"/>
        <v>1067</v>
      </c>
      <c r="M63" s="179" t="s">
        <v>25</v>
      </c>
      <c r="N63" s="180">
        <v>152</v>
      </c>
      <c r="O63" s="180">
        <v>1353</v>
      </c>
      <c r="P63" s="208">
        <f t="shared" si="4"/>
        <v>-1201</v>
      </c>
    </row>
    <row r="64" spans="1:16" ht="14.1" customHeight="1" x14ac:dyDescent="0.2">
      <c r="I64" s="179" t="s">
        <v>306</v>
      </c>
      <c r="J64" s="180">
        <v>2152</v>
      </c>
      <c r="K64" s="180">
        <v>1106</v>
      </c>
      <c r="L64" s="208">
        <f t="shared" si="3"/>
        <v>1046</v>
      </c>
      <c r="M64" s="179" t="s">
        <v>408</v>
      </c>
      <c r="N64" s="180">
        <v>6682</v>
      </c>
      <c r="O64" s="180">
        <v>7803</v>
      </c>
      <c r="P64" s="208">
        <f t="shared" si="4"/>
        <v>-1121</v>
      </c>
    </row>
    <row r="65" spans="1:16" ht="14.1" customHeight="1" x14ac:dyDescent="0.2">
      <c r="I65" s="179" t="s">
        <v>411</v>
      </c>
      <c r="J65" s="180">
        <v>5890</v>
      </c>
      <c r="K65" s="180">
        <v>5400</v>
      </c>
      <c r="L65" s="208">
        <f t="shared" si="3"/>
        <v>490</v>
      </c>
      <c r="M65" s="179" t="s">
        <v>54</v>
      </c>
      <c r="N65" s="180">
        <v>1161</v>
      </c>
      <c r="O65" s="180">
        <v>2185</v>
      </c>
      <c r="P65" s="208">
        <f t="shared" si="4"/>
        <v>-1024</v>
      </c>
    </row>
    <row r="66" spans="1:16" ht="14.1" customHeight="1" x14ac:dyDescent="0.2">
      <c r="I66" s="179" t="s">
        <v>413</v>
      </c>
      <c r="J66" s="180">
        <v>1965</v>
      </c>
      <c r="K66" s="180">
        <v>1551</v>
      </c>
      <c r="L66" s="208">
        <f t="shared" si="3"/>
        <v>414</v>
      </c>
      <c r="M66" s="179" t="s">
        <v>416</v>
      </c>
      <c r="N66" s="180">
        <v>2223</v>
      </c>
      <c r="O66" s="180">
        <v>3065</v>
      </c>
      <c r="P66" s="208">
        <f t="shared" si="4"/>
        <v>-842</v>
      </c>
    </row>
    <row r="67" spans="1:16" ht="14.1" customHeight="1" x14ac:dyDescent="0.2">
      <c r="I67" s="179" t="s">
        <v>427</v>
      </c>
      <c r="J67" s="180">
        <v>419</v>
      </c>
      <c r="K67" s="180">
        <v>173</v>
      </c>
      <c r="L67" s="208">
        <f t="shared" si="3"/>
        <v>246</v>
      </c>
      <c r="M67" s="179" t="s">
        <v>169</v>
      </c>
      <c r="N67" s="180">
        <v>7744</v>
      </c>
      <c r="O67" s="180">
        <v>8484</v>
      </c>
      <c r="P67" s="208">
        <f t="shared" si="4"/>
        <v>-740</v>
      </c>
    </row>
    <row r="68" spans="1:16" ht="14.1" customHeight="1" x14ac:dyDescent="0.2">
      <c r="A68" s="163"/>
      <c r="B68" s="422"/>
      <c r="C68" s="422"/>
      <c r="D68" s="422"/>
      <c r="E68" s="422"/>
      <c r="F68" s="422"/>
      <c r="G68" s="422"/>
      <c r="H68" s="422"/>
      <c r="I68" s="179" t="s">
        <v>414</v>
      </c>
      <c r="J68" s="180">
        <v>160</v>
      </c>
      <c r="K68" s="180">
        <v>0</v>
      </c>
      <c r="L68" s="208">
        <f t="shared" si="3"/>
        <v>160</v>
      </c>
      <c r="M68" s="179" t="s">
        <v>197</v>
      </c>
      <c r="N68" s="180">
        <v>9812</v>
      </c>
      <c r="O68" s="180">
        <v>10494</v>
      </c>
      <c r="P68" s="208">
        <f t="shared" si="4"/>
        <v>-682</v>
      </c>
    </row>
    <row r="69" spans="1:16" ht="14.1" customHeight="1" x14ac:dyDescent="0.2">
      <c r="A69" s="163"/>
      <c r="B69" s="422"/>
      <c r="C69" s="422"/>
      <c r="D69" s="422"/>
      <c r="E69" s="422"/>
      <c r="F69" s="422"/>
      <c r="G69" s="422"/>
      <c r="H69" s="422"/>
      <c r="I69" s="179" t="s">
        <v>415</v>
      </c>
      <c r="J69" s="180">
        <v>167</v>
      </c>
      <c r="K69" s="180">
        <v>22</v>
      </c>
      <c r="L69" s="208">
        <f t="shared" si="3"/>
        <v>145</v>
      </c>
      <c r="M69" s="179" t="s">
        <v>419</v>
      </c>
      <c r="N69" s="180">
        <v>0</v>
      </c>
      <c r="O69" s="180">
        <v>671</v>
      </c>
      <c r="P69" s="208">
        <f t="shared" si="4"/>
        <v>-671</v>
      </c>
    </row>
    <row r="70" spans="1:16" ht="14.1" customHeight="1" x14ac:dyDescent="0.2">
      <c r="A70" s="163"/>
      <c r="B70" s="422"/>
      <c r="C70" s="422"/>
      <c r="D70" s="422"/>
      <c r="E70" s="422"/>
      <c r="F70" s="422"/>
      <c r="G70" s="422"/>
      <c r="H70" s="422"/>
      <c r="I70" s="179" t="s">
        <v>38</v>
      </c>
      <c r="J70" s="180">
        <v>1415</v>
      </c>
      <c r="K70" s="180">
        <v>1277</v>
      </c>
      <c r="L70" s="208">
        <f t="shared" si="3"/>
        <v>138</v>
      </c>
      <c r="M70" s="179" t="s">
        <v>151</v>
      </c>
      <c r="N70" s="180">
        <v>11328</v>
      </c>
      <c r="O70" s="180">
        <v>11621</v>
      </c>
      <c r="P70" s="208">
        <f t="shared" si="4"/>
        <v>-293</v>
      </c>
    </row>
    <row r="71" spans="1:16" ht="14.1" customHeight="1" x14ac:dyDescent="0.2">
      <c r="A71" s="163"/>
      <c r="B71" s="422"/>
      <c r="C71" s="422"/>
      <c r="D71" s="422"/>
      <c r="E71" s="422"/>
      <c r="F71" s="422"/>
      <c r="G71" s="422"/>
      <c r="H71" s="422"/>
      <c r="I71" s="179" t="s">
        <v>135</v>
      </c>
      <c r="J71" s="180">
        <v>70</v>
      </c>
      <c r="K71" s="180">
        <v>8</v>
      </c>
      <c r="L71" s="208">
        <f t="shared" si="3"/>
        <v>62</v>
      </c>
      <c r="M71" s="179" t="s">
        <v>407</v>
      </c>
      <c r="N71" s="180">
        <v>492</v>
      </c>
      <c r="O71" s="180">
        <v>754</v>
      </c>
      <c r="P71" s="208">
        <f t="shared" si="4"/>
        <v>-262</v>
      </c>
    </row>
    <row r="72" spans="1:16" ht="14.1" customHeight="1" x14ac:dyDescent="0.2">
      <c r="I72" s="179" t="s">
        <v>424</v>
      </c>
      <c r="J72" s="180">
        <v>90</v>
      </c>
      <c r="K72" s="180">
        <v>31</v>
      </c>
      <c r="L72" s="208">
        <f t="shared" si="3"/>
        <v>59</v>
      </c>
      <c r="M72" s="179" t="s">
        <v>317</v>
      </c>
      <c r="N72" s="180">
        <v>3</v>
      </c>
      <c r="O72" s="180">
        <v>135</v>
      </c>
      <c r="P72" s="208">
        <f t="shared" si="4"/>
        <v>-132</v>
      </c>
    </row>
    <row r="73" spans="1:16" ht="14.1" customHeight="1" x14ac:dyDescent="0.2">
      <c r="I73" s="179" t="s">
        <v>412</v>
      </c>
      <c r="J73" s="180">
        <v>129</v>
      </c>
      <c r="K73" s="180">
        <v>79</v>
      </c>
      <c r="L73" s="208">
        <f t="shared" si="3"/>
        <v>50</v>
      </c>
      <c r="M73" s="179" t="s">
        <v>160</v>
      </c>
      <c r="N73" s="180">
        <v>106</v>
      </c>
      <c r="O73" s="180">
        <v>229</v>
      </c>
      <c r="P73" s="208">
        <f t="shared" si="4"/>
        <v>-123</v>
      </c>
    </row>
    <row r="74" spans="1:16" ht="14.1" customHeight="1" x14ac:dyDescent="0.2">
      <c r="I74" s="179" t="s">
        <v>431</v>
      </c>
      <c r="J74" s="180">
        <v>69</v>
      </c>
      <c r="K74" s="180">
        <v>21</v>
      </c>
      <c r="L74" s="208">
        <f t="shared" si="3"/>
        <v>48</v>
      </c>
      <c r="M74" s="179" t="s">
        <v>410</v>
      </c>
      <c r="N74" s="180">
        <v>2356</v>
      </c>
      <c r="O74" s="180">
        <v>2462</v>
      </c>
      <c r="P74" s="208">
        <f t="shared" si="4"/>
        <v>-106</v>
      </c>
    </row>
    <row r="75" spans="1:16" ht="14.1" customHeight="1" x14ac:dyDescent="0.2">
      <c r="I75" s="179" t="s">
        <v>53</v>
      </c>
      <c r="J75" s="180">
        <v>196</v>
      </c>
      <c r="K75" s="180">
        <v>155</v>
      </c>
      <c r="L75" s="208">
        <f t="shared" si="3"/>
        <v>41</v>
      </c>
      <c r="M75" s="179" t="s">
        <v>29</v>
      </c>
      <c r="N75" s="180">
        <v>1</v>
      </c>
      <c r="O75" s="180">
        <v>101</v>
      </c>
      <c r="P75" s="208">
        <f t="shared" si="4"/>
        <v>-100</v>
      </c>
    </row>
    <row r="76" spans="1:16" ht="14.1" customHeight="1" x14ac:dyDescent="0.2">
      <c r="I76" s="179" t="s">
        <v>319</v>
      </c>
      <c r="J76" s="180">
        <v>32</v>
      </c>
      <c r="K76" s="180">
        <v>0</v>
      </c>
      <c r="L76" s="208">
        <f t="shared" si="3"/>
        <v>32</v>
      </c>
      <c r="M76" s="179" t="s">
        <v>156</v>
      </c>
      <c r="N76" s="180">
        <v>430</v>
      </c>
      <c r="O76" s="180">
        <v>529</v>
      </c>
      <c r="P76" s="208">
        <f t="shared" si="4"/>
        <v>-99</v>
      </c>
    </row>
    <row r="77" spans="1:16" ht="14.1" customHeight="1" x14ac:dyDescent="0.2">
      <c r="I77" s="179" t="s">
        <v>425</v>
      </c>
      <c r="J77" s="180">
        <v>68</v>
      </c>
      <c r="K77" s="180">
        <v>53</v>
      </c>
      <c r="L77" s="208">
        <f t="shared" si="3"/>
        <v>15</v>
      </c>
      <c r="M77" s="179" t="s">
        <v>171</v>
      </c>
      <c r="N77" s="180">
        <v>176</v>
      </c>
      <c r="O77" s="180">
        <v>268</v>
      </c>
      <c r="P77" s="208">
        <f t="shared" si="4"/>
        <v>-92</v>
      </c>
    </row>
    <row r="78" spans="1:16" ht="14.1" customHeight="1" x14ac:dyDescent="0.2">
      <c r="I78" s="179" t="s">
        <v>423</v>
      </c>
      <c r="J78" s="180">
        <v>18</v>
      </c>
      <c r="K78" s="180">
        <v>4</v>
      </c>
      <c r="L78" s="208">
        <f t="shared" si="3"/>
        <v>14</v>
      </c>
      <c r="M78" s="179" t="s">
        <v>421</v>
      </c>
      <c r="N78" s="180">
        <v>7</v>
      </c>
      <c r="O78" s="180">
        <v>84</v>
      </c>
      <c r="P78" s="208">
        <f t="shared" si="4"/>
        <v>-77</v>
      </c>
    </row>
    <row r="79" spans="1:16" ht="14.1" customHeight="1" x14ac:dyDescent="0.2">
      <c r="A79" s="397"/>
      <c r="I79" s="179" t="s">
        <v>26</v>
      </c>
      <c r="J79" s="180">
        <v>164</v>
      </c>
      <c r="K79" s="180">
        <v>158</v>
      </c>
      <c r="L79" s="208">
        <f t="shared" si="3"/>
        <v>6</v>
      </c>
      <c r="M79" s="179" t="s">
        <v>420</v>
      </c>
      <c r="N79" s="180">
        <v>203</v>
      </c>
      <c r="O79" s="180">
        <v>276</v>
      </c>
      <c r="P79" s="208">
        <f t="shared" si="4"/>
        <v>-73</v>
      </c>
    </row>
    <row r="80" spans="1:16" ht="14.1" customHeight="1" x14ac:dyDescent="0.2">
      <c r="A80" s="397"/>
      <c r="I80" s="179" t="s">
        <v>17</v>
      </c>
      <c r="J80" s="180">
        <v>7</v>
      </c>
      <c r="K80" s="180">
        <v>2</v>
      </c>
      <c r="L80" s="208">
        <f t="shared" si="3"/>
        <v>5</v>
      </c>
      <c r="M80" s="179" t="s">
        <v>168</v>
      </c>
      <c r="N80" s="180">
        <v>0</v>
      </c>
      <c r="O80" s="180">
        <v>44</v>
      </c>
      <c r="P80" s="208">
        <f t="shared" si="4"/>
        <v>-44</v>
      </c>
    </row>
    <row r="81" spans="1:16" ht="14.1" customHeight="1" x14ac:dyDescent="0.2">
      <c r="A81" s="397"/>
      <c r="I81" s="179" t="s">
        <v>432</v>
      </c>
      <c r="J81" s="180">
        <v>3</v>
      </c>
      <c r="K81" s="180">
        <v>1</v>
      </c>
      <c r="L81" s="208">
        <f t="shared" si="3"/>
        <v>2</v>
      </c>
      <c r="M81" s="179" t="s">
        <v>417</v>
      </c>
      <c r="N81" s="180">
        <v>0</v>
      </c>
      <c r="O81" s="180">
        <v>40</v>
      </c>
      <c r="P81" s="208">
        <f t="shared" si="4"/>
        <v>-40</v>
      </c>
    </row>
    <row r="82" spans="1:16" ht="14.1" customHeight="1" x14ac:dyDescent="0.2">
      <c r="A82" s="397"/>
      <c r="I82" s="179" t="s">
        <v>418</v>
      </c>
      <c r="J82" s="180">
        <v>94</v>
      </c>
      <c r="K82" s="180">
        <v>92</v>
      </c>
      <c r="L82" s="208">
        <f t="shared" si="3"/>
        <v>2</v>
      </c>
      <c r="M82" s="179" t="s">
        <v>426</v>
      </c>
      <c r="N82" s="180">
        <v>97</v>
      </c>
      <c r="O82" s="180">
        <v>114</v>
      </c>
      <c r="P82" s="208">
        <f t="shared" si="4"/>
        <v>-17</v>
      </c>
    </row>
    <row r="83" spans="1:16" ht="14.1" customHeight="1" x14ac:dyDescent="0.2">
      <c r="A83" s="397"/>
      <c r="I83" s="179" t="s">
        <v>189</v>
      </c>
      <c r="J83" s="180">
        <v>2</v>
      </c>
      <c r="K83" s="180">
        <v>0</v>
      </c>
      <c r="L83" s="208">
        <f t="shared" si="3"/>
        <v>2</v>
      </c>
      <c r="M83" s="179" t="s">
        <v>409</v>
      </c>
      <c r="N83" s="180">
        <v>225</v>
      </c>
      <c r="O83" s="180">
        <v>235</v>
      </c>
      <c r="P83" s="208">
        <f t="shared" si="4"/>
        <v>-10</v>
      </c>
    </row>
    <row r="84" spans="1:16" ht="14.1" customHeight="1" x14ac:dyDescent="0.2">
      <c r="A84" s="397"/>
      <c r="I84" s="179" t="s">
        <v>246</v>
      </c>
      <c r="J84" s="180">
        <v>146074</v>
      </c>
      <c r="K84" s="180">
        <v>68178</v>
      </c>
      <c r="L84" s="208">
        <f t="shared" si="3"/>
        <v>77896</v>
      </c>
      <c r="M84" s="179" t="s">
        <v>428</v>
      </c>
      <c r="N84" s="180">
        <v>2</v>
      </c>
      <c r="O84" s="180">
        <v>5</v>
      </c>
      <c r="P84" s="208">
        <f t="shared" si="4"/>
        <v>-3</v>
      </c>
    </row>
    <row r="85" spans="1:16" ht="14.1" customHeight="1" x14ac:dyDescent="0.2">
      <c r="A85" s="397"/>
      <c r="M85" s="179" t="s">
        <v>180</v>
      </c>
      <c r="N85" s="180">
        <v>0</v>
      </c>
      <c r="O85" s="180">
        <v>2</v>
      </c>
      <c r="P85" s="208">
        <f t="shared" si="4"/>
        <v>-2</v>
      </c>
    </row>
    <row r="86" spans="1:16" ht="14.1" customHeight="1" x14ac:dyDescent="0.2">
      <c r="A86" s="397"/>
      <c r="M86" s="179" t="s">
        <v>159</v>
      </c>
      <c r="N86" s="180">
        <v>47</v>
      </c>
      <c r="O86" s="180">
        <v>49</v>
      </c>
      <c r="P86" s="208">
        <f t="shared" si="4"/>
        <v>-2</v>
      </c>
    </row>
    <row r="87" spans="1:16" ht="14.1" customHeight="1" x14ac:dyDescent="0.2">
      <c r="A87" s="397"/>
      <c r="I87" s="183"/>
      <c r="J87" s="180"/>
      <c r="K87" s="180"/>
      <c r="L87" s="208"/>
      <c r="M87" s="179" t="s">
        <v>368</v>
      </c>
      <c r="N87" s="180">
        <v>0</v>
      </c>
      <c r="O87" s="180">
        <v>2</v>
      </c>
      <c r="P87" s="208">
        <f t="shared" si="4"/>
        <v>-2</v>
      </c>
    </row>
    <row r="88" spans="1:16" ht="14.1" customHeight="1" x14ac:dyDescent="0.2">
      <c r="A88" s="397"/>
      <c r="I88" s="183"/>
      <c r="J88" s="180"/>
      <c r="K88" s="180"/>
      <c r="L88" s="208"/>
      <c r="M88" s="179" t="s">
        <v>371</v>
      </c>
      <c r="N88" s="180">
        <v>0</v>
      </c>
      <c r="O88" s="180">
        <v>2</v>
      </c>
      <c r="P88" s="208">
        <f t="shared" si="4"/>
        <v>-2</v>
      </c>
    </row>
    <row r="89" spans="1:16" ht="14.1" customHeight="1" x14ac:dyDescent="0.2">
      <c r="A89" s="397"/>
      <c r="I89" s="183"/>
      <c r="J89" s="180"/>
      <c r="K89" s="180"/>
      <c r="L89" s="208"/>
      <c r="M89" s="179"/>
      <c r="N89" s="180"/>
      <c r="O89" s="180"/>
      <c r="P89" s="208"/>
    </row>
    <row r="90" spans="1:16" ht="14.1" customHeight="1" x14ac:dyDescent="0.2">
      <c r="A90" s="397"/>
      <c r="I90" s="183"/>
      <c r="J90" s="180"/>
      <c r="K90" s="180"/>
      <c r="L90" s="208"/>
      <c r="M90" s="179"/>
      <c r="N90" s="180"/>
      <c r="O90" s="180"/>
      <c r="P90" s="208"/>
    </row>
    <row r="91" spans="1:16" ht="14.1" customHeight="1" x14ac:dyDescent="0.2">
      <c r="A91" s="397"/>
      <c r="I91" s="183"/>
      <c r="J91" s="180"/>
      <c r="K91" s="180"/>
      <c r="L91" s="208"/>
      <c r="M91" s="179"/>
      <c r="N91" s="180"/>
      <c r="O91" s="180"/>
      <c r="P91" s="208"/>
    </row>
    <row r="92" spans="1:16" ht="14.1" customHeight="1" x14ac:dyDescent="0.2">
      <c r="A92" s="397"/>
      <c r="I92" s="183"/>
      <c r="J92" s="180"/>
      <c r="K92" s="180"/>
      <c r="L92" s="208"/>
      <c r="M92" s="179"/>
      <c r="N92" s="180"/>
      <c r="O92" s="180"/>
      <c r="P92" s="208"/>
    </row>
    <row r="93" spans="1:16" ht="14.1" customHeight="1" x14ac:dyDescent="0.2">
      <c r="A93" s="397"/>
      <c r="M93" s="179"/>
      <c r="N93" s="180"/>
      <c r="O93" s="180"/>
      <c r="P93" s="208"/>
    </row>
    <row r="94" spans="1:16" ht="14.1" customHeight="1" x14ac:dyDescent="0.2">
      <c r="A94" s="397"/>
      <c r="I94" s="183"/>
      <c r="J94" s="180"/>
      <c r="K94" s="180"/>
      <c r="L94" s="208"/>
      <c r="M94" s="423"/>
      <c r="N94" s="424"/>
      <c r="O94" s="424"/>
      <c r="P94" s="208"/>
    </row>
    <row r="95" spans="1:16" ht="14.1" customHeight="1" x14ac:dyDescent="0.2">
      <c r="I95" s="183"/>
      <c r="J95" s="180"/>
      <c r="K95" s="180"/>
      <c r="L95" s="208"/>
      <c r="M95" s="423"/>
      <c r="N95" s="424"/>
      <c r="O95" s="424"/>
      <c r="P95" s="208"/>
    </row>
    <row r="96" spans="1:16" ht="14.1" customHeight="1" x14ac:dyDescent="0.2">
      <c r="I96" s="183"/>
      <c r="J96" s="180"/>
      <c r="K96" s="180"/>
      <c r="L96" s="208"/>
      <c r="M96" s="423"/>
      <c r="N96" s="424"/>
      <c r="O96" s="424"/>
      <c r="P96" s="208"/>
    </row>
    <row r="97" spans="1:20" ht="14.1" customHeight="1" x14ac:dyDescent="0.2">
      <c r="I97" s="183"/>
      <c r="J97" s="180"/>
      <c r="K97" s="180"/>
      <c r="L97" s="208"/>
      <c r="M97" s="423"/>
      <c r="N97" s="424"/>
      <c r="O97" s="424"/>
      <c r="P97" s="208"/>
    </row>
    <row r="98" spans="1:20" ht="14.1" customHeight="1" x14ac:dyDescent="0.2">
      <c r="A98" s="104"/>
      <c r="B98" s="431"/>
      <c r="C98" s="431"/>
      <c r="D98" s="431"/>
      <c r="E98" s="431"/>
      <c r="F98" s="431"/>
      <c r="G98" s="431"/>
      <c r="H98" s="431"/>
      <c r="I98" s="183"/>
      <c r="J98" s="180"/>
      <c r="K98" s="180"/>
      <c r="L98" s="208"/>
      <c r="M98" s="423"/>
      <c r="N98" s="424"/>
      <c r="O98" s="424"/>
      <c r="P98" s="208"/>
    </row>
    <row r="99" spans="1:20" ht="14.1" customHeight="1" x14ac:dyDescent="0.2">
      <c r="A99" s="156"/>
    </row>
    <row r="100" spans="1:20" ht="14.1" customHeight="1" x14ac:dyDescent="0.2">
      <c r="A100" s="156"/>
      <c r="I100" s="426" t="s">
        <v>434</v>
      </c>
      <c r="J100" s="432">
        <f>SUM(J57:J99)</f>
        <v>519265</v>
      </c>
      <c r="K100" s="401">
        <f>SUM(K57:K99)</f>
        <v>352515</v>
      </c>
      <c r="L100" s="401">
        <f>SUM(L57:L99)</f>
        <v>166750</v>
      </c>
      <c r="M100" s="426" t="s">
        <v>434</v>
      </c>
      <c r="N100" s="401">
        <f t="shared" ref="N100:P100" si="5">SUM(N57:N99)</f>
        <v>105818</v>
      </c>
      <c r="O100" s="401">
        <f t="shared" si="5"/>
        <v>190385</v>
      </c>
      <c r="P100" s="401">
        <f t="shared" si="5"/>
        <v>-84567</v>
      </c>
    </row>
    <row r="101" spans="1:20" ht="14.1" customHeight="1" x14ac:dyDescent="0.2">
      <c r="A101" s="156"/>
      <c r="J101" s="401">
        <f>N100</f>
        <v>105818</v>
      </c>
      <c r="K101" s="401">
        <f>O100</f>
        <v>190385</v>
      </c>
      <c r="L101" s="432">
        <f>P100</f>
        <v>-84567</v>
      </c>
    </row>
    <row r="102" spans="1:20" ht="14.1" customHeight="1" x14ac:dyDescent="0.2">
      <c r="A102" s="156"/>
      <c r="J102" s="428">
        <f>SUM(J100:J101)</f>
        <v>625083</v>
      </c>
      <c r="K102" s="428">
        <f>SUM(K100:K101)</f>
        <v>542900</v>
      </c>
      <c r="L102" s="428">
        <f>SUM(L100:L101)</f>
        <v>82183</v>
      </c>
    </row>
    <row r="103" spans="1:20" ht="14.1" customHeight="1" x14ac:dyDescent="0.2">
      <c r="A103" s="156"/>
      <c r="I103" s="473" t="s">
        <v>435</v>
      </c>
      <c r="J103" s="399">
        <f>C56-J102</f>
        <v>0</v>
      </c>
      <c r="K103" s="399">
        <f>E56-K102</f>
        <v>0</v>
      </c>
      <c r="L103" s="399">
        <f>G56-L102</f>
        <v>0</v>
      </c>
    </row>
    <row r="104" spans="1:20" ht="14.1" customHeight="1" x14ac:dyDescent="0.2"/>
    <row r="105" spans="1:20" ht="14.1" customHeight="1" x14ac:dyDescent="0.2">
      <c r="A105" s="166">
        <v>3</v>
      </c>
      <c r="B105" s="363" t="s">
        <v>70</v>
      </c>
      <c r="C105" s="72">
        <v>577228</v>
      </c>
      <c r="D105" s="417">
        <f>C105*100/7529178</f>
        <v>7.6665473973387268</v>
      </c>
      <c r="E105" s="72">
        <v>557466</v>
      </c>
      <c r="F105" s="417">
        <f>E105*100/7270009</f>
        <v>7.6680235196407596</v>
      </c>
      <c r="G105" s="418">
        <f>C105-E105</f>
        <v>19762</v>
      </c>
      <c r="H105" s="419">
        <f>G105*100/E105</f>
        <v>3.5449695586816059</v>
      </c>
      <c r="I105" s="426"/>
      <c r="J105" s="401"/>
      <c r="K105" s="401"/>
      <c r="L105" s="401"/>
      <c r="M105" s="430"/>
      <c r="N105" s="401"/>
      <c r="O105" s="401"/>
      <c r="P105" s="401"/>
    </row>
    <row r="106" spans="1:20" ht="14.1" customHeight="1" x14ac:dyDescent="0.2">
      <c r="I106" s="179" t="s">
        <v>411</v>
      </c>
      <c r="J106" s="180">
        <v>112506</v>
      </c>
      <c r="K106" s="180">
        <v>89366</v>
      </c>
      <c r="L106" s="208">
        <f t="shared" ref="L106:L139" si="6">J106-K106</f>
        <v>23140</v>
      </c>
      <c r="M106" s="179" t="s">
        <v>306</v>
      </c>
      <c r="N106" s="180">
        <v>8854</v>
      </c>
      <c r="O106" s="180">
        <v>21813</v>
      </c>
      <c r="P106" s="208">
        <f t="shared" ref="P106:P139" si="7">N106-O106</f>
        <v>-12959</v>
      </c>
    </row>
    <row r="107" spans="1:20" ht="14.1" customHeight="1" x14ac:dyDescent="0.2">
      <c r="C107" s="422"/>
      <c r="E107" s="422"/>
      <c r="I107" s="179" t="s">
        <v>307</v>
      </c>
      <c r="J107" s="180">
        <v>19270</v>
      </c>
      <c r="K107" s="180">
        <v>7839</v>
      </c>
      <c r="L107" s="208">
        <f t="shared" si="6"/>
        <v>11431</v>
      </c>
      <c r="M107" s="179" t="s">
        <v>150</v>
      </c>
      <c r="N107" s="180">
        <v>12190</v>
      </c>
      <c r="O107" s="180">
        <v>19337</v>
      </c>
      <c r="P107" s="208">
        <f t="shared" si="7"/>
        <v>-7147</v>
      </c>
    </row>
    <row r="108" spans="1:20" ht="14.1" customHeight="1" x14ac:dyDescent="0.2">
      <c r="A108" s="156"/>
      <c r="B108" s="422"/>
      <c r="C108" s="422"/>
      <c r="D108" s="422"/>
      <c r="E108" s="422"/>
      <c r="F108" s="422"/>
      <c r="I108" s="179" t="s">
        <v>26</v>
      </c>
      <c r="J108" s="180">
        <v>26404</v>
      </c>
      <c r="K108" s="180">
        <v>23663</v>
      </c>
      <c r="L108" s="208">
        <f t="shared" si="6"/>
        <v>2741</v>
      </c>
      <c r="M108" s="179" t="s">
        <v>46</v>
      </c>
      <c r="N108" s="180">
        <v>0</v>
      </c>
      <c r="O108" s="180">
        <v>2384</v>
      </c>
      <c r="P108" s="208">
        <f t="shared" si="7"/>
        <v>-2384</v>
      </c>
    </row>
    <row r="109" spans="1:20" ht="14.1" customHeight="1" x14ac:dyDescent="0.2">
      <c r="A109" s="156"/>
      <c r="B109" s="422"/>
      <c r="C109" s="422"/>
      <c r="D109" s="422"/>
      <c r="E109" s="422"/>
      <c r="F109" s="422"/>
      <c r="I109" s="179" t="s">
        <v>151</v>
      </c>
      <c r="J109" s="180">
        <v>149446</v>
      </c>
      <c r="K109" s="180">
        <v>147327</v>
      </c>
      <c r="L109" s="208">
        <f t="shared" si="6"/>
        <v>2119</v>
      </c>
      <c r="M109" s="179" t="s">
        <v>410</v>
      </c>
      <c r="N109" s="180">
        <v>8193</v>
      </c>
      <c r="O109" s="180">
        <v>10027</v>
      </c>
      <c r="P109" s="208">
        <f t="shared" si="7"/>
        <v>-1834</v>
      </c>
      <c r="Q109" s="354"/>
      <c r="R109" s="433"/>
      <c r="S109" s="433"/>
      <c r="T109" s="433"/>
    </row>
    <row r="110" spans="1:20" ht="14.1" customHeight="1" x14ac:dyDescent="0.2">
      <c r="A110" s="156"/>
      <c r="I110" s="179" t="s">
        <v>152</v>
      </c>
      <c r="J110" s="180">
        <v>136671</v>
      </c>
      <c r="K110" s="180">
        <v>134765</v>
      </c>
      <c r="L110" s="208">
        <f t="shared" si="6"/>
        <v>1906</v>
      </c>
      <c r="M110" s="179" t="s">
        <v>409</v>
      </c>
      <c r="N110" s="180">
        <v>2536</v>
      </c>
      <c r="O110" s="180">
        <v>4220</v>
      </c>
      <c r="P110" s="208">
        <f t="shared" si="7"/>
        <v>-1684</v>
      </c>
      <c r="Q110" s="354"/>
      <c r="R110" s="434"/>
      <c r="S110" s="434"/>
      <c r="T110" s="433"/>
    </row>
    <row r="111" spans="1:20" ht="14.1" customHeight="1" x14ac:dyDescent="0.2">
      <c r="A111" s="156"/>
      <c r="I111" s="179" t="s">
        <v>413</v>
      </c>
      <c r="J111" s="180">
        <v>4722</v>
      </c>
      <c r="K111" s="180">
        <v>3295</v>
      </c>
      <c r="L111" s="208">
        <f t="shared" si="6"/>
        <v>1427</v>
      </c>
      <c r="M111" s="179" t="s">
        <v>407</v>
      </c>
      <c r="N111" s="180">
        <v>20147</v>
      </c>
      <c r="O111" s="180">
        <v>21326</v>
      </c>
      <c r="P111" s="208">
        <f t="shared" si="7"/>
        <v>-1179</v>
      </c>
      <c r="Q111" s="354"/>
      <c r="R111" s="434"/>
      <c r="S111" s="434"/>
      <c r="T111" s="433"/>
    </row>
    <row r="112" spans="1:20" ht="14.1" customHeight="1" x14ac:dyDescent="0.2">
      <c r="A112" s="156"/>
      <c r="I112" s="179" t="s">
        <v>54</v>
      </c>
      <c r="J112" s="180">
        <v>12822</v>
      </c>
      <c r="K112" s="180">
        <v>11544</v>
      </c>
      <c r="L112" s="208">
        <f t="shared" si="6"/>
        <v>1278</v>
      </c>
      <c r="M112" s="179" t="s">
        <v>360</v>
      </c>
      <c r="N112" s="180">
        <v>1292</v>
      </c>
      <c r="O112" s="180">
        <v>1996</v>
      </c>
      <c r="P112" s="208">
        <f t="shared" si="7"/>
        <v>-704</v>
      </c>
      <c r="Q112" s="354"/>
      <c r="R112" s="434"/>
      <c r="S112" s="434"/>
      <c r="T112" s="433"/>
    </row>
    <row r="113" spans="1:24" ht="14.1" customHeight="1" x14ac:dyDescent="0.2">
      <c r="A113" s="156"/>
      <c r="I113" s="179" t="s">
        <v>426</v>
      </c>
      <c r="J113" s="180">
        <v>2945</v>
      </c>
      <c r="K113" s="180">
        <v>2094</v>
      </c>
      <c r="L113" s="208">
        <f t="shared" si="6"/>
        <v>851</v>
      </c>
      <c r="M113" s="179" t="s">
        <v>431</v>
      </c>
      <c r="N113" s="180">
        <v>146</v>
      </c>
      <c r="O113" s="180">
        <v>545</v>
      </c>
      <c r="P113" s="208">
        <f t="shared" si="7"/>
        <v>-399</v>
      </c>
      <c r="Q113" s="354"/>
      <c r="R113" s="434"/>
      <c r="S113" s="434"/>
      <c r="T113" s="433"/>
    </row>
    <row r="114" spans="1:24" ht="14.1" customHeight="1" x14ac:dyDescent="0.2">
      <c r="A114" s="156"/>
      <c r="I114" s="179" t="s">
        <v>408</v>
      </c>
      <c r="J114" s="180">
        <v>11551</v>
      </c>
      <c r="K114" s="180">
        <v>10762</v>
      </c>
      <c r="L114" s="208">
        <f t="shared" si="6"/>
        <v>789</v>
      </c>
      <c r="M114" s="179" t="s">
        <v>371</v>
      </c>
      <c r="N114" s="180">
        <v>399</v>
      </c>
      <c r="O114" s="180">
        <v>753</v>
      </c>
      <c r="P114" s="208">
        <f t="shared" si="7"/>
        <v>-354</v>
      </c>
      <c r="Q114" s="354"/>
      <c r="R114" s="433"/>
      <c r="S114" s="433"/>
      <c r="T114" s="433"/>
    </row>
    <row r="115" spans="1:24" ht="14.1" customHeight="1" x14ac:dyDescent="0.2">
      <c r="A115" s="156"/>
      <c r="I115" s="179" t="s">
        <v>412</v>
      </c>
      <c r="J115" s="180">
        <v>992</v>
      </c>
      <c r="K115" s="180">
        <v>692</v>
      </c>
      <c r="L115" s="208">
        <f t="shared" si="6"/>
        <v>300</v>
      </c>
      <c r="M115" s="179" t="s">
        <v>38</v>
      </c>
      <c r="N115" s="180">
        <v>1721</v>
      </c>
      <c r="O115" s="180">
        <v>2061</v>
      </c>
      <c r="P115" s="208">
        <f t="shared" si="7"/>
        <v>-340</v>
      </c>
      <c r="Q115" s="354"/>
      <c r="R115" s="434"/>
      <c r="S115" s="434"/>
      <c r="T115" s="433"/>
    </row>
    <row r="116" spans="1:24" ht="14.1" customHeight="1" x14ac:dyDescent="0.2">
      <c r="A116" s="156"/>
      <c r="I116" s="179" t="s">
        <v>53</v>
      </c>
      <c r="J116" s="180">
        <v>3019</v>
      </c>
      <c r="K116" s="180">
        <v>2736</v>
      </c>
      <c r="L116" s="208">
        <f t="shared" si="6"/>
        <v>283</v>
      </c>
      <c r="M116" s="179" t="s">
        <v>160</v>
      </c>
      <c r="N116" s="180">
        <v>220</v>
      </c>
      <c r="O116" s="180">
        <v>492</v>
      </c>
      <c r="P116" s="208">
        <f t="shared" si="7"/>
        <v>-272</v>
      </c>
      <c r="Q116" s="354"/>
      <c r="R116" s="433"/>
      <c r="S116" s="433"/>
      <c r="T116" s="433"/>
      <c r="U116" s="354"/>
      <c r="V116" s="433"/>
      <c r="W116" s="433"/>
      <c r="X116" s="433"/>
    </row>
    <row r="117" spans="1:24" ht="14.1" customHeight="1" x14ac:dyDescent="0.2">
      <c r="A117" s="156"/>
      <c r="B117" s="422"/>
      <c r="C117" s="422"/>
      <c r="D117" s="422"/>
      <c r="E117" s="422"/>
      <c r="F117" s="422"/>
      <c r="G117" s="422"/>
      <c r="H117" s="422"/>
      <c r="I117" s="179" t="s">
        <v>311</v>
      </c>
      <c r="J117" s="180">
        <v>6915</v>
      </c>
      <c r="K117" s="180">
        <v>6715</v>
      </c>
      <c r="L117" s="208">
        <f t="shared" si="6"/>
        <v>200</v>
      </c>
      <c r="M117" s="179" t="s">
        <v>319</v>
      </c>
      <c r="N117" s="180">
        <v>331</v>
      </c>
      <c r="O117" s="180">
        <v>485</v>
      </c>
      <c r="P117" s="208">
        <f t="shared" si="7"/>
        <v>-154</v>
      </c>
      <c r="Q117" s="354"/>
      <c r="R117" s="433"/>
      <c r="S117" s="433"/>
      <c r="T117" s="433"/>
    </row>
    <row r="118" spans="1:24" ht="14.1" customHeight="1" x14ac:dyDescent="0.2">
      <c r="A118" s="156"/>
      <c r="B118" s="422"/>
      <c r="C118" s="422"/>
      <c r="D118" s="422"/>
      <c r="E118" s="422"/>
      <c r="F118" s="422"/>
      <c r="G118" s="422"/>
      <c r="H118" s="422"/>
      <c r="I118" s="179" t="s">
        <v>194</v>
      </c>
      <c r="J118" s="180">
        <v>353</v>
      </c>
      <c r="K118" s="180">
        <v>167</v>
      </c>
      <c r="L118" s="208">
        <f t="shared" si="6"/>
        <v>186</v>
      </c>
      <c r="M118" s="179" t="s">
        <v>422</v>
      </c>
      <c r="N118" s="180">
        <v>97</v>
      </c>
      <c r="O118" s="180">
        <v>249</v>
      </c>
      <c r="P118" s="208">
        <f t="shared" si="7"/>
        <v>-152</v>
      </c>
      <c r="Q118" s="354"/>
      <c r="R118" s="434"/>
      <c r="S118" s="434"/>
      <c r="T118" s="433"/>
    </row>
    <row r="119" spans="1:24" ht="14.1" customHeight="1" x14ac:dyDescent="0.2">
      <c r="A119" s="156"/>
      <c r="B119" s="422"/>
      <c r="C119" s="422"/>
      <c r="D119" s="422"/>
      <c r="E119" s="422"/>
      <c r="F119" s="422"/>
      <c r="G119" s="422"/>
      <c r="H119" s="422"/>
      <c r="I119" s="179" t="s">
        <v>317</v>
      </c>
      <c r="J119" s="180">
        <v>2873</v>
      </c>
      <c r="K119" s="180">
        <v>2711</v>
      </c>
      <c r="L119" s="208">
        <f t="shared" si="6"/>
        <v>162</v>
      </c>
      <c r="M119" s="179" t="s">
        <v>427</v>
      </c>
      <c r="N119" s="180">
        <v>157</v>
      </c>
      <c r="O119" s="180">
        <v>296</v>
      </c>
      <c r="P119" s="208">
        <f t="shared" si="7"/>
        <v>-139</v>
      </c>
      <c r="Q119" s="354"/>
      <c r="R119" s="433"/>
      <c r="S119" s="433"/>
      <c r="T119" s="433"/>
    </row>
    <row r="120" spans="1:24" ht="14.1" customHeight="1" x14ac:dyDescent="0.2">
      <c r="A120" s="156"/>
      <c r="B120" s="422"/>
      <c r="C120" s="422"/>
      <c r="D120" s="422"/>
      <c r="E120" s="422"/>
      <c r="F120" s="422"/>
      <c r="G120" s="422"/>
      <c r="H120" s="422"/>
      <c r="I120" s="179" t="s">
        <v>197</v>
      </c>
      <c r="J120" s="180">
        <v>306</v>
      </c>
      <c r="K120" s="180">
        <v>158</v>
      </c>
      <c r="L120" s="208">
        <f t="shared" si="6"/>
        <v>148</v>
      </c>
      <c r="M120" s="179" t="s">
        <v>156</v>
      </c>
      <c r="N120" s="180">
        <v>253</v>
      </c>
      <c r="O120" s="180">
        <v>386</v>
      </c>
      <c r="P120" s="208">
        <f t="shared" si="7"/>
        <v>-133</v>
      </c>
      <c r="Q120" s="354"/>
      <c r="R120" s="433"/>
      <c r="S120" s="433"/>
      <c r="T120" s="433"/>
    </row>
    <row r="121" spans="1:24" ht="14.1" customHeight="1" x14ac:dyDescent="0.2">
      <c r="A121" s="156"/>
      <c r="I121" s="179" t="s">
        <v>159</v>
      </c>
      <c r="J121" s="180">
        <v>462</v>
      </c>
      <c r="K121" s="180">
        <v>347</v>
      </c>
      <c r="L121" s="208">
        <f t="shared" si="6"/>
        <v>115</v>
      </c>
      <c r="M121" s="179" t="s">
        <v>415</v>
      </c>
      <c r="N121" s="180">
        <v>370</v>
      </c>
      <c r="O121" s="180">
        <v>503</v>
      </c>
      <c r="P121" s="208">
        <f t="shared" si="7"/>
        <v>-133</v>
      </c>
      <c r="Q121" s="354"/>
      <c r="R121" s="433"/>
      <c r="S121" s="433"/>
      <c r="T121" s="433"/>
    </row>
    <row r="122" spans="1:24" ht="14.1" customHeight="1" x14ac:dyDescent="0.2">
      <c r="A122" s="156"/>
      <c r="I122" s="179" t="s">
        <v>424</v>
      </c>
      <c r="J122" s="180">
        <v>775</v>
      </c>
      <c r="K122" s="180">
        <v>665</v>
      </c>
      <c r="L122" s="208">
        <f t="shared" si="6"/>
        <v>110</v>
      </c>
      <c r="M122" s="179" t="s">
        <v>135</v>
      </c>
      <c r="N122" s="180">
        <v>3110</v>
      </c>
      <c r="O122" s="180">
        <v>3238</v>
      </c>
      <c r="P122" s="208">
        <f t="shared" si="7"/>
        <v>-128</v>
      </c>
      <c r="Q122" s="354"/>
      <c r="R122" s="434"/>
      <c r="S122" s="434"/>
      <c r="T122" s="433"/>
    </row>
    <row r="123" spans="1:24" ht="14.1" customHeight="1" x14ac:dyDescent="0.2">
      <c r="A123" s="156"/>
      <c r="I123" s="179" t="s">
        <v>362</v>
      </c>
      <c r="J123" s="180">
        <v>171</v>
      </c>
      <c r="K123" s="180">
        <v>70</v>
      </c>
      <c r="L123" s="208">
        <f t="shared" si="6"/>
        <v>101</v>
      </c>
      <c r="M123" s="179" t="s">
        <v>163</v>
      </c>
      <c r="N123" s="180">
        <v>117</v>
      </c>
      <c r="O123" s="180">
        <v>219</v>
      </c>
      <c r="P123" s="208">
        <f t="shared" si="7"/>
        <v>-102</v>
      </c>
      <c r="Q123" s="354"/>
      <c r="R123" s="434"/>
      <c r="S123" s="434"/>
      <c r="T123" s="433"/>
    </row>
    <row r="124" spans="1:24" ht="14.1" customHeight="1" x14ac:dyDescent="0.2">
      <c r="I124" s="179" t="s">
        <v>30</v>
      </c>
      <c r="J124" s="180">
        <v>716</v>
      </c>
      <c r="K124" s="180">
        <v>640</v>
      </c>
      <c r="L124" s="208">
        <f t="shared" si="6"/>
        <v>76</v>
      </c>
      <c r="M124" s="179" t="s">
        <v>168</v>
      </c>
      <c r="N124" s="180">
        <v>180</v>
      </c>
      <c r="O124" s="180">
        <v>276</v>
      </c>
      <c r="P124" s="208">
        <f t="shared" si="7"/>
        <v>-96</v>
      </c>
      <c r="Q124" s="354"/>
      <c r="R124" s="434"/>
      <c r="S124" s="434"/>
      <c r="T124" s="433"/>
    </row>
    <row r="125" spans="1:24" ht="14.1" customHeight="1" x14ac:dyDescent="0.2">
      <c r="I125" s="179" t="s">
        <v>50</v>
      </c>
      <c r="J125" s="180">
        <v>273</v>
      </c>
      <c r="K125" s="180">
        <v>215</v>
      </c>
      <c r="L125" s="208">
        <f t="shared" si="6"/>
        <v>58</v>
      </c>
      <c r="M125" s="179" t="s">
        <v>29</v>
      </c>
      <c r="N125" s="180">
        <v>99</v>
      </c>
      <c r="O125" s="180">
        <v>190</v>
      </c>
      <c r="P125" s="208">
        <f t="shared" si="7"/>
        <v>-91</v>
      </c>
      <c r="Q125" s="354"/>
      <c r="R125" s="434"/>
      <c r="S125" s="434"/>
      <c r="T125" s="433"/>
    </row>
    <row r="126" spans="1:24" ht="14.1" customHeight="1" x14ac:dyDescent="0.2">
      <c r="I126" s="179" t="s">
        <v>432</v>
      </c>
      <c r="J126" s="180">
        <v>43</v>
      </c>
      <c r="K126" s="180">
        <v>1</v>
      </c>
      <c r="L126" s="208">
        <f t="shared" si="6"/>
        <v>42</v>
      </c>
      <c r="M126" s="179" t="s">
        <v>189</v>
      </c>
      <c r="N126" s="180">
        <v>747</v>
      </c>
      <c r="O126" s="180">
        <v>824</v>
      </c>
      <c r="P126" s="208">
        <f t="shared" si="7"/>
        <v>-77</v>
      </c>
      <c r="Q126" s="354"/>
      <c r="R126" s="434"/>
      <c r="S126" s="434"/>
      <c r="T126" s="433"/>
    </row>
    <row r="127" spans="1:24" ht="14.1" customHeight="1" x14ac:dyDescent="0.2">
      <c r="A127" s="163"/>
      <c r="I127" s="179" t="s">
        <v>430</v>
      </c>
      <c r="J127" s="180">
        <v>155</v>
      </c>
      <c r="K127" s="180">
        <v>116</v>
      </c>
      <c r="L127" s="208">
        <f t="shared" si="6"/>
        <v>39</v>
      </c>
      <c r="M127" s="179" t="s">
        <v>428</v>
      </c>
      <c r="N127" s="180">
        <v>3</v>
      </c>
      <c r="O127" s="180">
        <v>78</v>
      </c>
      <c r="P127" s="208">
        <f t="shared" si="7"/>
        <v>-75</v>
      </c>
      <c r="Q127" s="354"/>
      <c r="R127" s="433"/>
      <c r="S127" s="433"/>
      <c r="T127" s="433"/>
    </row>
    <row r="128" spans="1:24" ht="14.1" customHeight="1" x14ac:dyDescent="0.2">
      <c r="A128" s="163"/>
      <c r="I128" s="179" t="s">
        <v>425</v>
      </c>
      <c r="J128" s="180">
        <v>218</v>
      </c>
      <c r="K128" s="180">
        <v>195</v>
      </c>
      <c r="L128" s="208">
        <f t="shared" si="6"/>
        <v>23</v>
      </c>
      <c r="M128" s="179" t="s">
        <v>416</v>
      </c>
      <c r="N128" s="180">
        <v>0</v>
      </c>
      <c r="O128" s="180">
        <v>67</v>
      </c>
      <c r="P128" s="208">
        <f t="shared" si="7"/>
        <v>-67</v>
      </c>
      <c r="Q128" s="354"/>
      <c r="R128" s="434"/>
      <c r="S128" s="434"/>
      <c r="T128" s="433"/>
    </row>
    <row r="129" spans="1:20" ht="14.1" customHeight="1" x14ac:dyDescent="0.2">
      <c r="A129" s="163"/>
      <c r="I129" s="179" t="s">
        <v>436</v>
      </c>
      <c r="J129" s="180">
        <v>21</v>
      </c>
      <c r="K129" s="180">
        <v>0</v>
      </c>
      <c r="L129" s="208">
        <f t="shared" si="6"/>
        <v>21</v>
      </c>
      <c r="M129" s="179" t="s">
        <v>429</v>
      </c>
      <c r="N129" s="180">
        <v>13</v>
      </c>
      <c r="O129" s="180">
        <v>69</v>
      </c>
      <c r="P129" s="208">
        <f t="shared" si="7"/>
        <v>-56</v>
      </c>
      <c r="Q129" s="354"/>
      <c r="R129" s="434"/>
      <c r="S129" s="434"/>
      <c r="T129" s="433"/>
    </row>
    <row r="130" spans="1:20" ht="14.1" customHeight="1" x14ac:dyDescent="0.2">
      <c r="A130" s="163"/>
      <c r="I130" s="179" t="s">
        <v>17</v>
      </c>
      <c r="J130" s="180">
        <v>1996</v>
      </c>
      <c r="K130" s="180">
        <v>1976</v>
      </c>
      <c r="L130" s="208">
        <f t="shared" si="6"/>
        <v>20</v>
      </c>
      <c r="M130" s="179" t="s">
        <v>414</v>
      </c>
      <c r="N130" s="180">
        <v>14</v>
      </c>
      <c r="O130" s="180">
        <v>65</v>
      </c>
      <c r="P130" s="208">
        <f t="shared" si="7"/>
        <v>-51</v>
      </c>
      <c r="Q130" s="354"/>
      <c r="R130" s="434"/>
      <c r="S130" s="434"/>
      <c r="T130" s="433"/>
    </row>
    <row r="131" spans="1:20" ht="14.1" customHeight="1" x14ac:dyDescent="0.2">
      <c r="A131" s="163"/>
      <c r="I131" s="179" t="s">
        <v>171</v>
      </c>
      <c r="J131" s="180">
        <v>20</v>
      </c>
      <c r="K131" s="180">
        <v>3</v>
      </c>
      <c r="L131" s="208">
        <f t="shared" si="6"/>
        <v>17</v>
      </c>
      <c r="M131" s="179" t="s">
        <v>368</v>
      </c>
      <c r="N131" s="180">
        <v>3</v>
      </c>
      <c r="O131" s="180">
        <v>33</v>
      </c>
      <c r="P131" s="208">
        <f t="shared" si="7"/>
        <v>-30</v>
      </c>
      <c r="Q131" s="354"/>
      <c r="R131" s="434"/>
      <c r="S131" s="434"/>
      <c r="T131" s="433"/>
    </row>
    <row r="132" spans="1:20" ht="14.1" customHeight="1" x14ac:dyDescent="0.2">
      <c r="A132" s="163"/>
      <c r="I132" s="179" t="s">
        <v>421</v>
      </c>
      <c r="J132" s="180">
        <v>15</v>
      </c>
      <c r="K132" s="180">
        <v>0</v>
      </c>
      <c r="L132" s="208">
        <f t="shared" si="6"/>
        <v>15</v>
      </c>
      <c r="M132" s="179" t="s">
        <v>419</v>
      </c>
      <c r="N132" s="180">
        <v>2</v>
      </c>
      <c r="O132" s="180">
        <v>29</v>
      </c>
      <c r="P132" s="208">
        <f t="shared" si="7"/>
        <v>-27</v>
      </c>
      <c r="Q132" s="354"/>
      <c r="R132" s="433"/>
      <c r="S132" s="433"/>
      <c r="T132" s="433"/>
    </row>
    <row r="133" spans="1:20" ht="14.1" customHeight="1" x14ac:dyDescent="0.2">
      <c r="A133" s="163"/>
      <c r="I133" s="179" t="s">
        <v>418</v>
      </c>
      <c r="J133" s="180">
        <v>13</v>
      </c>
      <c r="K133" s="180">
        <v>0</v>
      </c>
      <c r="L133" s="208">
        <f t="shared" si="6"/>
        <v>13</v>
      </c>
      <c r="M133" s="179" t="s">
        <v>423</v>
      </c>
      <c r="N133" s="180">
        <v>333</v>
      </c>
      <c r="O133" s="180">
        <v>357</v>
      </c>
      <c r="P133" s="208">
        <f t="shared" si="7"/>
        <v>-24</v>
      </c>
      <c r="Q133" s="354"/>
      <c r="R133" s="434"/>
      <c r="S133" s="434"/>
      <c r="T133" s="433"/>
    </row>
    <row r="134" spans="1:20" ht="14.1" customHeight="1" x14ac:dyDescent="0.2">
      <c r="A134" s="163"/>
      <c r="I134" s="179" t="s">
        <v>417</v>
      </c>
      <c r="J134" s="180">
        <v>140</v>
      </c>
      <c r="K134" s="180">
        <v>128</v>
      </c>
      <c r="L134" s="208">
        <f t="shared" si="6"/>
        <v>12</v>
      </c>
      <c r="M134" s="179" t="s">
        <v>180</v>
      </c>
      <c r="N134" s="180">
        <v>219</v>
      </c>
      <c r="O134" s="180">
        <v>227</v>
      </c>
      <c r="P134" s="208">
        <f t="shared" si="7"/>
        <v>-8</v>
      </c>
      <c r="Q134" s="354"/>
      <c r="R134" s="433"/>
      <c r="S134" s="433"/>
      <c r="T134" s="433"/>
    </row>
    <row r="135" spans="1:20" ht="14.1" customHeight="1" x14ac:dyDescent="0.2">
      <c r="A135" s="163"/>
      <c r="I135" s="179" t="s">
        <v>145</v>
      </c>
      <c r="J135" s="180">
        <v>12</v>
      </c>
      <c r="K135" s="180">
        <v>0</v>
      </c>
      <c r="L135" s="208">
        <f t="shared" si="6"/>
        <v>12</v>
      </c>
      <c r="M135" s="179" t="s">
        <v>181</v>
      </c>
      <c r="N135" s="180">
        <v>19</v>
      </c>
      <c r="O135" s="180">
        <v>27</v>
      </c>
      <c r="P135" s="208">
        <f t="shared" si="7"/>
        <v>-8</v>
      </c>
      <c r="Q135" s="354"/>
      <c r="R135" s="433"/>
      <c r="S135" s="433"/>
      <c r="T135" s="433"/>
    </row>
    <row r="136" spans="1:20" ht="14.1" customHeight="1" x14ac:dyDescent="0.2">
      <c r="A136" s="163"/>
      <c r="I136" s="179" t="s">
        <v>138</v>
      </c>
      <c r="J136" s="180">
        <v>10</v>
      </c>
      <c r="K136" s="180">
        <v>7</v>
      </c>
      <c r="L136" s="208">
        <f t="shared" si="6"/>
        <v>3</v>
      </c>
      <c r="M136" s="179" t="s">
        <v>169</v>
      </c>
      <c r="N136" s="180">
        <v>0</v>
      </c>
      <c r="O136" s="180">
        <v>7</v>
      </c>
      <c r="P136" s="208">
        <f t="shared" si="7"/>
        <v>-7</v>
      </c>
      <c r="Q136" s="354"/>
      <c r="R136" s="433"/>
      <c r="S136" s="433"/>
      <c r="T136" s="433"/>
    </row>
    <row r="137" spans="1:20" ht="14.1" customHeight="1" x14ac:dyDescent="0.2">
      <c r="A137" s="163"/>
      <c r="I137" s="179" t="s">
        <v>162</v>
      </c>
      <c r="J137" s="180">
        <v>3</v>
      </c>
      <c r="K137" s="180">
        <v>2</v>
      </c>
      <c r="L137" s="208">
        <f t="shared" si="6"/>
        <v>1</v>
      </c>
      <c r="M137" s="179" t="s">
        <v>420</v>
      </c>
      <c r="N137" s="180">
        <v>56</v>
      </c>
      <c r="O137" s="180">
        <v>61</v>
      </c>
      <c r="P137" s="208">
        <f t="shared" si="7"/>
        <v>-5</v>
      </c>
      <c r="Q137" s="354"/>
      <c r="R137" s="433"/>
      <c r="S137" s="433"/>
      <c r="T137" s="433"/>
    </row>
    <row r="138" spans="1:20" ht="14.1" customHeight="1" x14ac:dyDescent="0.2">
      <c r="A138" s="163"/>
      <c r="I138" s="179" t="s">
        <v>367</v>
      </c>
      <c r="J138" s="180">
        <v>7</v>
      </c>
      <c r="K138" s="180">
        <v>7</v>
      </c>
      <c r="L138" s="208">
        <f t="shared" si="6"/>
        <v>0</v>
      </c>
      <c r="M138" s="179" t="s">
        <v>216</v>
      </c>
      <c r="N138" s="180">
        <v>3</v>
      </c>
      <c r="O138" s="180">
        <v>6</v>
      </c>
      <c r="P138" s="208">
        <f t="shared" si="7"/>
        <v>-3</v>
      </c>
      <c r="Q138" s="354"/>
      <c r="R138" s="434"/>
      <c r="S138" s="434"/>
      <c r="T138" s="433"/>
    </row>
    <row r="139" spans="1:20" ht="14.1" customHeight="1" x14ac:dyDescent="0.2">
      <c r="A139" s="163"/>
      <c r="I139" s="179" t="s">
        <v>246</v>
      </c>
      <c r="J139" s="180">
        <v>19324</v>
      </c>
      <c r="K139" s="180">
        <v>16377</v>
      </c>
      <c r="L139" s="208">
        <f t="shared" si="6"/>
        <v>2947</v>
      </c>
      <c r="M139" s="179" t="s">
        <v>140</v>
      </c>
      <c r="N139" s="180">
        <v>235</v>
      </c>
      <c r="O139" s="180">
        <v>237</v>
      </c>
      <c r="P139" s="208">
        <f t="shared" si="7"/>
        <v>-2</v>
      </c>
      <c r="Q139" s="354"/>
      <c r="R139" s="434"/>
      <c r="S139" s="434"/>
      <c r="T139" s="433"/>
    </row>
    <row r="140" spans="1:20" ht="14.1" customHeight="1" x14ac:dyDescent="0.2">
      <c r="A140" s="156"/>
      <c r="M140" s="183"/>
      <c r="N140" s="180"/>
      <c r="O140" s="180"/>
      <c r="P140" s="208"/>
      <c r="Q140" s="354"/>
      <c r="R140" s="433"/>
      <c r="S140" s="433"/>
      <c r="T140" s="433"/>
    </row>
    <row r="141" spans="1:20" ht="14.1" customHeight="1" x14ac:dyDescent="0.2">
      <c r="A141" s="156"/>
      <c r="I141" s="183"/>
      <c r="J141" s="180"/>
      <c r="K141" s="180"/>
      <c r="L141" s="208"/>
      <c r="M141" s="183"/>
      <c r="N141" s="180"/>
      <c r="O141" s="180"/>
      <c r="P141" s="208"/>
      <c r="Q141" s="354"/>
      <c r="R141" s="433"/>
      <c r="S141" s="433"/>
      <c r="T141" s="433"/>
    </row>
    <row r="142" spans="1:20" ht="14.1" customHeight="1" x14ac:dyDescent="0.2">
      <c r="A142" s="156"/>
      <c r="I142" s="183"/>
      <c r="J142" s="180"/>
      <c r="K142" s="180"/>
      <c r="L142" s="208"/>
      <c r="M142" s="423"/>
      <c r="N142" s="424"/>
      <c r="O142" s="424"/>
      <c r="P142" s="208"/>
      <c r="Q142" s="354"/>
      <c r="R142" s="433"/>
      <c r="S142" s="433"/>
      <c r="T142" s="433"/>
    </row>
    <row r="143" spans="1:20" ht="14.1" customHeight="1" x14ac:dyDescent="0.2">
      <c r="A143" s="156"/>
      <c r="M143" s="423"/>
      <c r="N143" s="424"/>
      <c r="O143" s="424"/>
      <c r="P143" s="208"/>
      <c r="Q143" s="354"/>
      <c r="R143" s="433"/>
      <c r="S143" s="433"/>
      <c r="T143" s="433"/>
    </row>
    <row r="144" spans="1:20" ht="14.1" customHeight="1" x14ac:dyDescent="0.2">
      <c r="A144" s="156"/>
      <c r="I144" s="183"/>
      <c r="J144" s="180"/>
      <c r="K144" s="180"/>
      <c r="L144" s="208"/>
      <c r="M144" s="423"/>
      <c r="N144" s="424"/>
      <c r="O144" s="424"/>
      <c r="P144" s="208"/>
      <c r="Q144" s="354"/>
      <c r="R144" s="433"/>
      <c r="S144" s="433"/>
      <c r="T144" s="433"/>
    </row>
    <row r="145" spans="1:20" ht="14.1" customHeight="1" x14ac:dyDescent="0.2">
      <c r="A145" s="156"/>
      <c r="I145" s="183"/>
      <c r="J145" s="180"/>
      <c r="K145" s="180"/>
      <c r="L145" s="208"/>
      <c r="M145" s="423"/>
      <c r="N145" s="424"/>
      <c r="O145" s="424"/>
      <c r="P145" s="208"/>
      <c r="Q145" s="354"/>
      <c r="R145" s="433"/>
      <c r="S145" s="433"/>
      <c r="T145" s="433"/>
    </row>
    <row r="146" spans="1:20" ht="14.1" customHeight="1" x14ac:dyDescent="0.2">
      <c r="A146" s="156"/>
      <c r="I146" s="183"/>
      <c r="J146" s="180"/>
      <c r="K146" s="180"/>
      <c r="L146" s="208"/>
      <c r="M146" s="423"/>
      <c r="N146" s="424"/>
      <c r="O146" s="424"/>
      <c r="P146" s="208"/>
      <c r="Q146" s="354"/>
      <c r="R146" s="433"/>
      <c r="S146" s="433"/>
      <c r="T146" s="433"/>
    </row>
    <row r="147" spans="1:20" ht="14.1" customHeight="1" x14ac:dyDescent="0.2">
      <c r="A147" s="156"/>
      <c r="B147" s="431"/>
      <c r="C147" s="431"/>
      <c r="D147" s="431"/>
      <c r="E147" s="431"/>
      <c r="F147" s="431"/>
      <c r="G147" s="431"/>
      <c r="H147" s="431"/>
      <c r="I147" s="183"/>
      <c r="J147" s="180"/>
      <c r="K147" s="180"/>
      <c r="L147" s="208"/>
      <c r="M147" s="423"/>
      <c r="N147" s="424"/>
      <c r="O147" s="424"/>
      <c r="P147" s="208"/>
      <c r="Q147" s="354"/>
      <c r="R147" s="433"/>
      <c r="S147" s="433"/>
      <c r="T147" s="433"/>
    </row>
    <row r="148" spans="1:20" ht="14.1" customHeight="1" x14ac:dyDescent="0.2">
      <c r="Q148" s="354"/>
      <c r="R148" s="433"/>
      <c r="S148" s="433"/>
      <c r="T148" s="433"/>
    </row>
    <row r="149" spans="1:20" ht="14.1" customHeight="1" x14ac:dyDescent="0.2">
      <c r="I149" s="426" t="s">
        <v>434</v>
      </c>
      <c r="J149" s="432">
        <f>SUM(J106:J148)</f>
        <v>515169</v>
      </c>
      <c r="K149" s="401">
        <f>SUM(K106:K148)</f>
        <v>464583</v>
      </c>
      <c r="L149" s="401">
        <f>SUM(L106:L148)</f>
        <v>50586</v>
      </c>
      <c r="M149" s="426" t="s">
        <v>434</v>
      </c>
      <c r="N149" s="401">
        <f t="shared" ref="N149:P149" si="8">SUM(N106:N148)</f>
        <v>62059</v>
      </c>
      <c r="O149" s="401">
        <f t="shared" si="8"/>
        <v>92883</v>
      </c>
      <c r="P149" s="401">
        <f t="shared" si="8"/>
        <v>-30824</v>
      </c>
      <c r="Q149" s="354"/>
      <c r="R149" s="433"/>
      <c r="S149" s="433"/>
      <c r="T149" s="433"/>
    </row>
    <row r="150" spans="1:20" ht="14.1" customHeight="1" x14ac:dyDescent="0.2">
      <c r="J150" s="401">
        <f>N149</f>
        <v>62059</v>
      </c>
      <c r="K150" s="401">
        <f>O149</f>
        <v>92883</v>
      </c>
      <c r="L150" s="432">
        <f>P149</f>
        <v>-30824</v>
      </c>
      <c r="Q150" s="354"/>
      <c r="R150" s="433"/>
      <c r="S150" s="433"/>
      <c r="T150" s="433"/>
    </row>
    <row r="151" spans="1:20" ht="14.1" customHeight="1" x14ac:dyDescent="0.2">
      <c r="J151" s="428">
        <f>SUM(J149:J150)</f>
        <v>577228</v>
      </c>
      <c r="K151" s="428">
        <f>SUM(K149:K150)</f>
        <v>557466</v>
      </c>
      <c r="L151" s="428">
        <f>SUM(L149:L150)</f>
        <v>19762</v>
      </c>
      <c r="Q151" s="354"/>
      <c r="R151" s="433"/>
      <c r="S151" s="433"/>
      <c r="T151" s="433"/>
    </row>
    <row r="152" spans="1:20" ht="14.1" customHeight="1" x14ac:dyDescent="0.2">
      <c r="I152" s="429" t="s">
        <v>437</v>
      </c>
      <c r="J152" s="399">
        <f>C105-J151</f>
        <v>0</v>
      </c>
      <c r="K152" s="399">
        <f>E105-K151</f>
        <v>0</v>
      </c>
      <c r="L152" s="399">
        <f>G105-L151</f>
        <v>0</v>
      </c>
      <c r="Q152" s="354"/>
      <c r="R152" s="433"/>
      <c r="S152" s="433"/>
      <c r="T152" s="433"/>
    </row>
    <row r="153" spans="1:20" ht="14.1" customHeight="1" x14ac:dyDescent="0.2">
      <c r="Q153" s="354"/>
      <c r="R153" s="433"/>
      <c r="S153" s="433"/>
      <c r="T153" s="433"/>
    </row>
    <row r="154" spans="1:20" ht="14.1" customHeight="1" x14ac:dyDescent="0.2">
      <c r="A154" s="166">
        <v>4</v>
      </c>
      <c r="B154" s="426" t="s">
        <v>80</v>
      </c>
      <c r="C154" s="72">
        <v>448120</v>
      </c>
      <c r="D154" s="417">
        <f>C154*100/7529178</f>
        <v>5.9517785341241769</v>
      </c>
      <c r="E154" s="72">
        <v>401664</v>
      </c>
      <c r="F154" s="417">
        <f>E154*100/7270009</f>
        <v>5.5249450172620147</v>
      </c>
      <c r="G154" s="418">
        <f>C154-E154</f>
        <v>46456</v>
      </c>
      <c r="H154" s="419">
        <f>G154*100/E154</f>
        <v>11.565885914595283</v>
      </c>
      <c r="Q154" s="354"/>
      <c r="R154" s="433"/>
      <c r="S154" s="433"/>
      <c r="T154" s="433"/>
    </row>
    <row r="155" spans="1:20" ht="14.1" customHeight="1" x14ac:dyDescent="0.2">
      <c r="I155" s="179" t="s">
        <v>151</v>
      </c>
      <c r="J155" s="180">
        <v>90594</v>
      </c>
      <c r="K155" s="180">
        <v>65747</v>
      </c>
      <c r="L155" s="208">
        <f t="shared" ref="L155:L195" si="9">J155-K155</f>
        <v>24847</v>
      </c>
      <c r="M155" s="179" t="s">
        <v>152</v>
      </c>
      <c r="N155" s="180">
        <v>86197</v>
      </c>
      <c r="O155" s="180">
        <v>89453</v>
      </c>
      <c r="P155" s="208">
        <f t="shared" ref="P155:P176" si="10">N155-O155</f>
        <v>-3256</v>
      </c>
      <c r="Q155" s="354"/>
      <c r="R155" s="433"/>
      <c r="S155" s="433"/>
      <c r="T155" s="433"/>
    </row>
    <row r="156" spans="1:20" ht="14.1" customHeight="1" x14ac:dyDescent="0.2">
      <c r="I156" s="179" t="s">
        <v>411</v>
      </c>
      <c r="J156" s="180">
        <v>98299</v>
      </c>
      <c r="K156" s="180">
        <v>81344</v>
      </c>
      <c r="L156" s="208">
        <f t="shared" si="9"/>
        <v>16955</v>
      </c>
      <c r="M156" s="179" t="s">
        <v>150</v>
      </c>
      <c r="N156" s="180">
        <v>27102</v>
      </c>
      <c r="O156" s="180">
        <v>29788</v>
      </c>
      <c r="P156" s="208">
        <f t="shared" si="10"/>
        <v>-2686</v>
      </c>
      <c r="Q156" s="354"/>
      <c r="R156" s="433"/>
      <c r="S156" s="433"/>
      <c r="T156" s="433"/>
    </row>
    <row r="157" spans="1:20" ht="14.1" customHeight="1" x14ac:dyDescent="0.2">
      <c r="I157" s="179" t="s">
        <v>311</v>
      </c>
      <c r="J157" s="180">
        <v>25132</v>
      </c>
      <c r="K157" s="180">
        <v>22351</v>
      </c>
      <c r="L157" s="208">
        <f t="shared" si="9"/>
        <v>2781</v>
      </c>
      <c r="M157" s="179" t="s">
        <v>53</v>
      </c>
      <c r="N157" s="180">
        <v>7335</v>
      </c>
      <c r="O157" s="180">
        <v>8733</v>
      </c>
      <c r="P157" s="208">
        <f t="shared" si="10"/>
        <v>-1398</v>
      </c>
      <c r="Q157" s="354"/>
      <c r="R157" s="433"/>
      <c r="S157" s="433"/>
      <c r="T157" s="433"/>
    </row>
    <row r="158" spans="1:20" ht="14.1" customHeight="1" x14ac:dyDescent="0.2">
      <c r="I158" s="179" t="s">
        <v>408</v>
      </c>
      <c r="J158" s="180">
        <v>19164</v>
      </c>
      <c r="K158" s="180">
        <v>16532</v>
      </c>
      <c r="L158" s="208">
        <f t="shared" si="9"/>
        <v>2632</v>
      </c>
      <c r="M158" s="179" t="s">
        <v>409</v>
      </c>
      <c r="N158" s="180">
        <v>2834</v>
      </c>
      <c r="O158" s="180">
        <v>4019</v>
      </c>
      <c r="P158" s="208">
        <f t="shared" si="10"/>
        <v>-1185</v>
      </c>
      <c r="Q158" s="354"/>
      <c r="R158" s="433"/>
      <c r="S158" s="433"/>
      <c r="T158" s="433"/>
    </row>
    <row r="159" spans="1:20" ht="14.1" customHeight="1" x14ac:dyDescent="0.2">
      <c r="I159" s="179" t="s">
        <v>407</v>
      </c>
      <c r="J159" s="180">
        <v>13949</v>
      </c>
      <c r="K159" s="180">
        <v>11491</v>
      </c>
      <c r="L159" s="208">
        <f t="shared" si="9"/>
        <v>2458</v>
      </c>
      <c r="M159" s="179" t="s">
        <v>197</v>
      </c>
      <c r="N159" s="180">
        <v>1657</v>
      </c>
      <c r="O159" s="180">
        <v>2284</v>
      </c>
      <c r="P159" s="208">
        <f t="shared" si="10"/>
        <v>-627</v>
      </c>
      <c r="Q159" s="354"/>
      <c r="R159" s="433"/>
      <c r="S159" s="433"/>
      <c r="T159" s="433"/>
    </row>
    <row r="160" spans="1:20" ht="14.1" customHeight="1" x14ac:dyDescent="0.2">
      <c r="I160" s="179" t="s">
        <v>317</v>
      </c>
      <c r="J160" s="180">
        <v>9911</v>
      </c>
      <c r="K160" s="180">
        <v>7896</v>
      </c>
      <c r="L160" s="208">
        <f t="shared" si="9"/>
        <v>2015</v>
      </c>
      <c r="M160" s="179" t="s">
        <v>413</v>
      </c>
      <c r="N160" s="180">
        <v>7852</v>
      </c>
      <c r="O160" s="180">
        <v>8436</v>
      </c>
      <c r="P160" s="208">
        <f t="shared" si="10"/>
        <v>-584</v>
      </c>
      <c r="Q160" s="354"/>
      <c r="R160" s="433"/>
      <c r="S160" s="433"/>
      <c r="T160" s="433"/>
    </row>
    <row r="161" spans="1:20" ht="14.1" customHeight="1" x14ac:dyDescent="0.2">
      <c r="A161" s="156"/>
      <c r="I161" s="179" t="s">
        <v>160</v>
      </c>
      <c r="J161" s="180">
        <v>2280</v>
      </c>
      <c r="K161" s="180">
        <v>1268</v>
      </c>
      <c r="L161" s="208">
        <f t="shared" si="9"/>
        <v>1012</v>
      </c>
      <c r="M161" s="179" t="s">
        <v>26</v>
      </c>
      <c r="N161" s="180">
        <v>13933</v>
      </c>
      <c r="O161" s="180">
        <v>14437</v>
      </c>
      <c r="P161" s="208">
        <f t="shared" si="10"/>
        <v>-504</v>
      </c>
      <c r="Q161" s="354"/>
      <c r="R161" s="433"/>
      <c r="S161" s="433"/>
      <c r="T161" s="433"/>
    </row>
    <row r="162" spans="1:20" ht="14.1" customHeight="1" x14ac:dyDescent="0.2">
      <c r="A162" s="156"/>
      <c r="I162" s="179" t="s">
        <v>362</v>
      </c>
      <c r="J162" s="180">
        <v>2588</v>
      </c>
      <c r="K162" s="180">
        <v>1664</v>
      </c>
      <c r="L162" s="208">
        <f t="shared" si="9"/>
        <v>924</v>
      </c>
      <c r="M162" s="179" t="s">
        <v>410</v>
      </c>
      <c r="N162" s="180">
        <v>4839</v>
      </c>
      <c r="O162" s="180">
        <v>5092</v>
      </c>
      <c r="P162" s="208">
        <f t="shared" si="10"/>
        <v>-253</v>
      </c>
    </row>
    <row r="163" spans="1:20" ht="14.1" customHeight="1" x14ac:dyDescent="0.2">
      <c r="A163" s="156"/>
      <c r="I163" s="179" t="s">
        <v>306</v>
      </c>
      <c r="J163" s="180">
        <v>4135</v>
      </c>
      <c r="K163" s="180">
        <v>3370</v>
      </c>
      <c r="L163" s="208">
        <f t="shared" si="9"/>
        <v>765</v>
      </c>
      <c r="M163" s="179" t="s">
        <v>54</v>
      </c>
      <c r="N163" s="180">
        <v>2992</v>
      </c>
      <c r="O163" s="180">
        <v>3166</v>
      </c>
      <c r="P163" s="208">
        <f t="shared" si="10"/>
        <v>-174</v>
      </c>
      <c r="Q163" s="354"/>
      <c r="R163" s="433"/>
      <c r="S163" s="433"/>
    </row>
    <row r="164" spans="1:20" ht="14.1" customHeight="1" x14ac:dyDescent="0.2">
      <c r="A164" s="156"/>
      <c r="I164" s="179" t="s">
        <v>38</v>
      </c>
      <c r="J164" s="180">
        <v>3254</v>
      </c>
      <c r="K164" s="180">
        <v>2868</v>
      </c>
      <c r="L164" s="208">
        <f t="shared" si="9"/>
        <v>386</v>
      </c>
      <c r="M164" s="179" t="s">
        <v>138</v>
      </c>
      <c r="N164" s="180">
        <v>589</v>
      </c>
      <c r="O164" s="180">
        <v>711</v>
      </c>
      <c r="P164" s="208">
        <f t="shared" si="10"/>
        <v>-122</v>
      </c>
      <c r="Q164" s="354"/>
      <c r="R164" s="433"/>
      <c r="S164" s="435"/>
    </row>
    <row r="165" spans="1:20" ht="14.1" customHeight="1" x14ac:dyDescent="0.2">
      <c r="A165" s="156"/>
      <c r="I165" s="179" t="s">
        <v>140</v>
      </c>
      <c r="J165" s="180">
        <v>682</v>
      </c>
      <c r="K165" s="180">
        <v>394</v>
      </c>
      <c r="L165" s="208">
        <f t="shared" si="9"/>
        <v>288</v>
      </c>
      <c r="M165" s="179" t="s">
        <v>156</v>
      </c>
      <c r="N165" s="180">
        <v>90</v>
      </c>
      <c r="O165" s="180">
        <v>172</v>
      </c>
      <c r="P165" s="208">
        <f t="shared" si="10"/>
        <v>-82</v>
      </c>
      <c r="Q165" s="354"/>
      <c r="R165" s="433"/>
      <c r="S165" s="433"/>
    </row>
    <row r="166" spans="1:20" ht="14.1" customHeight="1" x14ac:dyDescent="0.2">
      <c r="A166" s="156"/>
      <c r="I166" s="179" t="s">
        <v>135</v>
      </c>
      <c r="J166" s="180">
        <v>536</v>
      </c>
      <c r="K166" s="180">
        <v>305</v>
      </c>
      <c r="L166" s="208">
        <f t="shared" si="9"/>
        <v>231</v>
      </c>
      <c r="M166" s="179" t="s">
        <v>431</v>
      </c>
      <c r="N166" s="180">
        <v>0</v>
      </c>
      <c r="O166" s="180">
        <v>78</v>
      </c>
      <c r="P166" s="208">
        <f t="shared" si="10"/>
        <v>-78</v>
      </c>
      <c r="Q166" s="354"/>
      <c r="R166" s="433"/>
      <c r="S166" s="433"/>
    </row>
    <row r="167" spans="1:20" ht="14.1" customHeight="1" x14ac:dyDescent="0.2">
      <c r="A167" s="156"/>
      <c r="B167" s="354"/>
      <c r="C167" s="433"/>
      <c r="D167" s="433"/>
      <c r="E167" s="433"/>
      <c r="F167" s="433"/>
      <c r="I167" s="179" t="s">
        <v>371</v>
      </c>
      <c r="J167" s="180">
        <v>319</v>
      </c>
      <c r="K167" s="180">
        <v>128</v>
      </c>
      <c r="L167" s="208">
        <f t="shared" si="9"/>
        <v>191</v>
      </c>
      <c r="M167" s="179" t="s">
        <v>422</v>
      </c>
      <c r="N167" s="180">
        <v>85</v>
      </c>
      <c r="O167" s="180">
        <v>160</v>
      </c>
      <c r="P167" s="208">
        <f t="shared" si="10"/>
        <v>-75</v>
      </c>
      <c r="Q167" s="354"/>
      <c r="R167" s="433"/>
      <c r="S167" s="433"/>
    </row>
    <row r="168" spans="1:20" ht="14.1" customHeight="1" x14ac:dyDescent="0.2">
      <c r="A168" s="156"/>
      <c r="B168" s="354"/>
      <c r="C168" s="433"/>
      <c r="D168" s="435"/>
      <c r="E168" s="433"/>
      <c r="F168" s="435"/>
      <c r="I168" s="179" t="s">
        <v>416</v>
      </c>
      <c r="J168" s="180">
        <v>236</v>
      </c>
      <c r="K168" s="180">
        <v>63</v>
      </c>
      <c r="L168" s="208">
        <f t="shared" si="9"/>
        <v>173</v>
      </c>
      <c r="M168" s="179" t="s">
        <v>319</v>
      </c>
      <c r="N168" s="180">
        <v>75</v>
      </c>
      <c r="O168" s="180">
        <v>118</v>
      </c>
      <c r="P168" s="208">
        <f t="shared" si="10"/>
        <v>-43</v>
      </c>
      <c r="Q168" s="354"/>
      <c r="R168" s="433"/>
      <c r="S168" s="433"/>
    </row>
    <row r="169" spans="1:20" ht="14.1" customHeight="1" x14ac:dyDescent="0.2">
      <c r="A169" s="156"/>
      <c r="B169" s="354"/>
      <c r="C169" s="433"/>
      <c r="D169" s="433"/>
      <c r="E169" s="433"/>
      <c r="F169" s="433"/>
      <c r="I169" s="179" t="s">
        <v>426</v>
      </c>
      <c r="J169" s="180">
        <v>1660</v>
      </c>
      <c r="K169" s="180">
        <v>1514</v>
      </c>
      <c r="L169" s="208">
        <f t="shared" si="9"/>
        <v>146</v>
      </c>
      <c r="M169" s="179" t="s">
        <v>30</v>
      </c>
      <c r="N169" s="180">
        <v>3740</v>
      </c>
      <c r="O169" s="180">
        <v>3779</v>
      </c>
      <c r="P169" s="208">
        <f t="shared" si="10"/>
        <v>-39</v>
      </c>
      <c r="Q169" s="354"/>
      <c r="R169" s="433"/>
      <c r="S169" s="433"/>
    </row>
    <row r="170" spans="1:20" ht="14.1" customHeight="1" x14ac:dyDescent="0.2">
      <c r="A170" s="156"/>
      <c r="B170" s="354"/>
      <c r="C170" s="433"/>
      <c r="D170" s="433"/>
      <c r="E170" s="433"/>
      <c r="F170" s="433"/>
      <c r="I170" s="179" t="s">
        <v>180</v>
      </c>
      <c r="J170" s="180">
        <v>192</v>
      </c>
      <c r="K170" s="180">
        <v>57</v>
      </c>
      <c r="L170" s="208">
        <f t="shared" si="9"/>
        <v>135</v>
      </c>
      <c r="M170" s="179" t="s">
        <v>17</v>
      </c>
      <c r="N170" s="180">
        <v>154</v>
      </c>
      <c r="O170" s="180">
        <v>179</v>
      </c>
      <c r="P170" s="208">
        <f t="shared" si="10"/>
        <v>-25</v>
      </c>
      <c r="Q170" s="354"/>
      <c r="R170" s="433"/>
      <c r="S170" s="433"/>
    </row>
    <row r="171" spans="1:20" ht="14.1" customHeight="1" x14ac:dyDescent="0.2">
      <c r="A171" s="156"/>
      <c r="B171" s="354"/>
      <c r="C171" s="433"/>
      <c r="D171" s="433"/>
      <c r="E171" s="433"/>
      <c r="F171" s="433"/>
      <c r="I171" s="179" t="s">
        <v>307</v>
      </c>
      <c r="J171" s="180">
        <v>333</v>
      </c>
      <c r="K171" s="180">
        <v>233</v>
      </c>
      <c r="L171" s="208">
        <f t="shared" si="9"/>
        <v>100</v>
      </c>
      <c r="M171" s="179" t="s">
        <v>427</v>
      </c>
      <c r="N171" s="180">
        <v>688</v>
      </c>
      <c r="O171" s="180">
        <v>708</v>
      </c>
      <c r="P171" s="208">
        <f t="shared" si="10"/>
        <v>-20</v>
      </c>
      <c r="Q171" s="354"/>
      <c r="R171" s="433"/>
      <c r="S171" s="433"/>
    </row>
    <row r="172" spans="1:20" ht="14.1" customHeight="1" x14ac:dyDescent="0.2">
      <c r="A172" s="156"/>
      <c r="B172" s="354"/>
      <c r="C172" s="433"/>
      <c r="D172" s="433"/>
      <c r="E172" s="433"/>
      <c r="F172" s="433"/>
      <c r="I172" s="179" t="s">
        <v>159</v>
      </c>
      <c r="J172" s="180">
        <v>195</v>
      </c>
      <c r="K172" s="180">
        <v>109</v>
      </c>
      <c r="L172" s="208">
        <f t="shared" si="9"/>
        <v>86</v>
      </c>
      <c r="M172" s="179" t="s">
        <v>428</v>
      </c>
      <c r="N172" s="180">
        <v>0</v>
      </c>
      <c r="O172" s="180">
        <v>13</v>
      </c>
      <c r="P172" s="208">
        <f t="shared" si="10"/>
        <v>-13</v>
      </c>
      <c r="Q172" s="354"/>
      <c r="R172" s="433"/>
      <c r="S172" s="433"/>
    </row>
    <row r="173" spans="1:20" ht="14.1" customHeight="1" x14ac:dyDescent="0.2">
      <c r="A173" s="156"/>
      <c r="B173" s="354"/>
      <c r="C173" s="433"/>
      <c r="D173" s="433"/>
      <c r="E173" s="433"/>
      <c r="F173" s="433"/>
      <c r="I173" s="179" t="s">
        <v>412</v>
      </c>
      <c r="J173" s="180">
        <v>1037</v>
      </c>
      <c r="K173" s="180">
        <v>963</v>
      </c>
      <c r="L173" s="208">
        <f t="shared" si="9"/>
        <v>74</v>
      </c>
      <c r="M173" s="179" t="s">
        <v>418</v>
      </c>
      <c r="N173" s="180">
        <v>0</v>
      </c>
      <c r="O173" s="180">
        <v>8</v>
      </c>
      <c r="P173" s="208">
        <f t="shared" si="10"/>
        <v>-8</v>
      </c>
      <c r="Q173" s="354"/>
      <c r="R173" s="433"/>
      <c r="S173" s="433"/>
    </row>
    <row r="174" spans="1:20" ht="14.1" customHeight="1" x14ac:dyDescent="0.2">
      <c r="A174" s="156"/>
      <c r="B174" s="354"/>
      <c r="C174" s="433"/>
      <c r="D174" s="433"/>
      <c r="E174" s="433"/>
      <c r="F174" s="433"/>
      <c r="I174" s="179" t="s">
        <v>415</v>
      </c>
      <c r="J174" s="180">
        <v>74</v>
      </c>
      <c r="K174" s="180">
        <v>0</v>
      </c>
      <c r="L174" s="208">
        <f t="shared" si="9"/>
        <v>74</v>
      </c>
      <c r="M174" s="179" t="s">
        <v>29</v>
      </c>
      <c r="N174" s="180">
        <v>5</v>
      </c>
      <c r="O174" s="180">
        <v>11</v>
      </c>
      <c r="P174" s="208">
        <f t="shared" si="10"/>
        <v>-6</v>
      </c>
      <c r="Q174" s="354"/>
      <c r="R174" s="433"/>
      <c r="S174" s="433"/>
    </row>
    <row r="175" spans="1:20" ht="14.1" customHeight="1" x14ac:dyDescent="0.2">
      <c r="A175" s="156"/>
      <c r="B175" s="354"/>
      <c r="C175" s="433"/>
      <c r="D175" s="433"/>
      <c r="E175" s="433"/>
      <c r="F175" s="433"/>
      <c r="I175" s="179" t="s">
        <v>414</v>
      </c>
      <c r="J175" s="180">
        <v>127</v>
      </c>
      <c r="K175" s="180">
        <v>61</v>
      </c>
      <c r="L175" s="208">
        <f t="shared" si="9"/>
        <v>66</v>
      </c>
      <c r="M175" s="179" t="s">
        <v>194</v>
      </c>
      <c r="N175" s="180">
        <v>49</v>
      </c>
      <c r="O175" s="180">
        <v>52</v>
      </c>
      <c r="P175" s="208">
        <f t="shared" si="10"/>
        <v>-3</v>
      </c>
      <c r="Q175" s="354"/>
      <c r="R175" s="433"/>
      <c r="S175" s="433"/>
    </row>
    <row r="176" spans="1:20" ht="14.1" customHeight="1" x14ac:dyDescent="0.2">
      <c r="A176" s="156"/>
      <c r="B176" s="354"/>
      <c r="C176" s="433"/>
      <c r="D176" s="433"/>
      <c r="E176" s="433"/>
      <c r="F176" s="433"/>
      <c r="I176" s="179" t="s">
        <v>419</v>
      </c>
      <c r="J176" s="180">
        <v>74</v>
      </c>
      <c r="K176" s="180">
        <v>13</v>
      </c>
      <c r="L176" s="208">
        <f t="shared" si="9"/>
        <v>61</v>
      </c>
      <c r="M176" s="179" t="s">
        <v>163</v>
      </c>
      <c r="N176" s="180">
        <v>1</v>
      </c>
      <c r="O176" s="180">
        <v>2</v>
      </c>
      <c r="P176" s="208">
        <f t="shared" si="10"/>
        <v>-1</v>
      </c>
      <c r="Q176" s="354"/>
      <c r="R176" s="433"/>
      <c r="S176" s="433"/>
    </row>
    <row r="177" spans="1:19" ht="14.1" customHeight="1" x14ac:dyDescent="0.2">
      <c r="B177" s="354"/>
      <c r="C177" s="433"/>
      <c r="D177" s="433"/>
      <c r="E177" s="433"/>
      <c r="F177" s="433"/>
      <c r="I177" s="179" t="s">
        <v>162</v>
      </c>
      <c r="J177" s="180">
        <v>60</v>
      </c>
      <c r="K177" s="180">
        <v>0</v>
      </c>
      <c r="L177" s="208">
        <f t="shared" si="9"/>
        <v>60</v>
      </c>
      <c r="M177" s="183"/>
      <c r="N177" s="180"/>
      <c r="O177" s="180"/>
      <c r="P177" s="208"/>
      <c r="R177" s="436"/>
      <c r="S177" s="436"/>
    </row>
    <row r="178" spans="1:19" ht="14.1" customHeight="1" x14ac:dyDescent="0.2">
      <c r="B178" s="354"/>
      <c r="C178" s="433"/>
      <c r="D178" s="433"/>
      <c r="E178" s="433"/>
      <c r="F178" s="433"/>
      <c r="G178" s="436"/>
      <c r="I178" s="179" t="s">
        <v>430</v>
      </c>
      <c r="J178" s="180">
        <v>59</v>
      </c>
      <c r="K178" s="180">
        <v>4</v>
      </c>
      <c r="L178" s="208">
        <f t="shared" si="9"/>
        <v>55</v>
      </c>
      <c r="M178" s="183"/>
      <c r="N178" s="180"/>
      <c r="O178" s="180"/>
      <c r="P178" s="208"/>
      <c r="R178" s="436"/>
      <c r="S178" s="436"/>
    </row>
    <row r="179" spans="1:19" ht="14.1" customHeight="1" x14ac:dyDescent="0.2">
      <c r="B179" s="354"/>
      <c r="C179" s="433"/>
      <c r="D179" s="433"/>
      <c r="E179" s="433"/>
      <c r="F179" s="433"/>
      <c r="I179" s="179" t="s">
        <v>318</v>
      </c>
      <c r="J179" s="180">
        <v>50</v>
      </c>
      <c r="K179" s="180">
        <v>1</v>
      </c>
      <c r="L179" s="208">
        <f t="shared" si="9"/>
        <v>49</v>
      </c>
      <c r="M179" s="183"/>
      <c r="N179" s="180"/>
      <c r="O179" s="180"/>
      <c r="P179" s="208"/>
      <c r="Q179" s="437"/>
      <c r="R179" s="436"/>
      <c r="S179" s="436"/>
    </row>
    <row r="180" spans="1:19" ht="14.1" customHeight="1" x14ac:dyDescent="0.2">
      <c r="B180" s="354"/>
      <c r="C180" s="433"/>
      <c r="D180" s="433"/>
      <c r="E180" s="433"/>
      <c r="F180" s="433"/>
      <c r="I180" s="179" t="s">
        <v>368</v>
      </c>
      <c r="J180" s="180">
        <v>45</v>
      </c>
      <c r="K180" s="180">
        <v>1</v>
      </c>
      <c r="L180" s="208">
        <f t="shared" si="9"/>
        <v>44</v>
      </c>
      <c r="M180" s="183"/>
      <c r="N180" s="180"/>
      <c r="O180" s="180"/>
      <c r="P180" s="208"/>
      <c r="R180" s="436"/>
      <c r="S180" s="436"/>
    </row>
    <row r="181" spans="1:19" ht="14.1" customHeight="1" x14ac:dyDescent="0.2">
      <c r="I181" s="179" t="s">
        <v>420</v>
      </c>
      <c r="J181" s="180">
        <v>97</v>
      </c>
      <c r="K181" s="180">
        <v>57</v>
      </c>
      <c r="L181" s="208">
        <f t="shared" si="9"/>
        <v>40</v>
      </c>
      <c r="M181" s="183"/>
      <c r="N181" s="180"/>
      <c r="O181" s="180"/>
      <c r="P181" s="208"/>
      <c r="R181" s="436"/>
      <c r="S181" s="436"/>
    </row>
    <row r="182" spans="1:19" ht="14.1" customHeight="1" x14ac:dyDescent="0.2">
      <c r="I182" s="179" t="s">
        <v>360</v>
      </c>
      <c r="J182" s="180">
        <v>1932</v>
      </c>
      <c r="K182" s="180">
        <v>1897</v>
      </c>
      <c r="L182" s="208">
        <f t="shared" si="9"/>
        <v>35</v>
      </c>
      <c r="M182" s="183"/>
      <c r="N182" s="180"/>
      <c r="O182" s="180"/>
      <c r="P182" s="208"/>
      <c r="R182" s="436"/>
      <c r="S182" s="436"/>
    </row>
    <row r="183" spans="1:19" ht="14.1" customHeight="1" x14ac:dyDescent="0.2">
      <c r="C183" s="438"/>
      <c r="E183" s="438"/>
      <c r="I183" s="179" t="s">
        <v>424</v>
      </c>
      <c r="J183" s="180">
        <v>58</v>
      </c>
      <c r="K183" s="180">
        <v>37</v>
      </c>
      <c r="L183" s="208">
        <f t="shared" si="9"/>
        <v>21</v>
      </c>
      <c r="M183" s="183"/>
      <c r="N183" s="180"/>
      <c r="O183" s="180"/>
      <c r="P183" s="208"/>
      <c r="Q183" s="438"/>
      <c r="R183" s="436"/>
      <c r="S183" s="436"/>
    </row>
    <row r="184" spans="1:19" ht="14.1" customHeight="1" x14ac:dyDescent="0.2">
      <c r="A184" s="163"/>
      <c r="C184" s="364"/>
      <c r="D184" s="422"/>
      <c r="E184" s="364"/>
      <c r="F184" s="422"/>
      <c r="I184" s="179" t="s">
        <v>189</v>
      </c>
      <c r="J184" s="180">
        <v>18</v>
      </c>
      <c r="K184" s="180">
        <v>0</v>
      </c>
      <c r="L184" s="208">
        <f t="shared" si="9"/>
        <v>18</v>
      </c>
      <c r="M184" s="183"/>
      <c r="N184" s="180"/>
      <c r="O184" s="180"/>
      <c r="P184" s="208"/>
      <c r="Q184" s="414"/>
      <c r="R184" s="436"/>
      <c r="S184" s="436"/>
    </row>
    <row r="185" spans="1:19" ht="14.1" customHeight="1" x14ac:dyDescent="0.2">
      <c r="A185" s="163"/>
      <c r="D185" s="422"/>
      <c r="F185" s="422"/>
      <c r="I185" s="179" t="s">
        <v>423</v>
      </c>
      <c r="J185" s="180">
        <v>803</v>
      </c>
      <c r="K185" s="180">
        <v>790</v>
      </c>
      <c r="L185" s="208">
        <f t="shared" si="9"/>
        <v>13</v>
      </c>
      <c r="M185" s="183"/>
      <c r="N185" s="180"/>
      <c r="O185" s="180"/>
      <c r="P185" s="208"/>
    </row>
    <row r="186" spans="1:19" ht="14.1" customHeight="1" x14ac:dyDescent="0.2">
      <c r="A186" s="163"/>
      <c r="D186" s="422"/>
      <c r="F186" s="422"/>
      <c r="I186" s="179" t="s">
        <v>216</v>
      </c>
      <c r="J186" s="180">
        <v>14</v>
      </c>
      <c r="K186" s="180">
        <v>1</v>
      </c>
      <c r="L186" s="208">
        <f t="shared" si="9"/>
        <v>13</v>
      </c>
    </row>
    <row r="187" spans="1:19" ht="14.1" customHeight="1" x14ac:dyDescent="0.2">
      <c r="A187" s="163"/>
      <c r="D187" s="422"/>
      <c r="F187" s="422"/>
      <c r="I187" s="179" t="s">
        <v>432</v>
      </c>
      <c r="J187" s="180">
        <v>10</v>
      </c>
      <c r="K187" s="180">
        <v>0</v>
      </c>
      <c r="L187" s="208">
        <f t="shared" si="9"/>
        <v>10</v>
      </c>
      <c r="M187" s="423"/>
      <c r="N187" s="424"/>
      <c r="O187" s="424"/>
      <c r="P187" s="208"/>
    </row>
    <row r="188" spans="1:19" ht="14.1" customHeight="1" x14ac:dyDescent="0.2">
      <c r="I188" s="179" t="s">
        <v>168</v>
      </c>
      <c r="J188" s="180">
        <v>10</v>
      </c>
      <c r="K188" s="180">
        <v>3</v>
      </c>
      <c r="L188" s="208">
        <f t="shared" si="9"/>
        <v>7</v>
      </c>
      <c r="M188" s="423"/>
      <c r="N188" s="424"/>
      <c r="O188" s="424"/>
      <c r="P188" s="208"/>
    </row>
    <row r="189" spans="1:19" ht="14.1" customHeight="1" x14ac:dyDescent="0.2">
      <c r="I189" s="179" t="s">
        <v>438</v>
      </c>
      <c r="J189" s="180">
        <v>11</v>
      </c>
      <c r="K189" s="180">
        <v>7</v>
      </c>
      <c r="L189" s="208">
        <f t="shared" si="9"/>
        <v>4</v>
      </c>
      <c r="M189" s="423"/>
      <c r="N189" s="424"/>
      <c r="O189" s="424"/>
      <c r="P189" s="208"/>
    </row>
    <row r="190" spans="1:19" ht="14.1" customHeight="1" x14ac:dyDescent="0.2">
      <c r="I190" s="179" t="s">
        <v>170</v>
      </c>
      <c r="J190" s="180">
        <v>2</v>
      </c>
      <c r="K190" s="180">
        <v>0</v>
      </c>
      <c r="L190" s="208">
        <f t="shared" si="9"/>
        <v>2</v>
      </c>
      <c r="M190" s="423"/>
      <c r="N190" s="424"/>
      <c r="O190" s="424"/>
      <c r="P190" s="208"/>
    </row>
    <row r="191" spans="1:19" ht="14.1" customHeight="1" x14ac:dyDescent="0.2">
      <c r="I191" s="179" t="s">
        <v>417</v>
      </c>
      <c r="J191" s="180">
        <v>35</v>
      </c>
      <c r="K191" s="180">
        <v>34</v>
      </c>
      <c r="L191" s="208">
        <f t="shared" si="9"/>
        <v>1</v>
      </c>
      <c r="M191" s="423"/>
      <c r="N191" s="424"/>
      <c r="O191" s="424"/>
      <c r="P191" s="208"/>
    </row>
    <row r="192" spans="1:19" ht="14.1" customHeight="1" x14ac:dyDescent="0.2">
      <c r="I192" s="179" t="s">
        <v>425</v>
      </c>
      <c r="J192" s="180">
        <v>10</v>
      </c>
      <c r="K192" s="180">
        <v>9</v>
      </c>
      <c r="L192" s="208">
        <f t="shared" si="9"/>
        <v>1</v>
      </c>
    </row>
    <row r="193" spans="1:16" ht="14.1" customHeight="1" x14ac:dyDescent="0.2">
      <c r="I193" s="179" t="s">
        <v>181</v>
      </c>
      <c r="J193" s="180">
        <v>1</v>
      </c>
      <c r="K193" s="180">
        <v>1</v>
      </c>
      <c r="L193" s="208">
        <f t="shared" si="9"/>
        <v>0</v>
      </c>
    </row>
    <row r="194" spans="1:16" ht="14.1" customHeight="1" x14ac:dyDescent="0.2">
      <c r="I194" s="179" t="s">
        <v>171</v>
      </c>
      <c r="J194" s="180">
        <v>22</v>
      </c>
      <c r="K194" s="180">
        <v>22</v>
      </c>
      <c r="L194" s="208">
        <f t="shared" si="9"/>
        <v>0</v>
      </c>
    </row>
    <row r="195" spans="1:16" ht="14.1" customHeight="1" x14ac:dyDescent="0.2">
      <c r="A195" s="156"/>
      <c r="I195" s="179" t="s">
        <v>246</v>
      </c>
      <c r="J195" s="180">
        <v>9895</v>
      </c>
      <c r="K195" s="180">
        <v>9030</v>
      </c>
      <c r="L195" s="208">
        <f t="shared" si="9"/>
        <v>865</v>
      </c>
    </row>
    <row r="196" spans="1:16" ht="14.1" customHeight="1" x14ac:dyDescent="0.2">
      <c r="A196" s="156"/>
      <c r="M196" s="423"/>
      <c r="N196" s="424"/>
      <c r="O196" s="424"/>
      <c r="P196" s="208"/>
    </row>
    <row r="197" spans="1:16" ht="14.1" customHeight="1" x14ac:dyDescent="0.2">
      <c r="A197" s="156"/>
      <c r="I197" s="183"/>
      <c r="J197" s="180"/>
      <c r="K197" s="180"/>
      <c r="L197" s="208"/>
    </row>
    <row r="198" spans="1:16" ht="14.1" customHeight="1" x14ac:dyDescent="0.2">
      <c r="A198" s="156"/>
      <c r="I198" s="426" t="s">
        <v>434</v>
      </c>
      <c r="J198" s="432">
        <f>SUM(J155:J197)</f>
        <v>287903</v>
      </c>
      <c r="K198" s="401">
        <f t="shared" ref="K198:P198" si="11">SUM(K155:K197)</f>
        <v>230265</v>
      </c>
      <c r="L198" s="401">
        <f t="shared" si="11"/>
        <v>57638</v>
      </c>
      <c r="M198" s="426" t="s">
        <v>434</v>
      </c>
      <c r="N198" s="401">
        <f>SUM(N155:N197)</f>
        <v>160217</v>
      </c>
      <c r="O198" s="401">
        <f t="shared" si="11"/>
        <v>171399</v>
      </c>
      <c r="P198" s="401">
        <f t="shared" si="11"/>
        <v>-11182</v>
      </c>
    </row>
    <row r="199" spans="1:16" ht="14.1" customHeight="1" x14ac:dyDescent="0.2">
      <c r="A199" s="156"/>
      <c r="I199" s="422"/>
      <c r="J199" s="401">
        <f>N198</f>
        <v>160217</v>
      </c>
      <c r="K199" s="401">
        <f>O198</f>
        <v>171399</v>
      </c>
      <c r="L199" s="432">
        <f>P198</f>
        <v>-11182</v>
      </c>
      <c r="M199" s="439"/>
      <c r="N199" s="402"/>
      <c r="O199" s="402"/>
    </row>
    <row r="200" spans="1:16" ht="14.1" customHeight="1" x14ac:dyDescent="0.2">
      <c r="J200" s="428">
        <f>SUM(J198:J199)</f>
        <v>448120</v>
      </c>
      <c r="K200" s="428">
        <f>SUM(K198:K199)</f>
        <v>401664</v>
      </c>
      <c r="L200" s="428">
        <f>SUM(L198:L199)</f>
        <v>46456</v>
      </c>
    </row>
    <row r="201" spans="1:16" ht="14.1" customHeight="1" x14ac:dyDescent="0.2">
      <c r="I201" s="429" t="s">
        <v>684</v>
      </c>
      <c r="J201" s="399">
        <f>C154-J200</f>
        <v>0</v>
      </c>
      <c r="K201" s="399">
        <f>E154-K200</f>
        <v>0</v>
      </c>
      <c r="L201" s="399">
        <f>G154-L200</f>
        <v>0</v>
      </c>
    </row>
    <row r="202" spans="1:16" ht="14.1" customHeight="1" x14ac:dyDescent="0.2">
      <c r="A202" s="156"/>
    </row>
    <row r="203" spans="1:16" ht="14.1" customHeight="1" x14ac:dyDescent="0.2">
      <c r="A203" s="166">
        <v>5</v>
      </c>
      <c r="B203" s="426" t="s">
        <v>90</v>
      </c>
      <c r="C203" s="72">
        <v>373314</v>
      </c>
      <c r="D203" s="417">
        <f>C203*100/7529178</f>
        <v>4.9582305000625571</v>
      </c>
      <c r="E203" s="72">
        <v>306437</v>
      </c>
      <c r="F203" s="417">
        <f>E203*100/7270009</f>
        <v>4.215084190404716</v>
      </c>
      <c r="G203" s="418">
        <f>C203-E203</f>
        <v>66877</v>
      </c>
      <c r="H203" s="419">
        <f>G203*100/E203</f>
        <v>21.824061715784975</v>
      </c>
      <c r="I203" s="426"/>
      <c r="J203" s="401"/>
      <c r="K203" s="401"/>
      <c r="L203" s="401"/>
      <c r="M203" s="430"/>
      <c r="N203" s="401"/>
      <c r="O203" s="401"/>
      <c r="P203" s="401"/>
    </row>
    <row r="204" spans="1:16" ht="14.1" customHeight="1" x14ac:dyDescent="0.2">
      <c r="I204" s="179" t="s">
        <v>411</v>
      </c>
      <c r="J204" s="180">
        <v>90711</v>
      </c>
      <c r="K204" s="180">
        <v>59660</v>
      </c>
      <c r="L204" s="208">
        <f t="shared" ref="L204:L241" si="12">J204-K204</f>
        <v>31051</v>
      </c>
      <c r="M204" s="179" t="s">
        <v>306</v>
      </c>
      <c r="N204" s="180">
        <v>2855</v>
      </c>
      <c r="O204" s="180">
        <v>8115</v>
      </c>
      <c r="P204" s="208">
        <f t="shared" ref="P204:P221" si="13">N204-O204</f>
        <v>-5260</v>
      </c>
    </row>
    <row r="205" spans="1:16" ht="14.1" customHeight="1" x14ac:dyDescent="0.2">
      <c r="I205" s="179" t="s">
        <v>151</v>
      </c>
      <c r="J205" s="180">
        <v>89964</v>
      </c>
      <c r="K205" s="180">
        <v>71940</v>
      </c>
      <c r="L205" s="208">
        <f t="shared" si="12"/>
        <v>18024</v>
      </c>
      <c r="M205" s="179" t="s">
        <v>46</v>
      </c>
      <c r="N205" s="180">
        <v>0</v>
      </c>
      <c r="O205" s="180">
        <v>4123</v>
      </c>
      <c r="P205" s="208">
        <f t="shared" si="13"/>
        <v>-4123</v>
      </c>
    </row>
    <row r="206" spans="1:16" ht="14.1" customHeight="1" x14ac:dyDescent="0.2">
      <c r="I206" s="179" t="s">
        <v>307</v>
      </c>
      <c r="J206" s="180">
        <v>13340</v>
      </c>
      <c r="K206" s="180">
        <v>2656</v>
      </c>
      <c r="L206" s="208">
        <f t="shared" si="12"/>
        <v>10684</v>
      </c>
      <c r="M206" s="179" t="s">
        <v>409</v>
      </c>
      <c r="N206" s="180">
        <v>1183</v>
      </c>
      <c r="O206" s="180">
        <v>1791</v>
      </c>
      <c r="P206" s="208">
        <f t="shared" si="13"/>
        <v>-608</v>
      </c>
    </row>
    <row r="207" spans="1:16" ht="14.1" customHeight="1" x14ac:dyDescent="0.2">
      <c r="I207" s="179" t="s">
        <v>362</v>
      </c>
      <c r="J207" s="180">
        <v>20595</v>
      </c>
      <c r="K207" s="180">
        <v>16251</v>
      </c>
      <c r="L207" s="208">
        <f t="shared" si="12"/>
        <v>4344</v>
      </c>
      <c r="M207" s="179" t="s">
        <v>156</v>
      </c>
      <c r="N207" s="180">
        <v>766</v>
      </c>
      <c r="O207" s="180">
        <v>1176</v>
      </c>
      <c r="P207" s="208">
        <f t="shared" si="13"/>
        <v>-410</v>
      </c>
    </row>
    <row r="208" spans="1:16" ht="14.1" customHeight="1" x14ac:dyDescent="0.2">
      <c r="I208" s="179" t="s">
        <v>26</v>
      </c>
      <c r="J208" s="180">
        <v>17913</v>
      </c>
      <c r="K208" s="180">
        <v>14315</v>
      </c>
      <c r="L208" s="208">
        <f t="shared" si="12"/>
        <v>3598</v>
      </c>
      <c r="M208" s="179" t="s">
        <v>430</v>
      </c>
      <c r="N208" s="180">
        <v>122</v>
      </c>
      <c r="O208" s="180">
        <v>461</v>
      </c>
      <c r="P208" s="208">
        <f t="shared" si="13"/>
        <v>-339</v>
      </c>
    </row>
    <row r="209" spans="1:16" ht="14.1" customHeight="1" x14ac:dyDescent="0.2">
      <c r="I209" s="179" t="s">
        <v>413</v>
      </c>
      <c r="J209" s="180">
        <v>5430</v>
      </c>
      <c r="K209" s="180">
        <v>3279</v>
      </c>
      <c r="L209" s="208">
        <f t="shared" si="12"/>
        <v>2151</v>
      </c>
      <c r="M209" s="179" t="s">
        <v>216</v>
      </c>
      <c r="N209" s="180">
        <v>0</v>
      </c>
      <c r="O209" s="180">
        <v>257</v>
      </c>
      <c r="P209" s="208">
        <f t="shared" si="13"/>
        <v>-257</v>
      </c>
    </row>
    <row r="210" spans="1:16" ht="14.1" customHeight="1" x14ac:dyDescent="0.2">
      <c r="I210" s="179" t="s">
        <v>152</v>
      </c>
      <c r="J210" s="180">
        <v>65654</v>
      </c>
      <c r="K210" s="180">
        <v>63828</v>
      </c>
      <c r="L210" s="208">
        <f t="shared" si="12"/>
        <v>1826</v>
      </c>
      <c r="M210" s="179" t="s">
        <v>426</v>
      </c>
      <c r="N210" s="180">
        <v>1142</v>
      </c>
      <c r="O210" s="180">
        <v>1320</v>
      </c>
      <c r="P210" s="208">
        <f t="shared" si="13"/>
        <v>-178</v>
      </c>
    </row>
    <row r="211" spans="1:16" ht="14.1" customHeight="1" x14ac:dyDescent="0.2">
      <c r="I211" s="179" t="s">
        <v>407</v>
      </c>
      <c r="J211" s="180">
        <v>4892</v>
      </c>
      <c r="K211" s="180">
        <v>3894</v>
      </c>
      <c r="L211" s="208">
        <f t="shared" si="12"/>
        <v>998</v>
      </c>
      <c r="M211" s="179" t="s">
        <v>371</v>
      </c>
      <c r="N211" s="180">
        <v>165</v>
      </c>
      <c r="O211" s="180">
        <v>283</v>
      </c>
      <c r="P211" s="208">
        <f t="shared" si="13"/>
        <v>-118</v>
      </c>
    </row>
    <row r="212" spans="1:16" ht="14.1" customHeight="1" x14ac:dyDescent="0.2">
      <c r="I212" s="179" t="s">
        <v>150</v>
      </c>
      <c r="J212" s="180">
        <v>26524</v>
      </c>
      <c r="K212" s="180">
        <v>25980</v>
      </c>
      <c r="L212" s="208">
        <f t="shared" si="12"/>
        <v>544</v>
      </c>
      <c r="M212" s="179" t="s">
        <v>30</v>
      </c>
      <c r="N212" s="180">
        <v>840</v>
      </c>
      <c r="O212" s="180">
        <v>949</v>
      </c>
      <c r="P212" s="208">
        <f t="shared" si="13"/>
        <v>-109</v>
      </c>
    </row>
    <row r="213" spans="1:16" ht="14.1" customHeight="1" x14ac:dyDescent="0.2">
      <c r="I213" s="179" t="s">
        <v>311</v>
      </c>
      <c r="J213" s="180">
        <v>8349</v>
      </c>
      <c r="K213" s="180">
        <v>7840</v>
      </c>
      <c r="L213" s="208">
        <f t="shared" si="12"/>
        <v>509</v>
      </c>
      <c r="M213" s="179" t="s">
        <v>423</v>
      </c>
      <c r="N213" s="180">
        <v>198</v>
      </c>
      <c r="O213" s="180">
        <v>278</v>
      </c>
      <c r="P213" s="208">
        <f t="shared" si="13"/>
        <v>-80</v>
      </c>
    </row>
    <row r="214" spans="1:16" ht="14.1" customHeight="1" x14ac:dyDescent="0.2">
      <c r="I214" s="179" t="s">
        <v>410</v>
      </c>
      <c r="J214" s="180">
        <v>3751</v>
      </c>
      <c r="K214" s="180">
        <v>3283</v>
      </c>
      <c r="L214" s="208">
        <f t="shared" si="12"/>
        <v>468</v>
      </c>
      <c r="M214" s="179" t="s">
        <v>360</v>
      </c>
      <c r="N214" s="180">
        <v>48</v>
      </c>
      <c r="O214" s="180">
        <v>110</v>
      </c>
      <c r="P214" s="208">
        <f t="shared" si="13"/>
        <v>-62</v>
      </c>
    </row>
    <row r="215" spans="1:16" ht="14.1" customHeight="1" x14ac:dyDescent="0.2">
      <c r="I215" s="179" t="s">
        <v>317</v>
      </c>
      <c r="J215" s="180">
        <v>3395</v>
      </c>
      <c r="K215" s="180">
        <v>2952</v>
      </c>
      <c r="L215" s="208">
        <f t="shared" si="12"/>
        <v>443</v>
      </c>
      <c r="M215" s="179" t="s">
        <v>135</v>
      </c>
      <c r="N215" s="180">
        <v>12</v>
      </c>
      <c r="O215" s="180">
        <v>46</v>
      </c>
      <c r="P215" s="208">
        <f t="shared" si="13"/>
        <v>-34</v>
      </c>
    </row>
    <row r="216" spans="1:16" ht="14.1" customHeight="1" x14ac:dyDescent="0.2">
      <c r="I216" s="179" t="s">
        <v>408</v>
      </c>
      <c r="J216" s="180">
        <v>1920</v>
      </c>
      <c r="K216" s="180">
        <v>1586</v>
      </c>
      <c r="L216" s="208">
        <f t="shared" si="12"/>
        <v>334</v>
      </c>
      <c r="M216" s="179" t="s">
        <v>414</v>
      </c>
      <c r="N216" s="180">
        <v>0</v>
      </c>
      <c r="O216" s="180">
        <v>34</v>
      </c>
      <c r="P216" s="208">
        <f t="shared" si="13"/>
        <v>-34</v>
      </c>
    </row>
    <row r="217" spans="1:16" ht="14.1" customHeight="1" x14ac:dyDescent="0.2">
      <c r="B217" s="422"/>
      <c r="C217" s="422"/>
      <c r="D217" s="422"/>
      <c r="E217" s="422"/>
      <c r="F217" s="422"/>
      <c r="G217" s="422"/>
      <c r="H217" s="422"/>
      <c r="I217" s="179" t="s">
        <v>424</v>
      </c>
      <c r="J217" s="180">
        <v>1180</v>
      </c>
      <c r="K217" s="180">
        <v>861</v>
      </c>
      <c r="L217" s="208">
        <f t="shared" si="12"/>
        <v>319</v>
      </c>
      <c r="M217" s="179" t="s">
        <v>419</v>
      </c>
      <c r="N217" s="180">
        <v>1</v>
      </c>
      <c r="O217" s="180">
        <v>26</v>
      </c>
      <c r="P217" s="208">
        <f t="shared" si="13"/>
        <v>-25</v>
      </c>
    </row>
    <row r="218" spans="1:16" ht="14.1" customHeight="1" x14ac:dyDescent="0.2">
      <c r="B218" s="422"/>
      <c r="C218" s="422"/>
      <c r="D218" s="422"/>
      <c r="E218" s="422"/>
      <c r="F218" s="422"/>
      <c r="G218" s="422"/>
      <c r="H218" s="422"/>
      <c r="I218" s="179" t="s">
        <v>415</v>
      </c>
      <c r="J218" s="180">
        <v>274</v>
      </c>
      <c r="K218" s="180">
        <v>0</v>
      </c>
      <c r="L218" s="208">
        <f t="shared" si="12"/>
        <v>274</v>
      </c>
      <c r="M218" s="179" t="s">
        <v>180</v>
      </c>
      <c r="N218" s="180">
        <v>71</v>
      </c>
      <c r="O218" s="180">
        <v>85</v>
      </c>
      <c r="P218" s="208">
        <f t="shared" si="13"/>
        <v>-14</v>
      </c>
    </row>
    <row r="219" spans="1:16" ht="14.1" customHeight="1" x14ac:dyDescent="0.2">
      <c r="I219" s="179" t="s">
        <v>412</v>
      </c>
      <c r="J219" s="180">
        <v>333</v>
      </c>
      <c r="K219" s="180">
        <v>70</v>
      </c>
      <c r="L219" s="208">
        <f t="shared" si="12"/>
        <v>263</v>
      </c>
      <c r="M219" s="179" t="s">
        <v>368</v>
      </c>
      <c r="N219" s="180">
        <v>0</v>
      </c>
      <c r="O219" s="180">
        <v>12</v>
      </c>
      <c r="P219" s="208">
        <f t="shared" si="13"/>
        <v>-12</v>
      </c>
    </row>
    <row r="220" spans="1:16" ht="14.1" customHeight="1" x14ac:dyDescent="0.2">
      <c r="I220" s="179" t="s">
        <v>54</v>
      </c>
      <c r="J220" s="180">
        <v>478</v>
      </c>
      <c r="K220" s="180">
        <v>257</v>
      </c>
      <c r="L220" s="208">
        <f t="shared" si="12"/>
        <v>221</v>
      </c>
      <c r="M220" s="179" t="s">
        <v>171</v>
      </c>
      <c r="N220" s="180">
        <v>5</v>
      </c>
      <c r="O220" s="180">
        <v>13</v>
      </c>
      <c r="P220" s="208">
        <f t="shared" si="13"/>
        <v>-8</v>
      </c>
    </row>
    <row r="221" spans="1:16" ht="14.1" customHeight="1" x14ac:dyDescent="0.2">
      <c r="I221" s="179" t="s">
        <v>53</v>
      </c>
      <c r="J221" s="180">
        <v>2025</v>
      </c>
      <c r="K221" s="180">
        <v>1819</v>
      </c>
      <c r="L221" s="208">
        <f t="shared" si="12"/>
        <v>206</v>
      </c>
      <c r="M221" s="179" t="s">
        <v>197</v>
      </c>
      <c r="N221" s="180">
        <v>650</v>
      </c>
      <c r="O221" s="180">
        <v>656</v>
      </c>
      <c r="P221" s="208">
        <f t="shared" si="13"/>
        <v>-6</v>
      </c>
    </row>
    <row r="222" spans="1:16" ht="14.1" customHeight="1" x14ac:dyDescent="0.2">
      <c r="I222" s="179" t="s">
        <v>416</v>
      </c>
      <c r="J222" s="180">
        <v>353</v>
      </c>
      <c r="K222" s="180">
        <v>230</v>
      </c>
      <c r="L222" s="208">
        <f t="shared" si="12"/>
        <v>123</v>
      </c>
      <c r="M222" s="179"/>
      <c r="N222" s="180"/>
      <c r="O222" s="180"/>
      <c r="P222" s="208"/>
    </row>
    <row r="223" spans="1:16" ht="14.1" customHeight="1" x14ac:dyDescent="0.2">
      <c r="A223" s="163"/>
      <c r="I223" s="179" t="s">
        <v>38</v>
      </c>
      <c r="J223" s="180">
        <v>515</v>
      </c>
      <c r="K223" s="180">
        <v>402</v>
      </c>
      <c r="L223" s="208">
        <f t="shared" si="12"/>
        <v>113</v>
      </c>
      <c r="M223" s="179"/>
      <c r="N223" s="180"/>
      <c r="O223" s="180"/>
      <c r="P223" s="208"/>
    </row>
    <row r="224" spans="1:16" ht="14.1" customHeight="1" x14ac:dyDescent="0.2">
      <c r="A224" s="163"/>
      <c r="I224" s="179" t="s">
        <v>319</v>
      </c>
      <c r="J224" s="180">
        <v>105</v>
      </c>
      <c r="K224" s="180">
        <v>8</v>
      </c>
      <c r="L224" s="208">
        <f t="shared" si="12"/>
        <v>97</v>
      </c>
      <c r="M224" s="179"/>
      <c r="N224" s="180"/>
      <c r="O224" s="180"/>
      <c r="P224" s="208"/>
    </row>
    <row r="225" spans="1:16" ht="14.1" customHeight="1" x14ac:dyDescent="0.2">
      <c r="A225" s="163"/>
      <c r="I225" s="179" t="s">
        <v>50</v>
      </c>
      <c r="J225" s="180">
        <v>818</v>
      </c>
      <c r="K225" s="180">
        <v>751</v>
      </c>
      <c r="L225" s="208">
        <f t="shared" si="12"/>
        <v>67</v>
      </c>
      <c r="M225" s="179"/>
      <c r="N225" s="180"/>
      <c r="O225" s="180"/>
      <c r="P225" s="208"/>
    </row>
    <row r="226" spans="1:16" ht="14.1" customHeight="1" x14ac:dyDescent="0.2">
      <c r="A226" s="163"/>
      <c r="I226" s="179" t="s">
        <v>160</v>
      </c>
      <c r="J226" s="180">
        <v>247</v>
      </c>
      <c r="K226" s="180">
        <v>183</v>
      </c>
      <c r="L226" s="208">
        <f t="shared" si="12"/>
        <v>64</v>
      </c>
      <c r="M226" s="179"/>
      <c r="N226" s="180"/>
      <c r="O226" s="180"/>
      <c r="P226" s="208"/>
    </row>
    <row r="227" spans="1:16" ht="14.1" customHeight="1" x14ac:dyDescent="0.2">
      <c r="A227" s="163"/>
      <c r="I227" s="179" t="s">
        <v>427</v>
      </c>
      <c r="J227" s="180">
        <v>145</v>
      </c>
      <c r="K227" s="180">
        <v>83</v>
      </c>
      <c r="L227" s="208">
        <f t="shared" si="12"/>
        <v>62</v>
      </c>
      <c r="M227" s="179"/>
      <c r="N227" s="180"/>
      <c r="O227" s="180"/>
      <c r="P227" s="208"/>
    </row>
    <row r="228" spans="1:16" ht="14.1" customHeight="1" x14ac:dyDescent="0.2">
      <c r="A228" s="163"/>
      <c r="I228" s="179" t="s">
        <v>417</v>
      </c>
      <c r="J228" s="180">
        <v>69</v>
      </c>
      <c r="K228" s="180">
        <v>14</v>
      </c>
      <c r="L228" s="208">
        <f t="shared" si="12"/>
        <v>55</v>
      </c>
      <c r="M228" s="179"/>
      <c r="N228" s="180"/>
      <c r="O228" s="180"/>
      <c r="P228" s="208"/>
    </row>
    <row r="229" spans="1:16" ht="14.1" customHeight="1" x14ac:dyDescent="0.2">
      <c r="A229" s="163"/>
      <c r="I229" s="179" t="s">
        <v>428</v>
      </c>
      <c r="J229" s="180">
        <v>43</v>
      </c>
      <c r="K229" s="180">
        <v>0</v>
      </c>
      <c r="L229" s="208">
        <f t="shared" si="12"/>
        <v>43</v>
      </c>
      <c r="M229" s="179"/>
      <c r="N229" s="180"/>
      <c r="O229" s="180"/>
      <c r="P229" s="208"/>
    </row>
    <row r="230" spans="1:16" ht="14.1" customHeight="1" x14ac:dyDescent="0.2">
      <c r="A230" s="163"/>
      <c r="I230" s="179" t="s">
        <v>140</v>
      </c>
      <c r="J230" s="180">
        <v>323</v>
      </c>
      <c r="K230" s="180">
        <v>289</v>
      </c>
      <c r="L230" s="208">
        <f t="shared" si="12"/>
        <v>34</v>
      </c>
      <c r="M230" s="179"/>
      <c r="N230" s="180"/>
      <c r="O230" s="180"/>
      <c r="P230" s="208"/>
    </row>
    <row r="231" spans="1:16" ht="14.1" customHeight="1" x14ac:dyDescent="0.2">
      <c r="A231" s="163"/>
      <c r="I231" s="179" t="s">
        <v>422</v>
      </c>
      <c r="J231" s="180">
        <v>33</v>
      </c>
      <c r="K231" s="180">
        <v>0</v>
      </c>
      <c r="L231" s="208">
        <f t="shared" si="12"/>
        <v>33</v>
      </c>
      <c r="M231" s="179"/>
      <c r="N231" s="180"/>
      <c r="O231" s="180"/>
      <c r="P231" s="208"/>
    </row>
    <row r="232" spans="1:16" ht="14.1" customHeight="1" x14ac:dyDescent="0.2">
      <c r="I232" s="179" t="s">
        <v>432</v>
      </c>
      <c r="J232" s="180">
        <v>26</v>
      </c>
      <c r="K232" s="180">
        <v>0</v>
      </c>
      <c r="L232" s="208">
        <f t="shared" si="12"/>
        <v>26</v>
      </c>
      <c r="M232" s="179"/>
      <c r="N232" s="180"/>
      <c r="O232" s="180"/>
      <c r="P232" s="208"/>
    </row>
    <row r="233" spans="1:16" ht="14.1" customHeight="1" x14ac:dyDescent="0.2">
      <c r="I233" s="179" t="s">
        <v>189</v>
      </c>
      <c r="J233" s="180">
        <v>46</v>
      </c>
      <c r="K233" s="180">
        <v>27</v>
      </c>
      <c r="L233" s="208">
        <f t="shared" si="12"/>
        <v>19</v>
      </c>
      <c r="M233" s="179"/>
      <c r="N233" s="180"/>
      <c r="O233" s="180"/>
      <c r="P233" s="208"/>
    </row>
    <row r="234" spans="1:16" ht="14.1" customHeight="1" x14ac:dyDescent="0.2">
      <c r="I234" s="179" t="s">
        <v>159</v>
      </c>
      <c r="J234" s="180">
        <v>168</v>
      </c>
      <c r="K234" s="180">
        <v>150</v>
      </c>
      <c r="L234" s="208">
        <f t="shared" si="12"/>
        <v>18</v>
      </c>
      <c r="M234" s="179"/>
      <c r="N234" s="180"/>
      <c r="O234" s="180"/>
      <c r="P234" s="208"/>
    </row>
    <row r="235" spans="1:16" ht="14.1" customHeight="1" x14ac:dyDescent="0.2">
      <c r="I235" s="179" t="s">
        <v>194</v>
      </c>
      <c r="J235" s="180">
        <v>27</v>
      </c>
      <c r="K235" s="180">
        <v>10</v>
      </c>
      <c r="L235" s="208">
        <f t="shared" si="12"/>
        <v>17</v>
      </c>
      <c r="M235" s="179"/>
      <c r="N235" s="180"/>
      <c r="O235" s="180"/>
      <c r="P235" s="208"/>
    </row>
    <row r="236" spans="1:16" ht="14.1" customHeight="1" x14ac:dyDescent="0.2">
      <c r="I236" s="179" t="s">
        <v>420</v>
      </c>
      <c r="J236" s="180">
        <v>15</v>
      </c>
      <c r="K236" s="180">
        <v>0</v>
      </c>
      <c r="L236" s="208">
        <f t="shared" si="12"/>
        <v>15</v>
      </c>
      <c r="M236" s="179"/>
      <c r="N236" s="180"/>
      <c r="O236" s="180"/>
      <c r="P236" s="208"/>
    </row>
    <row r="237" spans="1:16" ht="14.1" customHeight="1" x14ac:dyDescent="0.2">
      <c r="I237" s="179" t="s">
        <v>17</v>
      </c>
      <c r="J237" s="180">
        <v>51</v>
      </c>
      <c r="K237" s="180">
        <v>38</v>
      </c>
      <c r="L237" s="208">
        <f t="shared" si="12"/>
        <v>13</v>
      </c>
      <c r="M237" s="183"/>
      <c r="N237" s="180"/>
      <c r="O237" s="180"/>
      <c r="P237" s="208"/>
    </row>
    <row r="238" spans="1:16" ht="14.1" customHeight="1" x14ac:dyDescent="0.2">
      <c r="I238" s="179" t="s">
        <v>425</v>
      </c>
      <c r="J238" s="180">
        <v>13</v>
      </c>
      <c r="K238" s="180">
        <v>3</v>
      </c>
      <c r="L238" s="208">
        <f t="shared" si="12"/>
        <v>10</v>
      </c>
      <c r="M238" s="423"/>
      <c r="N238" s="424"/>
      <c r="O238" s="424"/>
      <c r="P238" s="208"/>
    </row>
    <row r="239" spans="1:16" ht="14.1" customHeight="1" x14ac:dyDescent="0.2">
      <c r="I239" s="179" t="s">
        <v>438</v>
      </c>
      <c r="J239" s="180">
        <v>5</v>
      </c>
      <c r="K239" s="180">
        <v>4</v>
      </c>
      <c r="L239" s="208">
        <f t="shared" si="12"/>
        <v>1</v>
      </c>
      <c r="M239" s="423"/>
      <c r="N239" s="424"/>
      <c r="O239" s="424"/>
      <c r="P239" s="208"/>
    </row>
    <row r="240" spans="1:16" ht="14.1" customHeight="1" x14ac:dyDescent="0.2">
      <c r="I240" s="179" t="s">
        <v>431</v>
      </c>
      <c r="J240" s="180">
        <v>9</v>
      </c>
      <c r="K240" s="180">
        <v>9</v>
      </c>
      <c r="L240" s="208">
        <f t="shared" si="12"/>
        <v>0</v>
      </c>
      <c r="M240" s="423"/>
      <c r="N240" s="424"/>
      <c r="O240" s="424"/>
      <c r="P240" s="208"/>
    </row>
    <row r="241" spans="1:16" ht="14.1" customHeight="1" x14ac:dyDescent="0.2">
      <c r="I241" s="179" t="s">
        <v>246</v>
      </c>
      <c r="J241" s="180">
        <v>5517</v>
      </c>
      <c r="K241" s="180">
        <v>4030</v>
      </c>
      <c r="L241" s="208">
        <f t="shared" si="12"/>
        <v>1487</v>
      </c>
      <c r="M241" s="423"/>
      <c r="N241" s="424"/>
      <c r="O241" s="424"/>
      <c r="P241" s="208"/>
    </row>
    <row r="242" spans="1:16" ht="14.1" customHeight="1" x14ac:dyDescent="0.2">
      <c r="M242" s="423"/>
      <c r="N242" s="424"/>
      <c r="O242" s="424"/>
      <c r="P242" s="208"/>
    </row>
    <row r="243" spans="1:16" ht="14.1" customHeight="1" x14ac:dyDescent="0.2">
      <c r="I243" s="179"/>
      <c r="J243" s="180"/>
      <c r="K243" s="180"/>
      <c r="L243" s="208"/>
      <c r="M243" s="423"/>
      <c r="N243" s="424"/>
      <c r="O243" s="424"/>
      <c r="P243" s="208"/>
    </row>
    <row r="244" spans="1:16" ht="14.1" customHeight="1" x14ac:dyDescent="0.2">
      <c r="I244" s="179"/>
      <c r="J244" s="180"/>
      <c r="K244" s="180"/>
      <c r="L244" s="208"/>
      <c r="M244" s="423"/>
      <c r="N244" s="424"/>
      <c r="O244" s="424"/>
      <c r="P244" s="208"/>
    </row>
    <row r="245" spans="1:16" ht="14.1" customHeight="1" x14ac:dyDescent="0.2">
      <c r="M245" s="423"/>
      <c r="N245" s="424"/>
      <c r="O245" s="424"/>
      <c r="P245" s="208"/>
    </row>
    <row r="246" spans="1:16" ht="14.1" customHeight="1" x14ac:dyDescent="0.2">
      <c r="A246" s="156"/>
    </row>
    <row r="247" spans="1:16" ht="14.1" customHeight="1" x14ac:dyDescent="0.2">
      <c r="A247" s="156"/>
      <c r="I247" s="426" t="s">
        <v>434</v>
      </c>
      <c r="J247" s="432">
        <f>SUM(J204:J246)</f>
        <v>365256</v>
      </c>
      <c r="K247" s="432">
        <f t="shared" ref="K247:L247" si="14">SUM(K204:K246)</f>
        <v>286702</v>
      </c>
      <c r="L247" s="401">
        <f t="shared" si="14"/>
        <v>78554</v>
      </c>
      <c r="M247" s="430" t="s">
        <v>434</v>
      </c>
      <c r="N247" s="401">
        <f>SUM(N204:N246)</f>
        <v>8058</v>
      </c>
      <c r="O247" s="401">
        <f>SUM(O204:O246)</f>
        <v>19735</v>
      </c>
      <c r="P247" s="401">
        <f>SUM(P204:P246)</f>
        <v>-11677</v>
      </c>
    </row>
    <row r="248" spans="1:16" ht="14.1" customHeight="1" x14ac:dyDescent="0.2">
      <c r="A248" s="156"/>
      <c r="I248" s="431"/>
      <c r="J248" s="401">
        <f>N247</f>
        <v>8058</v>
      </c>
      <c r="K248" s="401">
        <f>O247</f>
        <v>19735</v>
      </c>
      <c r="L248" s="401">
        <f>P247</f>
        <v>-11677</v>
      </c>
      <c r="M248" s="440"/>
      <c r="N248" s="441"/>
      <c r="O248" s="441"/>
      <c r="P248" s="441"/>
    </row>
    <row r="249" spans="1:16" ht="14.1" customHeight="1" x14ac:dyDescent="0.2">
      <c r="A249" s="156"/>
      <c r="I249" s="473"/>
      <c r="J249" s="428">
        <f>SUM(J247:J248)</f>
        <v>373314</v>
      </c>
      <c r="K249" s="428">
        <f>SUM(K247:K248)</f>
        <v>306437</v>
      </c>
      <c r="L249" s="428">
        <f>SUM(L247:L248)</f>
        <v>66877</v>
      </c>
    </row>
    <row r="250" spans="1:16" ht="14.1" customHeight="1" x14ac:dyDescent="0.2">
      <c r="A250" s="156"/>
      <c r="I250" s="429" t="s">
        <v>439</v>
      </c>
      <c r="J250" s="399">
        <f>C203-J249</f>
        <v>0</v>
      </c>
      <c r="K250" s="399">
        <f>E203-K249</f>
        <v>0</v>
      </c>
      <c r="L250" s="399">
        <f>G203-L249</f>
        <v>0</v>
      </c>
    </row>
    <row r="251" spans="1:16" ht="14.1" customHeight="1" x14ac:dyDescent="0.2">
      <c r="A251" s="156"/>
      <c r="C251" s="394"/>
      <c r="E251" s="394"/>
    </row>
    <row r="252" spans="1:16" ht="14.1" customHeight="1" x14ac:dyDescent="0.2">
      <c r="A252" s="166">
        <v>6</v>
      </c>
      <c r="B252" s="245" t="s">
        <v>85</v>
      </c>
      <c r="C252" s="72">
        <v>355989</v>
      </c>
      <c r="D252" s="417">
        <f>C252*100/7529178</f>
        <v>4.7281256997775856</v>
      </c>
      <c r="E252" s="72">
        <v>287968</v>
      </c>
      <c r="F252" s="417">
        <f>E252*100/7270009</f>
        <v>3.9610404883955441</v>
      </c>
      <c r="G252" s="418">
        <f>C252-E252</f>
        <v>68021</v>
      </c>
      <c r="H252" s="419">
        <f>G252*100/E252</f>
        <v>23.621027336370709</v>
      </c>
      <c r="I252" s="426"/>
      <c r="J252" s="401"/>
      <c r="K252" s="401"/>
      <c r="L252" s="401"/>
      <c r="M252" s="430"/>
      <c r="N252" s="401"/>
      <c r="O252" s="401"/>
      <c r="P252" s="401"/>
    </row>
    <row r="253" spans="1:16" ht="14.1" customHeight="1" x14ac:dyDescent="0.2">
      <c r="I253" s="179" t="s">
        <v>306</v>
      </c>
      <c r="J253" s="180">
        <v>70475</v>
      </c>
      <c r="K253" s="180">
        <v>18928</v>
      </c>
      <c r="L253" s="208">
        <f t="shared" ref="L253:L295" si="15">J253-K253</f>
        <v>51547</v>
      </c>
      <c r="M253" s="179" t="s">
        <v>340</v>
      </c>
      <c r="N253" s="180">
        <v>23906</v>
      </c>
      <c r="O253" s="180">
        <v>50075</v>
      </c>
      <c r="P253" s="208">
        <f t="shared" ref="P253:P283" si="16">N253-O253</f>
        <v>-26169</v>
      </c>
    </row>
    <row r="254" spans="1:16" ht="14.1" customHeight="1" x14ac:dyDescent="0.2">
      <c r="I254" s="179" t="s">
        <v>54</v>
      </c>
      <c r="J254" s="180">
        <v>34331</v>
      </c>
      <c r="K254" s="180">
        <v>18047</v>
      </c>
      <c r="L254" s="208">
        <f t="shared" si="15"/>
        <v>16284</v>
      </c>
      <c r="M254" s="179" t="s">
        <v>144</v>
      </c>
      <c r="N254" s="180">
        <v>2363</v>
      </c>
      <c r="O254" s="180">
        <v>7888</v>
      </c>
      <c r="P254" s="208">
        <f t="shared" si="16"/>
        <v>-5525</v>
      </c>
    </row>
    <row r="255" spans="1:16" ht="14.1" customHeight="1" x14ac:dyDescent="0.2">
      <c r="I255" s="179" t="s">
        <v>148</v>
      </c>
      <c r="J255" s="180">
        <v>32261</v>
      </c>
      <c r="K255" s="180">
        <v>24044</v>
      </c>
      <c r="L255" s="208">
        <f t="shared" si="15"/>
        <v>8217</v>
      </c>
      <c r="M255" s="179" t="s">
        <v>427</v>
      </c>
      <c r="N255" s="180">
        <v>2259</v>
      </c>
      <c r="O255" s="180">
        <v>4271</v>
      </c>
      <c r="P255" s="208">
        <f t="shared" si="16"/>
        <v>-2012</v>
      </c>
    </row>
    <row r="256" spans="1:16" ht="14.1" customHeight="1" x14ac:dyDescent="0.2">
      <c r="I256" s="179" t="s">
        <v>430</v>
      </c>
      <c r="J256" s="180">
        <v>9303</v>
      </c>
      <c r="K256" s="180">
        <v>4610</v>
      </c>
      <c r="L256" s="208">
        <f t="shared" si="15"/>
        <v>4693</v>
      </c>
      <c r="M256" s="179" t="s">
        <v>26</v>
      </c>
      <c r="N256" s="180">
        <v>4687</v>
      </c>
      <c r="O256" s="180">
        <v>6151</v>
      </c>
      <c r="P256" s="208">
        <f t="shared" si="16"/>
        <v>-1464</v>
      </c>
    </row>
    <row r="257" spans="1:22" s="431" customFormat="1" ht="14.1" customHeight="1" x14ac:dyDescent="0.2">
      <c r="A257" s="398"/>
      <c r="C257" s="397"/>
      <c r="D257" s="397"/>
      <c r="E257" s="397"/>
      <c r="F257" s="397"/>
      <c r="G257" s="397"/>
      <c r="H257" s="397"/>
      <c r="I257" s="179" t="s">
        <v>410</v>
      </c>
      <c r="J257" s="180">
        <v>7792</v>
      </c>
      <c r="K257" s="180">
        <v>4329</v>
      </c>
      <c r="L257" s="208">
        <f t="shared" si="15"/>
        <v>3463</v>
      </c>
      <c r="M257" s="179" t="s">
        <v>151</v>
      </c>
      <c r="N257" s="180">
        <v>17472</v>
      </c>
      <c r="O257" s="180">
        <v>18800</v>
      </c>
      <c r="P257" s="208">
        <f t="shared" si="16"/>
        <v>-1328</v>
      </c>
    </row>
    <row r="258" spans="1:22" ht="14.1" customHeight="1" x14ac:dyDescent="0.2">
      <c r="I258" s="179" t="s">
        <v>307</v>
      </c>
      <c r="J258" s="180">
        <v>9797</v>
      </c>
      <c r="K258" s="180">
        <v>7160</v>
      </c>
      <c r="L258" s="208">
        <f t="shared" si="15"/>
        <v>2637</v>
      </c>
      <c r="M258" s="179" t="s">
        <v>419</v>
      </c>
      <c r="N258" s="180">
        <v>770</v>
      </c>
      <c r="O258" s="180">
        <v>1557</v>
      </c>
      <c r="P258" s="208">
        <f t="shared" si="16"/>
        <v>-787</v>
      </c>
    </row>
    <row r="259" spans="1:22" ht="14.1" customHeight="1" x14ac:dyDescent="0.2">
      <c r="I259" s="179" t="s">
        <v>42</v>
      </c>
      <c r="J259" s="180">
        <v>4019</v>
      </c>
      <c r="K259" s="180">
        <v>1574</v>
      </c>
      <c r="L259" s="208">
        <f t="shared" si="15"/>
        <v>2445</v>
      </c>
      <c r="M259" s="179" t="s">
        <v>53</v>
      </c>
      <c r="N259" s="180">
        <v>1960</v>
      </c>
      <c r="O259" s="180">
        <v>2732</v>
      </c>
      <c r="P259" s="208">
        <f t="shared" si="16"/>
        <v>-772</v>
      </c>
    </row>
    <row r="260" spans="1:22" ht="14.1" customHeight="1" x14ac:dyDescent="0.2">
      <c r="I260" s="179" t="s">
        <v>152</v>
      </c>
      <c r="J260" s="180">
        <v>10171</v>
      </c>
      <c r="K260" s="180">
        <v>8427</v>
      </c>
      <c r="L260" s="208">
        <f t="shared" si="15"/>
        <v>1744</v>
      </c>
      <c r="M260" s="179" t="s">
        <v>147</v>
      </c>
      <c r="N260" s="180">
        <v>0</v>
      </c>
      <c r="O260" s="180">
        <v>639</v>
      </c>
      <c r="P260" s="208">
        <f t="shared" si="16"/>
        <v>-639</v>
      </c>
    </row>
    <row r="261" spans="1:22" ht="14.1" customHeight="1" x14ac:dyDescent="0.2">
      <c r="I261" s="179" t="s">
        <v>440</v>
      </c>
      <c r="J261" s="180">
        <v>2041</v>
      </c>
      <c r="K261" s="180">
        <v>464</v>
      </c>
      <c r="L261" s="208">
        <f t="shared" si="15"/>
        <v>1577</v>
      </c>
      <c r="M261" s="179" t="s">
        <v>428</v>
      </c>
      <c r="N261" s="180">
        <v>695</v>
      </c>
      <c r="O261" s="180">
        <v>1288</v>
      </c>
      <c r="P261" s="208">
        <f t="shared" si="16"/>
        <v>-593</v>
      </c>
    </row>
    <row r="262" spans="1:22" ht="14.1" customHeight="1" x14ac:dyDescent="0.2">
      <c r="I262" s="179" t="s">
        <v>411</v>
      </c>
      <c r="J262" s="180">
        <v>25149</v>
      </c>
      <c r="K262" s="180">
        <v>23717</v>
      </c>
      <c r="L262" s="208">
        <f t="shared" si="15"/>
        <v>1432</v>
      </c>
      <c r="M262" s="179" t="s">
        <v>189</v>
      </c>
      <c r="N262" s="180">
        <v>1702</v>
      </c>
      <c r="O262" s="180">
        <v>2234</v>
      </c>
      <c r="P262" s="208">
        <f t="shared" si="16"/>
        <v>-532</v>
      </c>
    </row>
    <row r="263" spans="1:22" ht="14.1" customHeight="1" x14ac:dyDescent="0.2">
      <c r="I263" s="179" t="s">
        <v>50</v>
      </c>
      <c r="J263" s="180">
        <v>11661</v>
      </c>
      <c r="K263" s="180">
        <v>10265</v>
      </c>
      <c r="L263" s="208">
        <f t="shared" si="15"/>
        <v>1396</v>
      </c>
      <c r="M263" s="179" t="s">
        <v>197</v>
      </c>
      <c r="N263" s="180">
        <v>199</v>
      </c>
      <c r="O263" s="180">
        <v>620</v>
      </c>
      <c r="P263" s="208">
        <f t="shared" si="16"/>
        <v>-421</v>
      </c>
    </row>
    <row r="264" spans="1:22" ht="14.1" customHeight="1" x14ac:dyDescent="0.2">
      <c r="I264" s="179" t="s">
        <v>362</v>
      </c>
      <c r="J264" s="180">
        <v>7256</v>
      </c>
      <c r="K264" s="180">
        <v>6305</v>
      </c>
      <c r="L264" s="208">
        <f t="shared" si="15"/>
        <v>951</v>
      </c>
      <c r="M264" s="179" t="s">
        <v>38</v>
      </c>
      <c r="N264" s="180">
        <v>489</v>
      </c>
      <c r="O264" s="180">
        <v>774</v>
      </c>
      <c r="P264" s="208">
        <f t="shared" si="16"/>
        <v>-285</v>
      </c>
      <c r="Q264" s="436"/>
    </row>
    <row r="265" spans="1:22" ht="14.1" customHeight="1" x14ac:dyDescent="0.2">
      <c r="I265" s="179" t="s">
        <v>135</v>
      </c>
      <c r="J265" s="180">
        <v>3959</v>
      </c>
      <c r="K265" s="180">
        <v>3049</v>
      </c>
      <c r="L265" s="208">
        <f t="shared" si="15"/>
        <v>910</v>
      </c>
      <c r="M265" s="179" t="s">
        <v>413</v>
      </c>
      <c r="N265" s="180">
        <v>2016</v>
      </c>
      <c r="O265" s="180">
        <v>2250</v>
      </c>
      <c r="P265" s="208">
        <f t="shared" si="16"/>
        <v>-234</v>
      </c>
      <c r="Q265" s="396"/>
      <c r="R265" s="442"/>
      <c r="S265" s="442"/>
      <c r="T265" s="442"/>
      <c r="U265" s="442"/>
      <c r="V265" s="422"/>
    </row>
    <row r="266" spans="1:22" ht="14.1" customHeight="1" x14ac:dyDescent="0.2">
      <c r="A266" s="163"/>
      <c r="B266" s="422"/>
      <c r="C266" s="422"/>
      <c r="D266" s="422"/>
      <c r="E266" s="422"/>
      <c r="F266" s="422"/>
      <c r="G266" s="422"/>
      <c r="H266" s="422"/>
      <c r="I266" s="179" t="s">
        <v>431</v>
      </c>
      <c r="J266" s="180">
        <v>1049</v>
      </c>
      <c r="K266" s="180">
        <v>157</v>
      </c>
      <c r="L266" s="208">
        <f t="shared" si="15"/>
        <v>892</v>
      </c>
      <c r="M266" s="179" t="s">
        <v>194</v>
      </c>
      <c r="N266" s="180">
        <v>590</v>
      </c>
      <c r="O266" s="180">
        <v>798</v>
      </c>
      <c r="P266" s="208">
        <f t="shared" si="16"/>
        <v>-208</v>
      </c>
      <c r="Q266" s="396"/>
      <c r="R266" s="442"/>
      <c r="S266" s="442"/>
      <c r="T266" s="442"/>
      <c r="U266" s="442"/>
      <c r="V266" s="422"/>
    </row>
    <row r="267" spans="1:22" ht="14.1" customHeight="1" x14ac:dyDescent="0.2">
      <c r="A267" s="163"/>
      <c r="B267" s="422"/>
      <c r="C267" s="422"/>
      <c r="D267" s="422"/>
      <c r="E267" s="422"/>
      <c r="F267" s="422"/>
      <c r="G267" s="422"/>
      <c r="H267" s="422"/>
      <c r="I267" s="179" t="s">
        <v>150</v>
      </c>
      <c r="J267" s="180">
        <v>7375</v>
      </c>
      <c r="K267" s="180">
        <v>6813</v>
      </c>
      <c r="L267" s="208">
        <f t="shared" si="15"/>
        <v>562</v>
      </c>
      <c r="M267" s="179" t="s">
        <v>29</v>
      </c>
      <c r="N267" s="180">
        <v>36</v>
      </c>
      <c r="O267" s="180">
        <v>243</v>
      </c>
      <c r="P267" s="208">
        <f t="shared" si="16"/>
        <v>-207</v>
      </c>
      <c r="Q267" s="436"/>
      <c r="R267" s="442"/>
      <c r="S267" s="442"/>
      <c r="T267" s="442"/>
      <c r="U267" s="442"/>
    </row>
    <row r="268" spans="1:22" ht="14.1" customHeight="1" x14ac:dyDescent="0.2">
      <c r="A268" s="156"/>
      <c r="I268" s="179" t="s">
        <v>422</v>
      </c>
      <c r="J268" s="180">
        <v>3832</v>
      </c>
      <c r="K268" s="180">
        <v>3296</v>
      </c>
      <c r="L268" s="208">
        <f t="shared" si="15"/>
        <v>536</v>
      </c>
      <c r="M268" s="179" t="s">
        <v>368</v>
      </c>
      <c r="N268" s="180">
        <v>22</v>
      </c>
      <c r="O268" s="180">
        <v>212</v>
      </c>
      <c r="P268" s="208">
        <f t="shared" si="16"/>
        <v>-190</v>
      </c>
      <c r="Q268" s="436"/>
    </row>
    <row r="269" spans="1:22" ht="14.1" customHeight="1" x14ac:dyDescent="0.2">
      <c r="A269" s="156"/>
      <c r="I269" s="179" t="s">
        <v>360</v>
      </c>
      <c r="J269" s="180">
        <v>8168</v>
      </c>
      <c r="K269" s="180">
        <v>7647</v>
      </c>
      <c r="L269" s="208">
        <f t="shared" si="15"/>
        <v>521</v>
      </c>
      <c r="M269" s="179" t="s">
        <v>311</v>
      </c>
      <c r="N269" s="180">
        <v>241</v>
      </c>
      <c r="O269" s="180">
        <v>429</v>
      </c>
      <c r="P269" s="208">
        <f t="shared" si="16"/>
        <v>-188</v>
      </c>
    </row>
    <row r="270" spans="1:22" ht="14.1" customHeight="1" x14ac:dyDescent="0.2">
      <c r="A270" s="156"/>
      <c r="I270" s="179" t="s">
        <v>145</v>
      </c>
      <c r="J270" s="180">
        <v>648</v>
      </c>
      <c r="K270" s="180">
        <v>208</v>
      </c>
      <c r="L270" s="208">
        <f t="shared" si="15"/>
        <v>440</v>
      </c>
      <c r="M270" s="179" t="s">
        <v>171</v>
      </c>
      <c r="N270" s="180">
        <v>41</v>
      </c>
      <c r="O270" s="180">
        <v>193</v>
      </c>
      <c r="P270" s="208">
        <f t="shared" si="16"/>
        <v>-152</v>
      </c>
    </row>
    <row r="271" spans="1:22" ht="14.1" customHeight="1" x14ac:dyDescent="0.2">
      <c r="A271" s="156"/>
      <c r="I271" s="179" t="s">
        <v>424</v>
      </c>
      <c r="J271" s="180">
        <v>532</v>
      </c>
      <c r="K271" s="180">
        <v>171</v>
      </c>
      <c r="L271" s="208">
        <f t="shared" si="15"/>
        <v>361</v>
      </c>
      <c r="M271" s="179" t="s">
        <v>168</v>
      </c>
      <c r="N271" s="180">
        <v>348</v>
      </c>
      <c r="O271" s="180">
        <v>499</v>
      </c>
      <c r="P271" s="208">
        <f t="shared" si="16"/>
        <v>-151</v>
      </c>
    </row>
    <row r="272" spans="1:22" ht="14.1" customHeight="1" x14ac:dyDescent="0.2">
      <c r="A272" s="156"/>
      <c r="I272" s="179" t="s">
        <v>367</v>
      </c>
      <c r="J272" s="180">
        <v>1497</v>
      </c>
      <c r="K272" s="180">
        <v>1178</v>
      </c>
      <c r="L272" s="208">
        <f t="shared" si="15"/>
        <v>319</v>
      </c>
      <c r="M272" s="179" t="s">
        <v>181</v>
      </c>
      <c r="N272" s="180">
        <v>146</v>
      </c>
      <c r="O272" s="180">
        <v>288</v>
      </c>
      <c r="P272" s="208">
        <f t="shared" si="16"/>
        <v>-142</v>
      </c>
    </row>
    <row r="273" spans="1:16" ht="14.1" customHeight="1" x14ac:dyDescent="0.2">
      <c r="A273" s="156"/>
      <c r="I273" s="179" t="s">
        <v>407</v>
      </c>
      <c r="J273" s="180">
        <v>1735</v>
      </c>
      <c r="K273" s="180">
        <v>1503</v>
      </c>
      <c r="L273" s="208">
        <f t="shared" si="15"/>
        <v>232</v>
      </c>
      <c r="M273" s="179" t="s">
        <v>438</v>
      </c>
      <c r="N273" s="180">
        <v>43</v>
      </c>
      <c r="O273" s="180">
        <v>178</v>
      </c>
      <c r="P273" s="208">
        <f t="shared" si="16"/>
        <v>-135</v>
      </c>
    </row>
    <row r="274" spans="1:16" ht="14.1" customHeight="1" x14ac:dyDescent="0.2">
      <c r="A274" s="156"/>
      <c r="I274" s="179" t="s">
        <v>415</v>
      </c>
      <c r="J274" s="180">
        <v>587</v>
      </c>
      <c r="K274" s="180">
        <v>365</v>
      </c>
      <c r="L274" s="208">
        <f t="shared" si="15"/>
        <v>222</v>
      </c>
      <c r="M274" s="179" t="s">
        <v>140</v>
      </c>
      <c r="N274" s="180">
        <v>33</v>
      </c>
      <c r="O274" s="180">
        <v>159</v>
      </c>
      <c r="P274" s="208">
        <f t="shared" si="16"/>
        <v>-126</v>
      </c>
    </row>
    <row r="275" spans="1:16" ht="14.1" customHeight="1" x14ac:dyDescent="0.2">
      <c r="A275" s="156"/>
      <c r="I275" s="179" t="s">
        <v>371</v>
      </c>
      <c r="J275" s="180">
        <v>356</v>
      </c>
      <c r="K275" s="180">
        <v>177</v>
      </c>
      <c r="L275" s="208">
        <f t="shared" si="15"/>
        <v>179</v>
      </c>
      <c r="M275" s="179" t="s">
        <v>319</v>
      </c>
      <c r="N275" s="180">
        <v>120</v>
      </c>
      <c r="O275" s="180">
        <v>219</v>
      </c>
      <c r="P275" s="208">
        <f t="shared" si="16"/>
        <v>-99</v>
      </c>
    </row>
    <row r="276" spans="1:16" ht="14.1" customHeight="1" x14ac:dyDescent="0.2">
      <c r="A276" s="156"/>
      <c r="I276" s="179" t="s">
        <v>17</v>
      </c>
      <c r="J276" s="180">
        <v>11179</v>
      </c>
      <c r="K276" s="180">
        <v>11003</v>
      </c>
      <c r="L276" s="208">
        <f t="shared" si="15"/>
        <v>176</v>
      </c>
      <c r="M276" s="179" t="s">
        <v>156</v>
      </c>
      <c r="N276" s="180">
        <v>102</v>
      </c>
      <c r="O276" s="180">
        <v>189</v>
      </c>
      <c r="P276" s="208">
        <f t="shared" si="16"/>
        <v>-87</v>
      </c>
    </row>
    <row r="277" spans="1:16" ht="14.1" customHeight="1" x14ac:dyDescent="0.2">
      <c r="A277" s="156"/>
      <c r="I277" s="179" t="s">
        <v>159</v>
      </c>
      <c r="J277" s="180">
        <v>333</v>
      </c>
      <c r="K277" s="180">
        <v>169</v>
      </c>
      <c r="L277" s="208">
        <f t="shared" si="15"/>
        <v>164</v>
      </c>
      <c r="M277" s="179" t="s">
        <v>423</v>
      </c>
      <c r="N277" s="180">
        <v>26</v>
      </c>
      <c r="O277" s="180">
        <v>77</v>
      </c>
      <c r="P277" s="208">
        <f t="shared" si="16"/>
        <v>-51</v>
      </c>
    </row>
    <row r="278" spans="1:16" ht="14.1" customHeight="1" x14ac:dyDescent="0.2">
      <c r="A278" s="156"/>
      <c r="I278" s="179" t="s">
        <v>169</v>
      </c>
      <c r="J278" s="180">
        <v>344</v>
      </c>
      <c r="K278" s="180">
        <v>191</v>
      </c>
      <c r="L278" s="208">
        <f t="shared" si="15"/>
        <v>153</v>
      </c>
      <c r="M278" s="179" t="s">
        <v>420</v>
      </c>
      <c r="N278" s="180">
        <v>19</v>
      </c>
      <c r="O278" s="180">
        <v>55</v>
      </c>
      <c r="P278" s="208">
        <f t="shared" si="16"/>
        <v>-36</v>
      </c>
    </row>
    <row r="279" spans="1:16" ht="14.1" customHeight="1" x14ac:dyDescent="0.2">
      <c r="A279" s="156"/>
      <c r="I279" s="179" t="s">
        <v>418</v>
      </c>
      <c r="J279" s="180">
        <v>221</v>
      </c>
      <c r="K279" s="180">
        <v>72</v>
      </c>
      <c r="L279" s="208">
        <f t="shared" si="15"/>
        <v>149</v>
      </c>
      <c r="M279" s="179" t="s">
        <v>429</v>
      </c>
      <c r="N279" s="180">
        <v>62</v>
      </c>
      <c r="O279" s="180">
        <v>90</v>
      </c>
      <c r="P279" s="208">
        <f t="shared" si="16"/>
        <v>-28</v>
      </c>
    </row>
    <row r="280" spans="1:16" ht="14.1" customHeight="1" x14ac:dyDescent="0.2">
      <c r="A280" s="156"/>
      <c r="I280" s="179" t="s">
        <v>421</v>
      </c>
      <c r="J280" s="180">
        <v>137</v>
      </c>
      <c r="K280" s="180">
        <v>0</v>
      </c>
      <c r="L280" s="208">
        <f t="shared" si="15"/>
        <v>137</v>
      </c>
      <c r="M280" s="179" t="s">
        <v>162</v>
      </c>
      <c r="N280" s="180">
        <v>21</v>
      </c>
      <c r="O280" s="180">
        <v>32</v>
      </c>
      <c r="P280" s="208">
        <f t="shared" si="16"/>
        <v>-11</v>
      </c>
    </row>
    <row r="281" spans="1:16" ht="14.1" customHeight="1" x14ac:dyDescent="0.2">
      <c r="A281" s="156"/>
      <c r="I281" s="179" t="s">
        <v>414</v>
      </c>
      <c r="J281" s="180">
        <v>340</v>
      </c>
      <c r="K281" s="180">
        <v>206</v>
      </c>
      <c r="L281" s="208">
        <f t="shared" si="15"/>
        <v>134</v>
      </c>
      <c r="M281" s="179" t="s">
        <v>416</v>
      </c>
      <c r="N281" s="180">
        <v>171</v>
      </c>
      <c r="O281" s="180">
        <v>177</v>
      </c>
      <c r="P281" s="208">
        <f t="shared" si="16"/>
        <v>-6</v>
      </c>
    </row>
    <row r="282" spans="1:16" ht="14.1" customHeight="1" x14ac:dyDescent="0.2">
      <c r="A282" s="156"/>
      <c r="I282" s="179" t="s">
        <v>317</v>
      </c>
      <c r="J282" s="180">
        <v>447</v>
      </c>
      <c r="K282" s="180">
        <v>321</v>
      </c>
      <c r="L282" s="208">
        <f t="shared" si="15"/>
        <v>126</v>
      </c>
      <c r="M282" s="179" t="s">
        <v>138</v>
      </c>
      <c r="N282" s="180">
        <v>23</v>
      </c>
      <c r="O282" s="180">
        <v>24</v>
      </c>
      <c r="P282" s="208">
        <f t="shared" si="16"/>
        <v>-1</v>
      </c>
    </row>
    <row r="283" spans="1:16" ht="14.1" customHeight="1" x14ac:dyDescent="0.2">
      <c r="A283" s="156"/>
      <c r="I283" s="179" t="s">
        <v>30</v>
      </c>
      <c r="J283" s="180">
        <v>325</v>
      </c>
      <c r="K283" s="180">
        <v>222</v>
      </c>
      <c r="L283" s="208">
        <f t="shared" si="15"/>
        <v>103</v>
      </c>
      <c r="M283" s="179" t="s">
        <v>441</v>
      </c>
      <c r="N283" s="180">
        <v>0</v>
      </c>
      <c r="O283" s="180">
        <v>1</v>
      </c>
      <c r="P283" s="208">
        <f t="shared" si="16"/>
        <v>-1</v>
      </c>
    </row>
    <row r="284" spans="1:16" ht="14.1" customHeight="1" x14ac:dyDescent="0.2">
      <c r="A284" s="156"/>
      <c r="I284" s="179" t="s">
        <v>180</v>
      </c>
      <c r="J284" s="180">
        <v>460</v>
      </c>
      <c r="K284" s="180">
        <v>384</v>
      </c>
      <c r="L284" s="208">
        <f t="shared" si="15"/>
        <v>76</v>
      </c>
      <c r="M284" s="183"/>
      <c r="N284" s="180"/>
      <c r="O284" s="180"/>
      <c r="P284" s="208"/>
    </row>
    <row r="285" spans="1:16" ht="14.1" customHeight="1" x14ac:dyDescent="0.2">
      <c r="A285" s="156"/>
      <c r="I285" s="179" t="s">
        <v>425</v>
      </c>
      <c r="J285" s="180">
        <v>107</v>
      </c>
      <c r="K285" s="180">
        <v>45</v>
      </c>
      <c r="L285" s="208">
        <f t="shared" si="15"/>
        <v>62</v>
      </c>
      <c r="M285" s="183"/>
      <c r="N285" s="180"/>
      <c r="O285" s="180"/>
      <c r="P285" s="208"/>
    </row>
    <row r="286" spans="1:16" ht="14.1" customHeight="1" x14ac:dyDescent="0.2">
      <c r="A286" s="156"/>
      <c r="I286" s="179" t="s">
        <v>426</v>
      </c>
      <c r="J286" s="180">
        <v>245</v>
      </c>
      <c r="K286" s="180">
        <v>184</v>
      </c>
      <c r="L286" s="208">
        <f t="shared" si="15"/>
        <v>61</v>
      </c>
      <c r="M286" s="183"/>
      <c r="N286" s="180"/>
      <c r="O286" s="180"/>
      <c r="P286" s="208"/>
    </row>
    <row r="287" spans="1:16" ht="14.1" customHeight="1" x14ac:dyDescent="0.2">
      <c r="A287" s="156"/>
      <c r="I287" s="179" t="s">
        <v>432</v>
      </c>
      <c r="J287" s="180">
        <v>49</v>
      </c>
      <c r="K287" s="180">
        <v>0</v>
      </c>
      <c r="L287" s="208">
        <f t="shared" si="15"/>
        <v>49</v>
      </c>
      <c r="M287" s="183"/>
      <c r="N287" s="180"/>
      <c r="O287" s="180"/>
      <c r="P287" s="208"/>
    </row>
    <row r="288" spans="1:16" ht="14.1" customHeight="1" x14ac:dyDescent="0.2">
      <c r="A288" s="156"/>
      <c r="I288" s="179" t="s">
        <v>160</v>
      </c>
      <c r="J288" s="180">
        <v>66</v>
      </c>
      <c r="K288" s="180">
        <v>18</v>
      </c>
      <c r="L288" s="208">
        <f t="shared" si="15"/>
        <v>48</v>
      </c>
      <c r="M288" s="183"/>
      <c r="N288" s="180"/>
      <c r="O288" s="180"/>
      <c r="P288" s="208"/>
    </row>
    <row r="289" spans="1:16" ht="14.1" customHeight="1" x14ac:dyDescent="0.2">
      <c r="A289" s="156"/>
      <c r="I289" s="179" t="s">
        <v>18</v>
      </c>
      <c r="J289" s="180">
        <v>2982</v>
      </c>
      <c r="K289" s="180">
        <v>2939</v>
      </c>
      <c r="L289" s="208">
        <f t="shared" si="15"/>
        <v>43</v>
      </c>
    </row>
    <row r="290" spans="1:16" ht="14.1" customHeight="1" x14ac:dyDescent="0.2">
      <c r="A290" s="156"/>
      <c r="I290" s="179" t="s">
        <v>46</v>
      </c>
      <c r="J290" s="180">
        <v>56</v>
      </c>
      <c r="K290" s="180">
        <v>15</v>
      </c>
      <c r="L290" s="208">
        <f t="shared" si="15"/>
        <v>41</v>
      </c>
      <c r="M290" s="423"/>
      <c r="N290" s="424"/>
      <c r="O290" s="424"/>
      <c r="P290" s="208"/>
    </row>
    <row r="291" spans="1:16" ht="14.1" customHeight="1" x14ac:dyDescent="0.2">
      <c r="A291" s="156"/>
      <c r="I291" s="179" t="s">
        <v>408</v>
      </c>
      <c r="J291" s="180">
        <v>4292</v>
      </c>
      <c r="K291" s="180">
        <v>4264</v>
      </c>
      <c r="L291" s="208">
        <f t="shared" si="15"/>
        <v>28</v>
      </c>
      <c r="M291" s="423"/>
      <c r="N291" s="424"/>
      <c r="O291" s="424"/>
      <c r="P291" s="208"/>
    </row>
    <row r="292" spans="1:16" ht="14.1" customHeight="1" x14ac:dyDescent="0.2">
      <c r="A292" s="156"/>
      <c r="I292" s="179" t="s">
        <v>412</v>
      </c>
      <c r="J292" s="180">
        <v>250</v>
      </c>
      <c r="K292" s="180">
        <v>230</v>
      </c>
      <c r="L292" s="208">
        <f t="shared" si="15"/>
        <v>20</v>
      </c>
      <c r="M292" s="423"/>
      <c r="N292" s="424"/>
      <c r="O292" s="424"/>
      <c r="P292" s="208"/>
    </row>
    <row r="293" spans="1:16" ht="14.1" customHeight="1" x14ac:dyDescent="0.2">
      <c r="A293" s="156"/>
      <c r="I293" s="179" t="s">
        <v>409</v>
      </c>
      <c r="J293" s="180">
        <v>437</v>
      </c>
      <c r="K293" s="180">
        <v>422</v>
      </c>
      <c r="L293" s="208">
        <f t="shared" si="15"/>
        <v>15</v>
      </c>
      <c r="M293" s="423"/>
      <c r="N293" s="424"/>
      <c r="O293" s="424"/>
      <c r="P293" s="208"/>
    </row>
    <row r="294" spans="1:16" ht="14.1" customHeight="1" x14ac:dyDescent="0.2">
      <c r="A294" s="156"/>
      <c r="I294" s="179" t="s">
        <v>417</v>
      </c>
      <c r="J294" s="180">
        <v>202</v>
      </c>
      <c r="K294" s="180">
        <v>200</v>
      </c>
      <c r="L294" s="208">
        <f t="shared" si="15"/>
        <v>2</v>
      </c>
    </row>
    <row r="295" spans="1:16" ht="14.1" customHeight="1" x14ac:dyDescent="0.2">
      <c r="A295" s="156"/>
      <c r="I295" s="179" t="s">
        <v>246</v>
      </c>
      <c r="J295" s="180">
        <v>18961</v>
      </c>
      <c r="K295" s="180">
        <v>11507</v>
      </c>
      <c r="L295" s="208">
        <f t="shared" si="15"/>
        <v>7454</v>
      </c>
      <c r="M295" s="423"/>
      <c r="N295" s="424"/>
      <c r="O295" s="424"/>
      <c r="P295" s="208"/>
    </row>
    <row r="296" spans="1:16" ht="14.1" customHeight="1" x14ac:dyDescent="0.2">
      <c r="I296" s="426" t="s">
        <v>434</v>
      </c>
      <c r="J296" s="401">
        <f>SUM(J253:J295)</f>
        <v>295427</v>
      </c>
      <c r="K296" s="401">
        <f t="shared" ref="K296:L296" si="17">SUM(K253:K295)</f>
        <v>184826</v>
      </c>
      <c r="L296" s="401">
        <f t="shared" si="17"/>
        <v>110601</v>
      </c>
      <c r="M296" s="430" t="s">
        <v>434</v>
      </c>
      <c r="N296" s="401">
        <f t="shared" ref="N296:O296" si="18">SUM(N253:N295)</f>
        <v>60562</v>
      </c>
      <c r="O296" s="401">
        <f t="shared" si="18"/>
        <v>103142</v>
      </c>
      <c r="P296" s="401">
        <f>SUM(P253:P295)</f>
        <v>-42580</v>
      </c>
    </row>
    <row r="297" spans="1:16" ht="14.1" customHeight="1" x14ac:dyDescent="0.2">
      <c r="J297" s="401">
        <f>N296</f>
        <v>60562</v>
      </c>
      <c r="K297" s="401">
        <f>O296</f>
        <v>103142</v>
      </c>
      <c r="L297" s="401">
        <f>P296</f>
        <v>-42580</v>
      </c>
      <c r="M297" s="440"/>
      <c r="N297" s="441"/>
      <c r="O297" s="441"/>
      <c r="P297" s="441"/>
    </row>
    <row r="298" spans="1:16" ht="14.1" customHeight="1" x14ac:dyDescent="0.2">
      <c r="J298" s="428">
        <f>SUM(J296:J297)</f>
        <v>355989</v>
      </c>
      <c r="K298" s="428">
        <f>SUM(K296:K297)</f>
        <v>287968</v>
      </c>
      <c r="L298" s="428">
        <f>SUM(L296:L297)</f>
        <v>68021</v>
      </c>
      <c r="M298" s="400" t="s">
        <v>442</v>
      </c>
    </row>
    <row r="299" spans="1:16" ht="14.1" customHeight="1" x14ac:dyDescent="0.2">
      <c r="I299" s="429" t="s">
        <v>443</v>
      </c>
      <c r="J299" s="399">
        <f>C252-J298</f>
        <v>0</v>
      </c>
      <c r="K299" s="399">
        <f>E252-K298</f>
        <v>0</v>
      </c>
      <c r="L299" s="399">
        <f>G252-L298</f>
        <v>0</v>
      </c>
    </row>
    <row r="300" spans="1:16" ht="14.1" customHeight="1" x14ac:dyDescent="0.2"/>
    <row r="301" spans="1:16" ht="14.1" customHeight="1" x14ac:dyDescent="0.2">
      <c r="A301" s="166">
        <v>7</v>
      </c>
      <c r="B301" s="245" t="s">
        <v>95</v>
      </c>
      <c r="C301" s="72">
        <v>306741</v>
      </c>
      <c r="D301" s="417">
        <f>C301*100/7529178</f>
        <v>4.0740303921623315</v>
      </c>
      <c r="E301" s="72">
        <v>302604</v>
      </c>
      <c r="F301" s="417">
        <f>E301*100/7270009</f>
        <v>4.1623607343539737</v>
      </c>
      <c r="G301" s="418">
        <f>C301-E301</f>
        <v>4137</v>
      </c>
      <c r="H301" s="419">
        <f>G301*100/E301</f>
        <v>1.3671332831026688</v>
      </c>
      <c r="I301" s="426"/>
      <c r="J301" s="401"/>
      <c r="K301" s="401"/>
      <c r="L301" s="401"/>
      <c r="M301" s="430"/>
      <c r="N301" s="401"/>
      <c r="O301" s="401"/>
      <c r="P301" s="401"/>
    </row>
    <row r="302" spans="1:16" ht="14.1" customHeight="1" x14ac:dyDescent="0.2">
      <c r="I302" s="179" t="s">
        <v>411</v>
      </c>
      <c r="J302" s="180">
        <v>107529</v>
      </c>
      <c r="K302" s="180">
        <v>98008</v>
      </c>
      <c r="L302" s="208">
        <f t="shared" ref="L302:L334" si="19">J302-K302</f>
        <v>9521</v>
      </c>
      <c r="M302" s="179" t="s">
        <v>151</v>
      </c>
      <c r="N302" s="180">
        <v>81291</v>
      </c>
      <c r="O302" s="180">
        <v>88672</v>
      </c>
      <c r="P302" s="208">
        <f t="shared" ref="P302:P322" si="20">N302-O302</f>
        <v>-7381</v>
      </c>
    </row>
    <row r="303" spans="1:16" ht="14.1" customHeight="1" x14ac:dyDescent="0.2">
      <c r="C303" s="422"/>
      <c r="D303" s="422"/>
      <c r="E303" s="422"/>
      <c r="F303" s="422"/>
      <c r="I303" s="179" t="s">
        <v>360</v>
      </c>
      <c r="J303" s="180">
        <v>3340</v>
      </c>
      <c r="K303" s="180">
        <v>165</v>
      </c>
      <c r="L303" s="208">
        <f t="shared" si="19"/>
        <v>3175</v>
      </c>
      <c r="M303" s="179" t="s">
        <v>150</v>
      </c>
      <c r="N303" s="180">
        <v>22585</v>
      </c>
      <c r="O303" s="180">
        <v>29431</v>
      </c>
      <c r="P303" s="208">
        <f t="shared" si="20"/>
        <v>-6846</v>
      </c>
    </row>
    <row r="304" spans="1:16" ht="14.1" customHeight="1" x14ac:dyDescent="0.2">
      <c r="D304" s="422"/>
      <c r="F304" s="422"/>
      <c r="I304" s="179" t="s">
        <v>311</v>
      </c>
      <c r="J304" s="180">
        <v>7936</v>
      </c>
      <c r="K304" s="180">
        <v>5275</v>
      </c>
      <c r="L304" s="208">
        <f t="shared" si="19"/>
        <v>2661</v>
      </c>
      <c r="M304" s="179" t="s">
        <v>306</v>
      </c>
      <c r="N304" s="180">
        <v>592</v>
      </c>
      <c r="O304" s="180">
        <v>1917</v>
      </c>
      <c r="P304" s="208">
        <f t="shared" si="20"/>
        <v>-1325</v>
      </c>
    </row>
    <row r="305" spans="1:16" ht="14.1" customHeight="1" x14ac:dyDescent="0.2">
      <c r="B305" s="422"/>
      <c r="C305" s="422"/>
      <c r="D305" s="422"/>
      <c r="E305" s="422"/>
      <c r="F305" s="422"/>
      <c r="I305" s="179" t="s">
        <v>307</v>
      </c>
      <c r="J305" s="180">
        <v>2455</v>
      </c>
      <c r="K305" s="180">
        <v>28</v>
      </c>
      <c r="L305" s="208">
        <f t="shared" si="19"/>
        <v>2427</v>
      </c>
      <c r="M305" s="179" t="s">
        <v>197</v>
      </c>
      <c r="N305" s="180">
        <v>2836</v>
      </c>
      <c r="O305" s="180">
        <v>3565</v>
      </c>
      <c r="P305" s="208">
        <f t="shared" si="20"/>
        <v>-729</v>
      </c>
    </row>
    <row r="306" spans="1:16" ht="14.1" customHeight="1" x14ac:dyDescent="0.2">
      <c r="I306" s="179" t="s">
        <v>156</v>
      </c>
      <c r="J306" s="180">
        <v>1113</v>
      </c>
      <c r="K306" s="180">
        <v>110</v>
      </c>
      <c r="L306" s="208">
        <f t="shared" si="19"/>
        <v>1003</v>
      </c>
      <c r="M306" s="179" t="s">
        <v>317</v>
      </c>
      <c r="N306" s="180">
        <v>1448</v>
      </c>
      <c r="O306" s="180">
        <v>2066</v>
      </c>
      <c r="P306" s="208">
        <f t="shared" si="20"/>
        <v>-618</v>
      </c>
    </row>
    <row r="307" spans="1:16" s="431" customFormat="1" ht="14.1" customHeight="1" x14ac:dyDescent="0.2">
      <c r="A307" s="398"/>
      <c r="B307" s="397"/>
      <c r="C307" s="397"/>
      <c r="D307" s="397"/>
      <c r="E307" s="397"/>
      <c r="F307" s="397"/>
      <c r="G307" s="397"/>
      <c r="H307" s="397"/>
      <c r="I307" s="179" t="s">
        <v>26</v>
      </c>
      <c r="J307" s="180">
        <v>11587</v>
      </c>
      <c r="K307" s="180">
        <v>10753</v>
      </c>
      <c r="L307" s="208">
        <f t="shared" si="19"/>
        <v>834</v>
      </c>
      <c r="M307" s="179" t="s">
        <v>424</v>
      </c>
      <c r="N307" s="180">
        <v>271</v>
      </c>
      <c r="O307" s="180">
        <v>799</v>
      </c>
      <c r="P307" s="208">
        <f t="shared" si="20"/>
        <v>-528</v>
      </c>
    </row>
    <row r="308" spans="1:16" ht="14.1" customHeight="1" x14ac:dyDescent="0.2">
      <c r="I308" s="179" t="s">
        <v>413</v>
      </c>
      <c r="J308" s="180">
        <v>3056</v>
      </c>
      <c r="K308" s="180">
        <v>2245</v>
      </c>
      <c r="L308" s="208">
        <f t="shared" si="19"/>
        <v>811</v>
      </c>
      <c r="M308" s="179" t="s">
        <v>152</v>
      </c>
      <c r="N308" s="180">
        <v>33524</v>
      </c>
      <c r="O308" s="180">
        <v>34011</v>
      </c>
      <c r="P308" s="208">
        <f t="shared" si="20"/>
        <v>-487</v>
      </c>
    </row>
    <row r="309" spans="1:16" ht="14.1" customHeight="1" x14ac:dyDescent="0.2">
      <c r="A309" s="397"/>
      <c r="C309" s="87"/>
      <c r="D309" s="87"/>
      <c r="E309" s="87"/>
      <c r="F309" s="87"/>
      <c r="I309" s="179" t="s">
        <v>410</v>
      </c>
      <c r="J309" s="180">
        <v>2337</v>
      </c>
      <c r="K309" s="180">
        <v>1858</v>
      </c>
      <c r="L309" s="208">
        <f t="shared" si="19"/>
        <v>479</v>
      </c>
      <c r="M309" s="179" t="s">
        <v>409</v>
      </c>
      <c r="N309" s="180">
        <v>1101</v>
      </c>
      <c r="O309" s="180">
        <v>1428</v>
      </c>
      <c r="P309" s="208">
        <f t="shared" si="20"/>
        <v>-327</v>
      </c>
    </row>
    <row r="310" spans="1:16" ht="14.1" customHeight="1" x14ac:dyDescent="0.2">
      <c r="A310" s="397"/>
      <c r="I310" s="179" t="s">
        <v>53</v>
      </c>
      <c r="J310" s="180">
        <v>2552</v>
      </c>
      <c r="K310" s="180">
        <v>2121</v>
      </c>
      <c r="L310" s="208">
        <f t="shared" si="19"/>
        <v>431</v>
      </c>
      <c r="M310" s="179" t="s">
        <v>30</v>
      </c>
      <c r="N310" s="180">
        <v>1317</v>
      </c>
      <c r="O310" s="180">
        <v>1557</v>
      </c>
      <c r="P310" s="208">
        <f t="shared" si="20"/>
        <v>-240</v>
      </c>
    </row>
    <row r="311" spans="1:16" ht="14.1" customHeight="1" x14ac:dyDescent="0.2">
      <c r="A311" s="397"/>
      <c r="I311" s="179" t="s">
        <v>138</v>
      </c>
      <c r="J311" s="180">
        <v>1271</v>
      </c>
      <c r="K311" s="180">
        <v>988</v>
      </c>
      <c r="L311" s="208">
        <f t="shared" si="19"/>
        <v>283</v>
      </c>
      <c r="M311" s="179" t="s">
        <v>189</v>
      </c>
      <c r="N311" s="180">
        <v>149</v>
      </c>
      <c r="O311" s="180">
        <v>348</v>
      </c>
      <c r="P311" s="208">
        <f t="shared" si="20"/>
        <v>-199</v>
      </c>
    </row>
    <row r="312" spans="1:16" ht="14.1" customHeight="1" x14ac:dyDescent="0.2">
      <c r="A312" s="397"/>
      <c r="I312" s="179" t="s">
        <v>371</v>
      </c>
      <c r="J312" s="180">
        <v>530</v>
      </c>
      <c r="K312" s="180">
        <v>299</v>
      </c>
      <c r="L312" s="208">
        <f t="shared" si="19"/>
        <v>231</v>
      </c>
      <c r="M312" s="179" t="s">
        <v>414</v>
      </c>
      <c r="N312" s="180">
        <v>20</v>
      </c>
      <c r="O312" s="180">
        <v>140</v>
      </c>
      <c r="P312" s="208">
        <f t="shared" si="20"/>
        <v>-120</v>
      </c>
    </row>
    <row r="313" spans="1:16" ht="14.1" customHeight="1" x14ac:dyDescent="0.2">
      <c r="A313" s="397"/>
      <c r="I313" s="179" t="s">
        <v>408</v>
      </c>
      <c r="J313" s="180">
        <v>615</v>
      </c>
      <c r="K313" s="180">
        <v>398</v>
      </c>
      <c r="L313" s="208">
        <f t="shared" si="19"/>
        <v>217</v>
      </c>
      <c r="M313" s="179" t="s">
        <v>362</v>
      </c>
      <c r="N313" s="180">
        <v>7454</v>
      </c>
      <c r="O313" s="180">
        <v>7556</v>
      </c>
      <c r="P313" s="208">
        <f t="shared" si="20"/>
        <v>-102</v>
      </c>
    </row>
    <row r="314" spans="1:16" ht="14.1" customHeight="1" x14ac:dyDescent="0.2">
      <c r="A314" s="397"/>
      <c r="I314" s="179" t="s">
        <v>426</v>
      </c>
      <c r="J314" s="180">
        <v>1260</v>
      </c>
      <c r="K314" s="180">
        <v>1051</v>
      </c>
      <c r="L314" s="208">
        <f t="shared" si="19"/>
        <v>209</v>
      </c>
      <c r="M314" s="179" t="s">
        <v>54</v>
      </c>
      <c r="N314" s="180">
        <v>158</v>
      </c>
      <c r="O314" s="180">
        <v>202</v>
      </c>
      <c r="P314" s="208">
        <f t="shared" si="20"/>
        <v>-44</v>
      </c>
    </row>
    <row r="315" spans="1:16" ht="14.1" customHeight="1" x14ac:dyDescent="0.2">
      <c r="A315" s="397"/>
      <c r="I315" s="179" t="s">
        <v>162</v>
      </c>
      <c r="J315" s="180">
        <v>224</v>
      </c>
      <c r="K315" s="180">
        <v>59</v>
      </c>
      <c r="L315" s="208">
        <f t="shared" si="19"/>
        <v>165</v>
      </c>
      <c r="M315" s="179" t="s">
        <v>159</v>
      </c>
      <c r="N315" s="180">
        <v>73</v>
      </c>
      <c r="O315" s="180">
        <v>115</v>
      </c>
      <c r="P315" s="208">
        <f t="shared" si="20"/>
        <v>-42</v>
      </c>
    </row>
    <row r="316" spans="1:16" ht="14.1" customHeight="1" x14ac:dyDescent="0.2">
      <c r="A316" s="397"/>
      <c r="I316" s="179" t="s">
        <v>407</v>
      </c>
      <c r="J316" s="180">
        <v>2250</v>
      </c>
      <c r="K316" s="180">
        <v>2117</v>
      </c>
      <c r="L316" s="208">
        <f t="shared" si="19"/>
        <v>133</v>
      </c>
      <c r="M316" s="179" t="s">
        <v>38</v>
      </c>
      <c r="N316" s="180">
        <v>596</v>
      </c>
      <c r="O316" s="180">
        <v>637</v>
      </c>
      <c r="P316" s="208">
        <f t="shared" si="20"/>
        <v>-41</v>
      </c>
    </row>
    <row r="317" spans="1:16" ht="14.1" customHeight="1" x14ac:dyDescent="0.2">
      <c r="A317" s="397"/>
      <c r="I317" s="179" t="s">
        <v>140</v>
      </c>
      <c r="J317" s="180">
        <v>375</v>
      </c>
      <c r="K317" s="180">
        <v>284</v>
      </c>
      <c r="L317" s="208">
        <f t="shared" si="19"/>
        <v>91</v>
      </c>
      <c r="M317" s="179" t="s">
        <v>171</v>
      </c>
      <c r="N317" s="180">
        <v>0</v>
      </c>
      <c r="O317" s="180">
        <v>37</v>
      </c>
      <c r="P317" s="208">
        <f t="shared" si="20"/>
        <v>-37</v>
      </c>
    </row>
    <row r="318" spans="1:16" ht="14.1" customHeight="1" x14ac:dyDescent="0.2">
      <c r="A318" s="397"/>
      <c r="I318" s="179" t="s">
        <v>423</v>
      </c>
      <c r="J318" s="180">
        <v>143</v>
      </c>
      <c r="K318" s="180">
        <v>107</v>
      </c>
      <c r="L318" s="208">
        <f t="shared" si="19"/>
        <v>36</v>
      </c>
      <c r="M318" s="179" t="s">
        <v>318</v>
      </c>
      <c r="N318" s="180">
        <v>0</v>
      </c>
      <c r="O318" s="180">
        <v>13</v>
      </c>
      <c r="P318" s="208">
        <f t="shared" si="20"/>
        <v>-13</v>
      </c>
    </row>
    <row r="319" spans="1:16" ht="14.1" customHeight="1" x14ac:dyDescent="0.2">
      <c r="A319" s="397"/>
      <c r="I319" s="179" t="s">
        <v>319</v>
      </c>
      <c r="J319" s="180">
        <v>56</v>
      </c>
      <c r="K319" s="180">
        <v>21</v>
      </c>
      <c r="L319" s="208">
        <f t="shared" si="19"/>
        <v>35</v>
      </c>
      <c r="M319" s="179" t="s">
        <v>29</v>
      </c>
      <c r="N319" s="180">
        <v>2</v>
      </c>
      <c r="O319" s="180">
        <v>10</v>
      </c>
      <c r="P319" s="208">
        <f t="shared" si="20"/>
        <v>-8</v>
      </c>
    </row>
    <row r="320" spans="1:16" ht="14.1" customHeight="1" x14ac:dyDescent="0.2">
      <c r="A320" s="397"/>
      <c r="I320" s="179" t="s">
        <v>412</v>
      </c>
      <c r="J320" s="180">
        <v>578</v>
      </c>
      <c r="K320" s="180">
        <v>547</v>
      </c>
      <c r="L320" s="208">
        <f t="shared" si="19"/>
        <v>31</v>
      </c>
      <c r="M320" s="179" t="s">
        <v>180</v>
      </c>
      <c r="N320" s="180">
        <v>54</v>
      </c>
      <c r="O320" s="180">
        <v>61</v>
      </c>
      <c r="P320" s="208">
        <f t="shared" si="20"/>
        <v>-7</v>
      </c>
    </row>
    <row r="321" spans="1:16" ht="14.1" customHeight="1" x14ac:dyDescent="0.2">
      <c r="A321" s="397"/>
      <c r="I321" s="179" t="s">
        <v>194</v>
      </c>
      <c r="J321" s="180">
        <v>39</v>
      </c>
      <c r="K321" s="180">
        <v>8</v>
      </c>
      <c r="L321" s="208">
        <f t="shared" si="19"/>
        <v>31</v>
      </c>
      <c r="M321" s="179" t="s">
        <v>160</v>
      </c>
      <c r="N321" s="180">
        <v>6</v>
      </c>
      <c r="O321" s="180">
        <v>8</v>
      </c>
      <c r="P321" s="208">
        <f t="shared" si="20"/>
        <v>-2</v>
      </c>
    </row>
    <row r="322" spans="1:16" ht="14.1" customHeight="1" x14ac:dyDescent="0.2">
      <c r="A322" s="397"/>
      <c r="I322" s="179" t="s">
        <v>417</v>
      </c>
      <c r="J322" s="180">
        <v>30</v>
      </c>
      <c r="K322" s="180">
        <v>0</v>
      </c>
      <c r="L322" s="208">
        <f t="shared" si="19"/>
        <v>30</v>
      </c>
      <c r="M322" s="179" t="s">
        <v>427</v>
      </c>
      <c r="N322" s="180">
        <v>1</v>
      </c>
      <c r="O322" s="180">
        <v>3</v>
      </c>
      <c r="P322" s="208">
        <f t="shared" si="20"/>
        <v>-2</v>
      </c>
    </row>
    <row r="323" spans="1:16" ht="14.1" customHeight="1" x14ac:dyDescent="0.2">
      <c r="A323" s="397"/>
      <c r="I323" s="179" t="s">
        <v>169</v>
      </c>
      <c r="J323" s="180">
        <v>35</v>
      </c>
      <c r="K323" s="180">
        <v>14</v>
      </c>
      <c r="L323" s="208">
        <f t="shared" si="19"/>
        <v>21</v>
      </c>
      <c r="M323" s="179"/>
      <c r="N323" s="180"/>
      <c r="O323" s="180"/>
      <c r="P323" s="208"/>
    </row>
    <row r="324" spans="1:16" ht="14.1" customHeight="1" x14ac:dyDescent="0.2">
      <c r="A324" s="397"/>
      <c r="I324" s="179" t="s">
        <v>419</v>
      </c>
      <c r="J324" s="180">
        <v>22</v>
      </c>
      <c r="K324" s="180">
        <v>3</v>
      </c>
      <c r="L324" s="208">
        <f t="shared" si="19"/>
        <v>19</v>
      </c>
    </row>
    <row r="325" spans="1:16" ht="14.1" customHeight="1" x14ac:dyDescent="0.2">
      <c r="A325" s="163"/>
      <c r="B325" s="422"/>
      <c r="C325" s="422"/>
      <c r="D325" s="422"/>
      <c r="E325" s="422"/>
      <c r="F325" s="422"/>
      <c r="G325" s="422"/>
      <c r="H325" s="422"/>
      <c r="I325" s="179" t="s">
        <v>163</v>
      </c>
      <c r="J325" s="180">
        <v>17</v>
      </c>
      <c r="K325" s="180">
        <v>0</v>
      </c>
      <c r="L325" s="208">
        <f t="shared" si="19"/>
        <v>17</v>
      </c>
      <c r="M325" s="183"/>
      <c r="N325" s="180"/>
      <c r="O325" s="180"/>
      <c r="P325" s="208"/>
    </row>
    <row r="326" spans="1:16" ht="14.1" customHeight="1" x14ac:dyDescent="0.2">
      <c r="A326" s="163"/>
      <c r="B326" s="422"/>
      <c r="C326" s="422"/>
      <c r="D326" s="422"/>
      <c r="E326" s="422"/>
      <c r="F326" s="422"/>
      <c r="G326" s="422"/>
      <c r="H326" s="422"/>
      <c r="I326" s="179" t="s">
        <v>17</v>
      </c>
      <c r="J326" s="180">
        <v>16</v>
      </c>
      <c r="K326" s="180">
        <v>0</v>
      </c>
      <c r="L326" s="208">
        <f t="shared" si="19"/>
        <v>16</v>
      </c>
      <c r="M326" s="183"/>
      <c r="N326" s="180"/>
      <c r="O326" s="180"/>
      <c r="P326" s="208"/>
    </row>
    <row r="327" spans="1:16" ht="14.1" customHeight="1" x14ac:dyDescent="0.2">
      <c r="A327" s="163"/>
      <c r="B327" s="422"/>
      <c r="C327" s="422"/>
      <c r="D327" s="422"/>
      <c r="E327" s="422"/>
      <c r="F327" s="422"/>
      <c r="G327" s="422"/>
      <c r="H327" s="422"/>
      <c r="I327" s="179" t="s">
        <v>432</v>
      </c>
      <c r="J327" s="180">
        <v>14</v>
      </c>
      <c r="K327" s="180">
        <v>0</v>
      </c>
      <c r="L327" s="208">
        <f t="shared" si="19"/>
        <v>14</v>
      </c>
      <c r="M327" s="183"/>
      <c r="N327" s="180"/>
      <c r="O327" s="180"/>
      <c r="P327" s="208"/>
    </row>
    <row r="328" spans="1:16" ht="14.1" customHeight="1" x14ac:dyDescent="0.2">
      <c r="A328" s="163"/>
      <c r="B328" s="422"/>
      <c r="C328" s="422"/>
      <c r="D328" s="422"/>
      <c r="E328" s="422"/>
      <c r="F328" s="422"/>
      <c r="G328" s="422"/>
      <c r="H328" s="422"/>
      <c r="I328" s="179" t="s">
        <v>420</v>
      </c>
      <c r="J328" s="180">
        <v>11</v>
      </c>
      <c r="K328" s="180">
        <v>0</v>
      </c>
      <c r="L328" s="208">
        <f t="shared" si="19"/>
        <v>11</v>
      </c>
      <c r="M328" s="183"/>
      <c r="N328" s="180"/>
      <c r="O328" s="180"/>
      <c r="P328" s="208"/>
    </row>
    <row r="329" spans="1:16" ht="14.1" customHeight="1" x14ac:dyDescent="0.2">
      <c r="A329" s="163"/>
      <c r="B329" s="422"/>
      <c r="C329" s="422"/>
      <c r="D329" s="422"/>
      <c r="E329" s="422"/>
      <c r="F329" s="422"/>
      <c r="G329" s="422"/>
      <c r="H329" s="422"/>
      <c r="I329" s="179" t="s">
        <v>415</v>
      </c>
      <c r="J329" s="180">
        <v>73</v>
      </c>
      <c r="K329" s="180">
        <v>63</v>
      </c>
      <c r="L329" s="208">
        <f t="shared" si="19"/>
        <v>10</v>
      </c>
      <c r="M329" s="183"/>
      <c r="N329" s="180"/>
      <c r="O329" s="180"/>
      <c r="P329" s="208"/>
    </row>
    <row r="330" spans="1:16" ht="14.1" customHeight="1" x14ac:dyDescent="0.2">
      <c r="I330" s="179" t="s">
        <v>216</v>
      </c>
      <c r="J330" s="180">
        <v>3</v>
      </c>
      <c r="K330" s="180">
        <v>0</v>
      </c>
      <c r="L330" s="208">
        <f t="shared" si="19"/>
        <v>3</v>
      </c>
      <c r="M330" s="183"/>
      <c r="N330" s="180"/>
      <c r="O330" s="180"/>
      <c r="P330" s="208"/>
    </row>
    <row r="331" spans="1:16" ht="14.1" customHeight="1" x14ac:dyDescent="0.2">
      <c r="I331" s="179" t="s">
        <v>195</v>
      </c>
      <c r="J331" s="180">
        <v>1</v>
      </c>
      <c r="K331" s="180">
        <v>0</v>
      </c>
      <c r="L331" s="208">
        <f t="shared" si="19"/>
        <v>1</v>
      </c>
      <c r="M331" s="183"/>
      <c r="N331" s="180"/>
      <c r="O331" s="180"/>
      <c r="P331" s="208"/>
    </row>
    <row r="332" spans="1:16" ht="14.1" customHeight="1" x14ac:dyDescent="0.2">
      <c r="I332" s="179" t="s">
        <v>425</v>
      </c>
      <c r="J332" s="180">
        <v>4</v>
      </c>
      <c r="K332" s="180">
        <v>3</v>
      </c>
      <c r="L332" s="208">
        <f t="shared" si="19"/>
        <v>1</v>
      </c>
      <c r="M332" s="183"/>
      <c r="N332" s="180"/>
      <c r="O332" s="180"/>
      <c r="P332" s="208"/>
    </row>
    <row r="333" spans="1:16" ht="14.1" customHeight="1" x14ac:dyDescent="0.2">
      <c r="I333" s="179" t="s">
        <v>168</v>
      </c>
      <c r="J333" s="180">
        <v>1</v>
      </c>
      <c r="K333" s="180">
        <v>0</v>
      </c>
      <c r="L333" s="208">
        <f t="shared" si="19"/>
        <v>1</v>
      </c>
      <c r="M333" s="183"/>
      <c r="N333" s="180"/>
      <c r="O333" s="180"/>
      <c r="P333" s="208"/>
    </row>
    <row r="334" spans="1:16" ht="14.1" customHeight="1" x14ac:dyDescent="0.2">
      <c r="I334" s="179" t="s">
        <v>246</v>
      </c>
      <c r="J334" s="180">
        <v>3790</v>
      </c>
      <c r="K334" s="180">
        <v>3503</v>
      </c>
      <c r="L334" s="208">
        <f t="shared" si="19"/>
        <v>287</v>
      </c>
      <c r="M334" s="183"/>
      <c r="N334" s="180"/>
      <c r="O334" s="180"/>
      <c r="P334" s="208"/>
    </row>
    <row r="335" spans="1:16" ht="14.1" customHeight="1" x14ac:dyDescent="0.2">
      <c r="M335" s="183"/>
      <c r="N335" s="180"/>
      <c r="O335" s="180"/>
      <c r="P335" s="208"/>
    </row>
    <row r="336" spans="1:16" ht="14.1" customHeight="1" x14ac:dyDescent="0.2">
      <c r="I336" s="183"/>
      <c r="J336" s="180"/>
      <c r="K336" s="180"/>
      <c r="L336" s="208"/>
      <c r="M336" s="183"/>
      <c r="N336" s="180"/>
      <c r="O336" s="180"/>
      <c r="P336" s="208"/>
    </row>
    <row r="337" spans="1:16" ht="14.1" customHeight="1" x14ac:dyDescent="0.2">
      <c r="A337" s="156"/>
      <c r="I337" s="183"/>
      <c r="J337" s="180"/>
      <c r="K337" s="180"/>
      <c r="L337" s="208"/>
      <c r="M337" s="183"/>
      <c r="N337" s="180"/>
      <c r="O337" s="180"/>
      <c r="P337" s="208"/>
    </row>
    <row r="338" spans="1:16" ht="14.1" customHeight="1" x14ac:dyDescent="0.2">
      <c r="A338" s="156"/>
      <c r="I338" s="183"/>
      <c r="J338" s="180"/>
      <c r="K338" s="180"/>
      <c r="L338" s="208"/>
      <c r="M338" s="183"/>
      <c r="N338" s="180"/>
      <c r="O338" s="180"/>
      <c r="P338" s="208"/>
    </row>
    <row r="339" spans="1:16" ht="14.1" customHeight="1" x14ac:dyDescent="0.2">
      <c r="A339" s="156"/>
      <c r="I339" s="183"/>
      <c r="J339" s="180"/>
      <c r="K339" s="180"/>
      <c r="L339" s="208"/>
      <c r="M339" s="183"/>
      <c r="N339" s="180"/>
      <c r="O339" s="180"/>
      <c r="P339" s="208"/>
    </row>
    <row r="340" spans="1:16" ht="14.1" customHeight="1" x14ac:dyDescent="0.2">
      <c r="A340" s="156"/>
      <c r="I340" s="183"/>
      <c r="J340" s="180"/>
      <c r="K340" s="180"/>
      <c r="L340" s="208"/>
      <c r="M340" s="183"/>
      <c r="N340" s="180"/>
      <c r="O340" s="180"/>
      <c r="P340" s="208"/>
    </row>
    <row r="341" spans="1:16" ht="14.1" customHeight="1" x14ac:dyDescent="0.2">
      <c r="A341" s="156"/>
      <c r="I341" s="183"/>
      <c r="J341" s="180"/>
      <c r="K341" s="180"/>
      <c r="L341" s="208"/>
      <c r="M341" s="183"/>
      <c r="N341" s="180"/>
      <c r="O341" s="180"/>
      <c r="P341" s="208"/>
    </row>
    <row r="342" spans="1:16" ht="14.1" customHeight="1" x14ac:dyDescent="0.2">
      <c r="A342" s="156"/>
      <c r="I342" s="183"/>
      <c r="J342" s="180"/>
      <c r="K342" s="180"/>
      <c r="L342" s="208"/>
      <c r="M342" s="183"/>
      <c r="N342" s="180"/>
      <c r="O342" s="180"/>
      <c r="P342" s="208"/>
    </row>
    <row r="343" spans="1:16" ht="14.1" customHeight="1" x14ac:dyDescent="0.2">
      <c r="A343" s="156"/>
      <c r="M343" s="183"/>
      <c r="N343" s="180"/>
      <c r="O343" s="180"/>
      <c r="P343" s="208"/>
    </row>
    <row r="344" spans="1:16" ht="14.1" customHeight="1" x14ac:dyDescent="0.2">
      <c r="A344" s="156"/>
      <c r="I344" s="183"/>
      <c r="J344" s="180"/>
      <c r="K344" s="180"/>
      <c r="L344" s="208"/>
      <c r="M344" s="183"/>
      <c r="N344" s="180"/>
      <c r="O344" s="180"/>
      <c r="P344" s="208"/>
    </row>
    <row r="345" spans="1:16" ht="14.1" customHeight="1" x14ac:dyDescent="0.2">
      <c r="I345" s="426" t="s">
        <v>434</v>
      </c>
      <c r="J345" s="401">
        <f>SUM(J302:J344)</f>
        <v>153263</v>
      </c>
      <c r="K345" s="401">
        <f>SUM(K302:K344)</f>
        <v>130028</v>
      </c>
      <c r="L345" s="401">
        <f>SUM(L302:L344)</f>
        <v>23235</v>
      </c>
      <c r="M345" s="426" t="s">
        <v>434</v>
      </c>
      <c r="N345" s="401">
        <f>SUM(N302:N344)</f>
        <v>153478</v>
      </c>
      <c r="O345" s="401">
        <f t="shared" ref="O345:P345" si="21">SUM(O302:O344)</f>
        <v>172576</v>
      </c>
      <c r="P345" s="401">
        <f t="shared" si="21"/>
        <v>-19098</v>
      </c>
    </row>
    <row r="346" spans="1:16" ht="14.1" customHeight="1" x14ac:dyDescent="0.2">
      <c r="I346" s="426"/>
      <c r="J346" s="401">
        <f>N345</f>
        <v>153478</v>
      </c>
      <c r="K346" s="401">
        <f>O345</f>
        <v>172576</v>
      </c>
      <c r="L346" s="432">
        <f>P345</f>
        <v>-19098</v>
      </c>
      <c r="M346" s="430" t="s">
        <v>442</v>
      </c>
      <c r="N346" s="401"/>
      <c r="O346" s="401"/>
      <c r="P346" s="401"/>
    </row>
    <row r="347" spans="1:16" ht="14.1" customHeight="1" x14ac:dyDescent="0.2">
      <c r="J347" s="428">
        <f>SUM(J345:J346)</f>
        <v>306741</v>
      </c>
      <c r="K347" s="428">
        <f>SUM(K345:K346)</f>
        <v>302604</v>
      </c>
      <c r="L347" s="428">
        <f>SUM(L345:L346)</f>
        <v>4137</v>
      </c>
      <c r="M347" s="439"/>
      <c r="N347" s="402"/>
      <c r="O347" s="402"/>
      <c r="P347" s="402"/>
    </row>
    <row r="348" spans="1:16" ht="14.1" customHeight="1" x14ac:dyDescent="0.2">
      <c r="I348" s="429" t="s">
        <v>444</v>
      </c>
      <c r="J348" s="399">
        <f>C301-J347</f>
        <v>0</v>
      </c>
      <c r="K348" s="399">
        <f>E301-K347</f>
        <v>0</v>
      </c>
      <c r="L348" s="399">
        <f>G301-L347</f>
        <v>0</v>
      </c>
      <c r="M348" s="439"/>
      <c r="N348" s="402"/>
      <c r="O348" s="402"/>
      <c r="P348" s="402"/>
    </row>
    <row r="349" spans="1:16" ht="14.1" customHeight="1" x14ac:dyDescent="0.2"/>
    <row r="350" spans="1:16" ht="14.1" customHeight="1" x14ac:dyDescent="0.2">
      <c r="A350" s="166">
        <v>8</v>
      </c>
      <c r="B350" s="245" t="s">
        <v>99</v>
      </c>
      <c r="C350" s="72">
        <v>303252</v>
      </c>
      <c r="D350" s="417">
        <f>C350*100/7529178</f>
        <v>4.0276906722088386</v>
      </c>
      <c r="E350" s="72">
        <v>358399</v>
      </c>
      <c r="F350" s="417">
        <f>E350*100/7270009</f>
        <v>4.9298288351499977</v>
      </c>
      <c r="G350" s="443">
        <f>C350-E350</f>
        <v>-55147</v>
      </c>
      <c r="H350" s="444">
        <f>G350*100/E350</f>
        <v>-15.387040700448383</v>
      </c>
      <c r="I350" s="426"/>
      <c r="J350" s="401"/>
      <c r="K350" s="401"/>
      <c r="L350" s="401"/>
      <c r="M350" s="430"/>
      <c r="N350" s="401"/>
      <c r="O350" s="401"/>
      <c r="P350" s="401"/>
    </row>
    <row r="351" spans="1:16" ht="14.1" customHeight="1" x14ac:dyDescent="0.2">
      <c r="I351" s="179" t="s">
        <v>54</v>
      </c>
      <c r="J351" s="180">
        <v>26079</v>
      </c>
      <c r="K351" s="180">
        <v>18094</v>
      </c>
      <c r="L351" s="208">
        <f t="shared" ref="L351:L377" si="22">J351-K351</f>
        <v>7985</v>
      </c>
      <c r="M351" s="179" t="s">
        <v>42</v>
      </c>
      <c r="N351" s="180">
        <v>16104</v>
      </c>
      <c r="O351" s="180">
        <v>53387</v>
      </c>
      <c r="P351" s="208">
        <f t="shared" ref="P351:P384" si="23">N351-O351</f>
        <v>-37283</v>
      </c>
    </row>
    <row r="352" spans="1:16" ht="14.1" customHeight="1" x14ac:dyDescent="0.2">
      <c r="I352" s="179" t="s">
        <v>362</v>
      </c>
      <c r="J352" s="180">
        <v>17769</v>
      </c>
      <c r="K352" s="180">
        <v>13442</v>
      </c>
      <c r="L352" s="208">
        <f t="shared" si="22"/>
        <v>4327</v>
      </c>
      <c r="M352" s="179" t="s">
        <v>145</v>
      </c>
      <c r="N352" s="180">
        <v>18137</v>
      </c>
      <c r="O352" s="180">
        <v>36766</v>
      </c>
      <c r="P352" s="208">
        <f t="shared" si="23"/>
        <v>-18629</v>
      </c>
    </row>
    <row r="353" spans="1:16" ht="14.1" customHeight="1" x14ac:dyDescent="0.2">
      <c r="C353" s="442"/>
      <c r="D353" s="442"/>
      <c r="E353" s="442"/>
      <c r="F353" s="442"/>
      <c r="I353" s="179" t="s">
        <v>34</v>
      </c>
      <c r="J353" s="180">
        <v>33582</v>
      </c>
      <c r="K353" s="180">
        <v>30492</v>
      </c>
      <c r="L353" s="208">
        <f t="shared" si="22"/>
        <v>3090</v>
      </c>
      <c r="M353" s="179" t="s">
        <v>307</v>
      </c>
      <c r="N353" s="180">
        <v>18766</v>
      </c>
      <c r="O353" s="180">
        <v>31754</v>
      </c>
      <c r="P353" s="208">
        <f t="shared" si="23"/>
        <v>-12988</v>
      </c>
    </row>
    <row r="354" spans="1:16" ht="14.1" customHeight="1" x14ac:dyDescent="0.2">
      <c r="B354" s="442"/>
      <c r="C354" s="442"/>
      <c r="D354" s="442"/>
      <c r="E354" s="442"/>
      <c r="F354" s="442"/>
      <c r="I354" s="179" t="s">
        <v>148</v>
      </c>
      <c r="J354" s="180">
        <v>3502</v>
      </c>
      <c r="K354" s="180">
        <v>732</v>
      </c>
      <c r="L354" s="208">
        <f t="shared" si="22"/>
        <v>2770</v>
      </c>
      <c r="M354" s="179" t="s">
        <v>17</v>
      </c>
      <c r="N354" s="180">
        <v>4244</v>
      </c>
      <c r="O354" s="180">
        <v>8802</v>
      </c>
      <c r="P354" s="208">
        <f t="shared" si="23"/>
        <v>-4558</v>
      </c>
    </row>
    <row r="355" spans="1:16" s="431" customFormat="1" ht="14.1" customHeight="1" x14ac:dyDescent="0.2">
      <c r="A355" s="398"/>
      <c r="B355" s="442"/>
      <c r="C355" s="442"/>
      <c r="D355" s="442"/>
      <c r="E355" s="442"/>
      <c r="F355" s="442"/>
      <c r="G355" s="397"/>
      <c r="H355" s="397"/>
      <c r="I355" s="179" t="s">
        <v>180</v>
      </c>
      <c r="J355" s="180">
        <v>3238</v>
      </c>
      <c r="K355" s="180">
        <v>1866</v>
      </c>
      <c r="L355" s="208">
        <f t="shared" si="22"/>
        <v>1372</v>
      </c>
      <c r="M355" s="179" t="s">
        <v>147</v>
      </c>
      <c r="N355" s="180">
        <v>24765</v>
      </c>
      <c r="O355" s="180">
        <v>27763</v>
      </c>
      <c r="P355" s="208">
        <f t="shared" si="23"/>
        <v>-2998</v>
      </c>
    </row>
    <row r="356" spans="1:16" ht="14.1" customHeight="1" x14ac:dyDescent="0.2">
      <c r="I356" s="179" t="s">
        <v>194</v>
      </c>
      <c r="J356" s="180">
        <v>8891</v>
      </c>
      <c r="K356" s="180">
        <v>7608</v>
      </c>
      <c r="L356" s="208">
        <f t="shared" si="22"/>
        <v>1283</v>
      </c>
      <c r="M356" s="179" t="s">
        <v>431</v>
      </c>
      <c r="N356" s="180">
        <v>21343</v>
      </c>
      <c r="O356" s="180">
        <v>23176</v>
      </c>
      <c r="P356" s="208">
        <f t="shared" si="23"/>
        <v>-1833</v>
      </c>
    </row>
    <row r="357" spans="1:16" ht="14.1" customHeight="1" x14ac:dyDescent="0.2">
      <c r="I357" s="179" t="s">
        <v>360</v>
      </c>
      <c r="J357" s="180">
        <v>4365</v>
      </c>
      <c r="K357" s="180">
        <v>3599</v>
      </c>
      <c r="L357" s="208">
        <f t="shared" si="22"/>
        <v>766</v>
      </c>
      <c r="M357" s="179" t="s">
        <v>428</v>
      </c>
      <c r="N357" s="180">
        <v>4473</v>
      </c>
      <c r="O357" s="180">
        <v>6298</v>
      </c>
      <c r="P357" s="208">
        <f t="shared" si="23"/>
        <v>-1825</v>
      </c>
    </row>
    <row r="358" spans="1:16" ht="14.1" customHeight="1" x14ac:dyDescent="0.2">
      <c r="A358" s="156"/>
      <c r="G358" s="422"/>
      <c r="H358" s="422"/>
      <c r="I358" s="179" t="s">
        <v>424</v>
      </c>
      <c r="J358" s="180">
        <v>964</v>
      </c>
      <c r="K358" s="180">
        <v>268</v>
      </c>
      <c r="L358" s="208">
        <f t="shared" si="22"/>
        <v>696</v>
      </c>
      <c r="M358" s="179" t="s">
        <v>144</v>
      </c>
      <c r="N358" s="180">
        <v>39</v>
      </c>
      <c r="O358" s="180">
        <v>1162</v>
      </c>
      <c r="P358" s="208">
        <f t="shared" si="23"/>
        <v>-1123</v>
      </c>
    </row>
    <row r="359" spans="1:16" ht="14.1" customHeight="1" x14ac:dyDescent="0.2">
      <c r="A359" s="156"/>
      <c r="G359" s="422"/>
      <c r="H359" s="422"/>
      <c r="I359" s="179" t="s">
        <v>189</v>
      </c>
      <c r="J359" s="180">
        <v>964</v>
      </c>
      <c r="K359" s="180">
        <v>501</v>
      </c>
      <c r="L359" s="208">
        <f t="shared" si="22"/>
        <v>463</v>
      </c>
      <c r="M359" s="179" t="s">
        <v>430</v>
      </c>
      <c r="N359" s="180">
        <v>1580</v>
      </c>
      <c r="O359" s="180">
        <v>2669</v>
      </c>
      <c r="P359" s="208">
        <f t="shared" si="23"/>
        <v>-1089</v>
      </c>
    </row>
    <row r="360" spans="1:16" ht="14.1" customHeight="1" x14ac:dyDescent="0.2">
      <c r="A360" s="156"/>
      <c r="I360" s="179" t="s">
        <v>152</v>
      </c>
      <c r="J360" s="180">
        <v>172</v>
      </c>
      <c r="K360" s="180">
        <v>8</v>
      </c>
      <c r="L360" s="208">
        <f t="shared" si="22"/>
        <v>164</v>
      </c>
      <c r="M360" s="179" t="s">
        <v>38</v>
      </c>
      <c r="N360" s="180">
        <v>86</v>
      </c>
      <c r="O360" s="180">
        <v>787</v>
      </c>
      <c r="P360" s="208">
        <f t="shared" si="23"/>
        <v>-701</v>
      </c>
    </row>
    <row r="361" spans="1:16" ht="14.1" customHeight="1" x14ac:dyDescent="0.2">
      <c r="A361" s="156"/>
      <c r="I361" s="179" t="s">
        <v>368</v>
      </c>
      <c r="J361" s="180">
        <v>160</v>
      </c>
      <c r="K361" s="180">
        <v>7</v>
      </c>
      <c r="L361" s="208">
        <f t="shared" si="22"/>
        <v>153</v>
      </c>
      <c r="M361" s="179" t="s">
        <v>438</v>
      </c>
      <c r="N361" s="180">
        <v>39</v>
      </c>
      <c r="O361" s="180">
        <v>527</v>
      </c>
      <c r="P361" s="208">
        <f t="shared" si="23"/>
        <v>-488</v>
      </c>
    </row>
    <row r="362" spans="1:16" ht="14.1" customHeight="1" x14ac:dyDescent="0.2">
      <c r="A362" s="156"/>
      <c r="I362" s="179" t="s">
        <v>410</v>
      </c>
      <c r="J362" s="180">
        <v>133</v>
      </c>
      <c r="K362" s="180">
        <v>0</v>
      </c>
      <c r="L362" s="208">
        <f t="shared" si="22"/>
        <v>133</v>
      </c>
      <c r="M362" s="179" t="s">
        <v>427</v>
      </c>
      <c r="N362" s="180">
        <v>639</v>
      </c>
      <c r="O362" s="180">
        <v>975</v>
      </c>
      <c r="P362" s="208">
        <f t="shared" si="23"/>
        <v>-336</v>
      </c>
    </row>
    <row r="363" spans="1:16" ht="14.1" customHeight="1" x14ac:dyDescent="0.2">
      <c r="A363" s="156"/>
      <c r="I363" s="179" t="s">
        <v>411</v>
      </c>
      <c r="J363" s="180">
        <v>346</v>
      </c>
      <c r="K363" s="180">
        <v>281</v>
      </c>
      <c r="L363" s="208">
        <f t="shared" si="22"/>
        <v>65</v>
      </c>
      <c r="M363" s="179" t="s">
        <v>156</v>
      </c>
      <c r="N363" s="180">
        <v>206</v>
      </c>
      <c r="O363" s="180">
        <v>488</v>
      </c>
      <c r="P363" s="208">
        <f t="shared" si="23"/>
        <v>-282</v>
      </c>
    </row>
    <row r="364" spans="1:16" ht="14.1" customHeight="1" x14ac:dyDescent="0.2">
      <c r="A364" s="156"/>
      <c r="I364" s="179" t="s">
        <v>426</v>
      </c>
      <c r="J364" s="180">
        <v>70</v>
      </c>
      <c r="K364" s="180">
        <v>6</v>
      </c>
      <c r="L364" s="208">
        <f t="shared" si="22"/>
        <v>64</v>
      </c>
      <c r="M364" s="179" t="s">
        <v>422</v>
      </c>
      <c r="N364" s="180">
        <v>74</v>
      </c>
      <c r="O364" s="180">
        <v>339</v>
      </c>
      <c r="P364" s="208">
        <f t="shared" si="23"/>
        <v>-265</v>
      </c>
    </row>
    <row r="365" spans="1:16" ht="14.1" customHeight="1" x14ac:dyDescent="0.2">
      <c r="A365" s="156"/>
      <c r="I365" s="179" t="s">
        <v>306</v>
      </c>
      <c r="J365" s="180">
        <v>78</v>
      </c>
      <c r="K365" s="180">
        <v>22</v>
      </c>
      <c r="L365" s="208">
        <f t="shared" si="22"/>
        <v>56</v>
      </c>
      <c r="M365" s="179" t="s">
        <v>317</v>
      </c>
      <c r="N365" s="180">
        <v>269</v>
      </c>
      <c r="O365" s="180">
        <v>521</v>
      </c>
      <c r="P365" s="208">
        <f t="shared" si="23"/>
        <v>-252</v>
      </c>
    </row>
    <row r="366" spans="1:16" ht="14.1" customHeight="1" x14ac:dyDescent="0.2">
      <c r="A366" s="156"/>
      <c r="I366" s="179" t="s">
        <v>425</v>
      </c>
      <c r="J366" s="180">
        <v>169</v>
      </c>
      <c r="K366" s="180">
        <v>121</v>
      </c>
      <c r="L366" s="208">
        <f t="shared" si="22"/>
        <v>48</v>
      </c>
      <c r="M366" s="179" t="s">
        <v>169</v>
      </c>
      <c r="N366" s="180">
        <v>4</v>
      </c>
      <c r="O366" s="180">
        <v>230</v>
      </c>
      <c r="P366" s="208">
        <f t="shared" si="23"/>
        <v>-226</v>
      </c>
    </row>
    <row r="367" spans="1:16" ht="14.1" customHeight="1" x14ac:dyDescent="0.2">
      <c r="A367" s="156"/>
      <c r="I367" s="179" t="s">
        <v>416</v>
      </c>
      <c r="J367" s="180">
        <v>47</v>
      </c>
      <c r="K367" s="180">
        <v>1</v>
      </c>
      <c r="L367" s="208">
        <f t="shared" si="22"/>
        <v>46</v>
      </c>
      <c r="M367" s="179" t="s">
        <v>135</v>
      </c>
      <c r="N367" s="180">
        <v>85</v>
      </c>
      <c r="O367" s="180">
        <v>273</v>
      </c>
      <c r="P367" s="208">
        <f t="shared" si="23"/>
        <v>-188</v>
      </c>
    </row>
    <row r="368" spans="1:16" ht="14.1" customHeight="1" x14ac:dyDescent="0.2">
      <c r="A368" s="156"/>
      <c r="I368" s="179" t="s">
        <v>371</v>
      </c>
      <c r="J368" s="180">
        <v>77</v>
      </c>
      <c r="K368" s="180">
        <v>34</v>
      </c>
      <c r="L368" s="208">
        <f t="shared" si="22"/>
        <v>43</v>
      </c>
      <c r="M368" s="179" t="s">
        <v>367</v>
      </c>
      <c r="N368" s="180">
        <v>293</v>
      </c>
      <c r="O368" s="180">
        <v>475</v>
      </c>
      <c r="P368" s="208">
        <f t="shared" si="23"/>
        <v>-182</v>
      </c>
    </row>
    <row r="369" spans="1:16" ht="14.1" customHeight="1" x14ac:dyDescent="0.2">
      <c r="A369" s="156"/>
      <c r="I369" s="179" t="s">
        <v>414</v>
      </c>
      <c r="J369" s="180">
        <v>148</v>
      </c>
      <c r="K369" s="180">
        <v>131</v>
      </c>
      <c r="L369" s="208">
        <f t="shared" si="22"/>
        <v>17</v>
      </c>
      <c r="M369" s="179" t="s">
        <v>181</v>
      </c>
      <c r="N369" s="180">
        <v>766</v>
      </c>
      <c r="O369" s="180">
        <v>899</v>
      </c>
      <c r="P369" s="208">
        <f t="shared" si="23"/>
        <v>-133</v>
      </c>
    </row>
    <row r="370" spans="1:16" ht="14.1" customHeight="1" x14ac:dyDescent="0.2">
      <c r="A370" s="156"/>
      <c r="I370" s="179" t="s">
        <v>419</v>
      </c>
      <c r="J370" s="180">
        <v>794</v>
      </c>
      <c r="K370" s="180">
        <v>779</v>
      </c>
      <c r="L370" s="208">
        <f t="shared" si="22"/>
        <v>15</v>
      </c>
      <c r="M370" s="179" t="s">
        <v>50</v>
      </c>
      <c r="N370" s="180">
        <v>182</v>
      </c>
      <c r="O370" s="180">
        <v>275</v>
      </c>
      <c r="P370" s="208">
        <f t="shared" si="23"/>
        <v>-93</v>
      </c>
    </row>
    <row r="371" spans="1:16" ht="14.1" customHeight="1" x14ac:dyDescent="0.2">
      <c r="A371" s="156"/>
      <c r="I371" s="179" t="s">
        <v>139</v>
      </c>
      <c r="J371" s="180">
        <v>12</v>
      </c>
      <c r="K371" s="180">
        <v>0</v>
      </c>
      <c r="L371" s="208">
        <f t="shared" si="22"/>
        <v>12</v>
      </c>
      <c r="M371" s="179" t="s">
        <v>319</v>
      </c>
      <c r="N371" s="180">
        <v>199</v>
      </c>
      <c r="O371" s="180">
        <v>287</v>
      </c>
      <c r="P371" s="208">
        <f t="shared" si="23"/>
        <v>-88</v>
      </c>
    </row>
    <row r="372" spans="1:16" ht="14.1" customHeight="1" x14ac:dyDescent="0.2">
      <c r="A372" s="156"/>
      <c r="I372" s="179" t="s">
        <v>418</v>
      </c>
      <c r="J372" s="180">
        <v>9</v>
      </c>
      <c r="K372" s="180">
        <v>0</v>
      </c>
      <c r="L372" s="208">
        <f t="shared" si="22"/>
        <v>9</v>
      </c>
      <c r="M372" s="179" t="s">
        <v>150</v>
      </c>
      <c r="N372" s="180">
        <v>162</v>
      </c>
      <c r="O372" s="180">
        <v>220</v>
      </c>
      <c r="P372" s="208">
        <f t="shared" si="23"/>
        <v>-58</v>
      </c>
    </row>
    <row r="373" spans="1:16" ht="14.1" customHeight="1" x14ac:dyDescent="0.2">
      <c r="A373" s="156"/>
      <c r="I373" s="179" t="s">
        <v>420</v>
      </c>
      <c r="J373" s="180">
        <v>10</v>
      </c>
      <c r="K373" s="180">
        <v>2</v>
      </c>
      <c r="L373" s="208">
        <f t="shared" si="22"/>
        <v>8</v>
      </c>
      <c r="M373" s="179" t="s">
        <v>417</v>
      </c>
      <c r="N373" s="180">
        <v>3</v>
      </c>
      <c r="O373" s="180">
        <v>52</v>
      </c>
      <c r="P373" s="208">
        <f t="shared" si="23"/>
        <v>-49</v>
      </c>
    </row>
    <row r="374" spans="1:16" ht="14.1" customHeight="1" x14ac:dyDescent="0.2">
      <c r="A374" s="156"/>
      <c r="I374" s="179" t="s">
        <v>30</v>
      </c>
      <c r="J374" s="180">
        <v>3</v>
      </c>
      <c r="K374" s="180">
        <v>1</v>
      </c>
      <c r="L374" s="208">
        <f t="shared" si="22"/>
        <v>2</v>
      </c>
      <c r="M374" s="179" t="s">
        <v>151</v>
      </c>
      <c r="N374" s="180">
        <v>53</v>
      </c>
      <c r="O374" s="180">
        <v>91</v>
      </c>
      <c r="P374" s="208">
        <f t="shared" si="23"/>
        <v>-38</v>
      </c>
    </row>
    <row r="375" spans="1:16" ht="14.1" customHeight="1" x14ac:dyDescent="0.2">
      <c r="A375" s="156"/>
      <c r="I375" s="179" t="s">
        <v>407</v>
      </c>
      <c r="J375" s="180">
        <v>141</v>
      </c>
      <c r="K375" s="180">
        <v>140</v>
      </c>
      <c r="L375" s="208">
        <f t="shared" si="22"/>
        <v>1</v>
      </c>
      <c r="M375" s="179" t="s">
        <v>408</v>
      </c>
      <c r="N375" s="180">
        <v>0</v>
      </c>
      <c r="O375" s="180">
        <v>24</v>
      </c>
      <c r="P375" s="208">
        <f t="shared" si="23"/>
        <v>-24</v>
      </c>
    </row>
    <row r="376" spans="1:16" ht="14.1" customHeight="1" x14ac:dyDescent="0.2">
      <c r="A376" s="156"/>
      <c r="I376" s="179" t="s">
        <v>26</v>
      </c>
      <c r="J376" s="180">
        <v>1</v>
      </c>
      <c r="K376" s="180">
        <v>1</v>
      </c>
      <c r="L376" s="208">
        <f t="shared" si="22"/>
        <v>0</v>
      </c>
      <c r="M376" s="179" t="s">
        <v>440</v>
      </c>
      <c r="N376" s="180">
        <v>0</v>
      </c>
      <c r="O376" s="180">
        <v>22</v>
      </c>
      <c r="P376" s="208">
        <f t="shared" si="23"/>
        <v>-22</v>
      </c>
    </row>
    <row r="377" spans="1:16" ht="14.1" customHeight="1" x14ac:dyDescent="0.2">
      <c r="A377" s="156"/>
      <c r="I377" s="179" t="s">
        <v>246</v>
      </c>
      <c r="J377" s="180">
        <v>88992</v>
      </c>
      <c r="K377" s="180">
        <v>81915</v>
      </c>
      <c r="L377" s="208">
        <f t="shared" si="22"/>
        <v>7077</v>
      </c>
      <c r="M377" s="179" t="s">
        <v>432</v>
      </c>
      <c r="N377" s="180">
        <v>6</v>
      </c>
      <c r="O377" s="180">
        <v>25</v>
      </c>
      <c r="P377" s="208">
        <f t="shared" si="23"/>
        <v>-19</v>
      </c>
    </row>
    <row r="378" spans="1:16" ht="14.1" customHeight="1" x14ac:dyDescent="0.2">
      <c r="A378" s="156"/>
      <c r="M378" s="179" t="s">
        <v>29</v>
      </c>
      <c r="N378" s="180">
        <v>11</v>
      </c>
      <c r="O378" s="180">
        <v>26</v>
      </c>
      <c r="P378" s="208">
        <f t="shared" si="23"/>
        <v>-15</v>
      </c>
    </row>
    <row r="379" spans="1:16" ht="14.1" customHeight="1" x14ac:dyDescent="0.2">
      <c r="A379" s="156"/>
      <c r="I379" s="183"/>
      <c r="J379" s="180"/>
      <c r="K379" s="180"/>
      <c r="L379" s="208"/>
      <c r="M379" s="179" t="s">
        <v>311</v>
      </c>
      <c r="N379" s="180">
        <v>0</v>
      </c>
      <c r="O379" s="180">
        <v>9</v>
      </c>
      <c r="P379" s="208">
        <f t="shared" si="23"/>
        <v>-9</v>
      </c>
    </row>
    <row r="380" spans="1:16" ht="14.1" customHeight="1" x14ac:dyDescent="0.2">
      <c r="A380" s="156"/>
      <c r="I380" s="183"/>
      <c r="J380" s="180"/>
      <c r="K380" s="180"/>
      <c r="L380" s="208"/>
      <c r="M380" s="179" t="s">
        <v>168</v>
      </c>
      <c r="N380" s="180">
        <v>5</v>
      </c>
      <c r="O380" s="180">
        <v>11</v>
      </c>
      <c r="P380" s="208">
        <f t="shared" si="23"/>
        <v>-6</v>
      </c>
    </row>
    <row r="381" spans="1:16" ht="14.1" customHeight="1" x14ac:dyDescent="0.2">
      <c r="A381" s="156"/>
      <c r="I381" s="183"/>
      <c r="J381" s="180"/>
      <c r="K381" s="180"/>
      <c r="L381" s="208"/>
      <c r="M381" s="179" t="s">
        <v>46</v>
      </c>
      <c r="N381" s="180">
        <v>0</v>
      </c>
      <c r="O381" s="180">
        <v>5</v>
      </c>
      <c r="P381" s="208">
        <f t="shared" si="23"/>
        <v>-5</v>
      </c>
    </row>
    <row r="382" spans="1:16" ht="14.1" customHeight="1" x14ac:dyDescent="0.2">
      <c r="A382" s="156"/>
      <c r="I382" s="183"/>
      <c r="J382" s="180"/>
      <c r="K382" s="180"/>
      <c r="L382" s="208"/>
      <c r="M382" s="179" t="s">
        <v>138</v>
      </c>
      <c r="N382" s="180">
        <v>0</v>
      </c>
      <c r="O382" s="180">
        <v>5</v>
      </c>
      <c r="P382" s="208">
        <f t="shared" si="23"/>
        <v>-5</v>
      </c>
    </row>
    <row r="383" spans="1:16" ht="14.1" customHeight="1" x14ac:dyDescent="0.2">
      <c r="A383" s="156"/>
      <c r="I383" s="183"/>
      <c r="J383" s="180"/>
      <c r="K383" s="180"/>
      <c r="L383" s="208"/>
      <c r="M383" s="179" t="s">
        <v>413</v>
      </c>
      <c r="N383" s="180">
        <v>0</v>
      </c>
      <c r="O383" s="180">
        <v>1</v>
      </c>
      <c r="P383" s="208">
        <f t="shared" si="23"/>
        <v>-1</v>
      </c>
    </row>
    <row r="384" spans="1:16" ht="14.1" customHeight="1" x14ac:dyDescent="0.2">
      <c r="A384" s="156"/>
      <c r="I384" s="183"/>
      <c r="J384" s="180"/>
      <c r="K384" s="180"/>
      <c r="L384" s="208"/>
      <c r="M384" s="179" t="s">
        <v>409</v>
      </c>
      <c r="N384" s="180">
        <v>3</v>
      </c>
      <c r="O384" s="180">
        <v>4</v>
      </c>
      <c r="P384" s="208">
        <f t="shared" si="23"/>
        <v>-1</v>
      </c>
    </row>
    <row r="385" spans="1:16" ht="14.1" customHeight="1" x14ac:dyDescent="0.2">
      <c r="A385" s="156"/>
      <c r="I385" s="183"/>
      <c r="J385" s="180"/>
      <c r="K385" s="180"/>
      <c r="L385" s="208"/>
      <c r="M385" s="423"/>
      <c r="N385" s="424"/>
      <c r="O385" s="424"/>
      <c r="P385" s="208"/>
    </row>
    <row r="386" spans="1:16" ht="14.1" customHeight="1" x14ac:dyDescent="0.2">
      <c r="A386" s="156"/>
      <c r="I386" s="183"/>
      <c r="J386" s="180"/>
      <c r="K386" s="180"/>
      <c r="L386" s="208"/>
      <c r="M386" s="423"/>
      <c r="N386" s="424"/>
      <c r="O386" s="424"/>
      <c r="P386" s="208"/>
    </row>
    <row r="387" spans="1:16" ht="14.1" customHeight="1" x14ac:dyDescent="0.2">
      <c r="A387" s="156"/>
      <c r="I387" s="183"/>
      <c r="J387" s="180"/>
      <c r="K387" s="180"/>
      <c r="L387" s="208"/>
    </row>
    <row r="388" spans="1:16" ht="14.1" customHeight="1" x14ac:dyDescent="0.2">
      <c r="A388" s="156"/>
      <c r="I388" s="183"/>
      <c r="J388" s="180"/>
      <c r="K388" s="180"/>
      <c r="L388" s="208"/>
      <c r="M388" s="423"/>
      <c r="N388" s="424"/>
      <c r="O388" s="424"/>
      <c r="P388" s="208"/>
    </row>
    <row r="389" spans="1:16" ht="14.1" customHeight="1" x14ac:dyDescent="0.2">
      <c r="A389" s="156"/>
      <c r="I389" s="183"/>
      <c r="J389" s="180"/>
      <c r="K389" s="180"/>
      <c r="L389" s="208"/>
      <c r="M389" s="423"/>
      <c r="N389" s="424"/>
      <c r="O389" s="424"/>
      <c r="P389" s="208"/>
    </row>
    <row r="390" spans="1:16" ht="14.1" customHeight="1" x14ac:dyDescent="0.2">
      <c r="A390" s="156"/>
      <c r="I390" s="183"/>
      <c r="J390" s="180"/>
      <c r="K390" s="180"/>
      <c r="L390" s="208"/>
      <c r="M390" s="423"/>
      <c r="N390" s="424"/>
      <c r="O390" s="424"/>
      <c r="P390" s="208"/>
    </row>
    <row r="391" spans="1:16" ht="14.1" customHeight="1" x14ac:dyDescent="0.2">
      <c r="A391" s="156"/>
      <c r="I391" s="183"/>
      <c r="J391" s="180"/>
      <c r="K391" s="180"/>
      <c r="L391" s="208"/>
      <c r="M391" s="423"/>
      <c r="N391" s="424"/>
      <c r="O391" s="424"/>
      <c r="P391" s="208"/>
    </row>
    <row r="392" spans="1:16" ht="14.1" customHeight="1" x14ac:dyDescent="0.2">
      <c r="A392" s="156"/>
      <c r="I392" s="183"/>
      <c r="J392" s="180"/>
      <c r="K392" s="180"/>
      <c r="L392" s="208"/>
    </row>
    <row r="393" spans="1:16" ht="14.1" customHeight="1" x14ac:dyDescent="0.2">
      <c r="A393" s="156"/>
      <c r="I393" s="183"/>
      <c r="J393" s="180"/>
      <c r="K393" s="180"/>
      <c r="L393" s="208"/>
    </row>
    <row r="394" spans="1:16" ht="14.1" customHeight="1" x14ac:dyDescent="0.2">
      <c r="A394" s="156"/>
      <c r="I394" s="426" t="s">
        <v>434</v>
      </c>
      <c r="J394" s="401">
        <f>SUM(J351:J393)</f>
        <v>190716</v>
      </c>
      <c r="K394" s="401">
        <f t="shared" ref="K394:P394" si="24">SUM(K351:K393)</f>
        <v>160051</v>
      </c>
      <c r="L394" s="401">
        <f t="shared" si="24"/>
        <v>30665</v>
      </c>
      <c r="M394" s="426" t="s">
        <v>434</v>
      </c>
      <c r="N394" s="401">
        <f t="shared" si="24"/>
        <v>112536</v>
      </c>
      <c r="O394" s="401">
        <f t="shared" si="24"/>
        <v>198348</v>
      </c>
      <c r="P394" s="401">
        <f t="shared" si="24"/>
        <v>-85812</v>
      </c>
    </row>
    <row r="395" spans="1:16" ht="14.1" customHeight="1" x14ac:dyDescent="0.2">
      <c r="A395" s="156"/>
      <c r="I395" s="431"/>
      <c r="J395" s="401">
        <f>N394</f>
        <v>112536</v>
      </c>
      <c r="K395" s="401">
        <f>O394</f>
        <v>198348</v>
      </c>
      <c r="L395" s="401">
        <f>P394</f>
        <v>-85812</v>
      </c>
      <c r="M395" s="440"/>
      <c r="N395" s="441"/>
      <c r="O395" s="441"/>
      <c r="P395" s="441"/>
    </row>
    <row r="396" spans="1:16" ht="14.1" customHeight="1" x14ac:dyDescent="0.2">
      <c r="A396" s="156"/>
      <c r="J396" s="428">
        <f>SUM(J394:J395)</f>
        <v>303252</v>
      </c>
      <c r="K396" s="428">
        <f>SUM(K394:K395)</f>
        <v>358399</v>
      </c>
      <c r="L396" s="428">
        <f>SUM(L394:L395)</f>
        <v>-55147</v>
      </c>
      <c r="M396" s="400" t="s">
        <v>442</v>
      </c>
    </row>
    <row r="397" spans="1:16" ht="14.1" customHeight="1" x14ac:dyDescent="0.2">
      <c r="A397" s="156"/>
      <c r="I397" s="429" t="s">
        <v>445</v>
      </c>
      <c r="J397" s="399">
        <f>C350-J396</f>
        <v>0</v>
      </c>
      <c r="K397" s="399">
        <f>E350-K396</f>
        <v>0</v>
      </c>
      <c r="L397" s="399">
        <f>G350-L396</f>
        <v>0</v>
      </c>
    </row>
    <row r="398" spans="1:16" ht="14.1" customHeight="1" x14ac:dyDescent="0.2"/>
    <row r="399" spans="1:16" ht="14.1" customHeight="1" x14ac:dyDescent="0.2">
      <c r="A399" s="166">
        <v>9</v>
      </c>
      <c r="B399" s="363" t="s">
        <v>103</v>
      </c>
      <c r="C399" s="72">
        <v>257161</v>
      </c>
      <c r="D399" s="417">
        <f>C399*100/7529178</f>
        <v>3.4155255726455134</v>
      </c>
      <c r="E399" s="72">
        <v>239669</v>
      </c>
      <c r="F399" s="417">
        <f>E399*100/7270009</f>
        <v>3.2966809257044938</v>
      </c>
      <c r="G399" s="443">
        <f>C399-E399</f>
        <v>17492</v>
      </c>
      <c r="H399" s="444">
        <f>G399*100/E399</f>
        <v>7.2983990420121083</v>
      </c>
      <c r="I399" s="426"/>
      <c r="J399" s="401"/>
      <c r="K399" s="401"/>
      <c r="L399" s="401"/>
      <c r="M399" s="430"/>
      <c r="N399" s="401"/>
      <c r="O399" s="401"/>
      <c r="P399" s="401"/>
    </row>
    <row r="400" spans="1:16" ht="14.1" customHeight="1" x14ac:dyDescent="0.2">
      <c r="I400" s="179" t="s">
        <v>411</v>
      </c>
      <c r="J400" s="180">
        <v>39518</v>
      </c>
      <c r="K400" s="180">
        <v>30906</v>
      </c>
      <c r="L400" s="208">
        <f t="shared" ref="L400:L432" si="25">J400-K400</f>
        <v>8612</v>
      </c>
      <c r="M400" s="179" t="s">
        <v>306</v>
      </c>
      <c r="N400" s="180">
        <v>4199</v>
      </c>
      <c r="O400" s="180">
        <v>10821</v>
      </c>
      <c r="P400" s="208">
        <f t="shared" ref="P400:P426" si="26">N400-O400</f>
        <v>-6622</v>
      </c>
    </row>
    <row r="401" spans="1:16" ht="14.1" customHeight="1" x14ac:dyDescent="0.2">
      <c r="I401" s="179" t="s">
        <v>307</v>
      </c>
      <c r="J401" s="180">
        <v>10166</v>
      </c>
      <c r="K401" s="180">
        <v>3627</v>
      </c>
      <c r="L401" s="208">
        <f t="shared" si="25"/>
        <v>6539</v>
      </c>
      <c r="M401" s="179" t="s">
        <v>152</v>
      </c>
      <c r="N401" s="180">
        <v>35709</v>
      </c>
      <c r="O401" s="180">
        <v>39750</v>
      </c>
      <c r="P401" s="208">
        <f t="shared" si="26"/>
        <v>-4041</v>
      </c>
    </row>
    <row r="402" spans="1:16" ht="14.1" customHeight="1" x14ac:dyDescent="0.2">
      <c r="I402" s="179" t="s">
        <v>360</v>
      </c>
      <c r="J402" s="180">
        <v>10005</v>
      </c>
      <c r="K402" s="180">
        <v>3766</v>
      </c>
      <c r="L402" s="208">
        <f t="shared" si="25"/>
        <v>6239</v>
      </c>
      <c r="M402" s="179" t="s">
        <v>150</v>
      </c>
      <c r="N402" s="180">
        <v>47241</v>
      </c>
      <c r="O402" s="180">
        <v>48640</v>
      </c>
      <c r="P402" s="208">
        <f t="shared" si="26"/>
        <v>-1399</v>
      </c>
    </row>
    <row r="403" spans="1:16" ht="14.1" customHeight="1" x14ac:dyDescent="0.2">
      <c r="I403" s="179" t="s">
        <v>151</v>
      </c>
      <c r="J403" s="180">
        <v>26774</v>
      </c>
      <c r="K403" s="180">
        <v>20742</v>
      </c>
      <c r="L403" s="208">
        <f t="shared" si="25"/>
        <v>6032</v>
      </c>
      <c r="M403" s="179" t="s">
        <v>156</v>
      </c>
      <c r="N403" s="180">
        <v>1450</v>
      </c>
      <c r="O403" s="180">
        <v>2581</v>
      </c>
      <c r="P403" s="208">
        <f t="shared" si="26"/>
        <v>-1131</v>
      </c>
    </row>
    <row r="404" spans="1:16" ht="14.1" customHeight="1" x14ac:dyDescent="0.2">
      <c r="I404" s="179" t="s">
        <v>362</v>
      </c>
      <c r="J404" s="180">
        <v>7759</v>
      </c>
      <c r="K404" s="180">
        <v>5399</v>
      </c>
      <c r="L404" s="208">
        <f t="shared" si="25"/>
        <v>2360</v>
      </c>
      <c r="M404" s="179" t="s">
        <v>26</v>
      </c>
      <c r="N404" s="180">
        <v>10068</v>
      </c>
      <c r="O404" s="180">
        <v>10995</v>
      </c>
      <c r="P404" s="208">
        <f t="shared" si="26"/>
        <v>-927</v>
      </c>
    </row>
    <row r="405" spans="1:16" ht="14.1" customHeight="1" x14ac:dyDescent="0.2">
      <c r="I405" s="179" t="s">
        <v>410</v>
      </c>
      <c r="J405" s="180">
        <v>5982</v>
      </c>
      <c r="K405" s="180">
        <v>4567</v>
      </c>
      <c r="L405" s="208">
        <f t="shared" si="25"/>
        <v>1415</v>
      </c>
      <c r="M405" s="179" t="s">
        <v>197</v>
      </c>
      <c r="N405" s="180">
        <v>11240</v>
      </c>
      <c r="O405" s="180">
        <v>11784</v>
      </c>
      <c r="P405" s="208">
        <f t="shared" si="26"/>
        <v>-544</v>
      </c>
    </row>
    <row r="406" spans="1:16" ht="14.1" customHeight="1" x14ac:dyDescent="0.2">
      <c r="I406" s="179" t="s">
        <v>317</v>
      </c>
      <c r="J406" s="180">
        <v>8533</v>
      </c>
      <c r="K406" s="180">
        <v>7119</v>
      </c>
      <c r="L406" s="208">
        <f t="shared" si="25"/>
        <v>1414</v>
      </c>
      <c r="M406" s="179" t="s">
        <v>371</v>
      </c>
      <c r="N406" s="180">
        <v>869</v>
      </c>
      <c r="O406" s="180">
        <v>1401</v>
      </c>
      <c r="P406" s="208">
        <f t="shared" si="26"/>
        <v>-532</v>
      </c>
    </row>
    <row r="407" spans="1:16" ht="14.1" customHeight="1" x14ac:dyDescent="0.2">
      <c r="I407" s="179" t="s">
        <v>53</v>
      </c>
      <c r="J407" s="180">
        <v>2910</v>
      </c>
      <c r="K407" s="180">
        <v>2014</v>
      </c>
      <c r="L407" s="208">
        <f t="shared" si="25"/>
        <v>896</v>
      </c>
      <c r="M407" s="179" t="s">
        <v>30</v>
      </c>
      <c r="N407" s="180">
        <v>6668</v>
      </c>
      <c r="O407" s="180">
        <v>7197</v>
      </c>
      <c r="P407" s="208">
        <f t="shared" si="26"/>
        <v>-529</v>
      </c>
    </row>
    <row r="408" spans="1:16" ht="14.1" customHeight="1" x14ac:dyDescent="0.2">
      <c r="I408" s="179" t="s">
        <v>311</v>
      </c>
      <c r="J408" s="180">
        <v>2599</v>
      </c>
      <c r="K408" s="180">
        <v>1950</v>
      </c>
      <c r="L408" s="208">
        <f t="shared" si="25"/>
        <v>649</v>
      </c>
      <c r="M408" s="179" t="s">
        <v>413</v>
      </c>
      <c r="N408" s="180">
        <v>1577</v>
      </c>
      <c r="O408" s="180">
        <v>1889</v>
      </c>
      <c r="P408" s="208">
        <f t="shared" si="26"/>
        <v>-312</v>
      </c>
    </row>
    <row r="409" spans="1:16" ht="14.1" customHeight="1" x14ac:dyDescent="0.2">
      <c r="I409" s="179" t="s">
        <v>54</v>
      </c>
      <c r="J409" s="180">
        <v>1370</v>
      </c>
      <c r="K409" s="180">
        <v>857</v>
      </c>
      <c r="L409" s="208">
        <f t="shared" si="25"/>
        <v>513</v>
      </c>
      <c r="M409" s="179" t="s">
        <v>409</v>
      </c>
      <c r="N409" s="180">
        <v>1174</v>
      </c>
      <c r="O409" s="180">
        <v>1380</v>
      </c>
      <c r="P409" s="208">
        <f t="shared" si="26"/>
        <v>-206</v>
      </c>
    </row>
    <row r="410" spans="1:16" ht="14.1" customHeight="1" x14ac:dyDescent="0.2">
      <c r="I410" s="179" t="s">
        <v>407</v>
      </c>
      <c r="J410" s="180">
        <v>4814</v>
      </c>
      <c r="K410" s="180">
        <v>4385</v>
      </c>
      <c r="L410" s="208">
        <f t="shared" si="25"/>
        <v>429</v>
      </c>
      <c r="M410" s="179" t="s">
        <v>430</v>
      </c>
      <c r="N410" s="180">
        <v>0</v>
      </c>
      <c r="O410" s="180">
        <v>127</v>
      </c>
      <c r="P410" s="208">
        <f t="shared" si="26"/>
        <v>-127</v>
      </c>
    </row>
    <row r="411" spans="1:16" ht="14.1" customHeight="1" x14ac:dyDescent="0.2">
      <c r="A411" s="156"/>
      <c r="I411" s="179" t="s">
        <v>412</v>
      </c>
      <c r="J411" s="180">
        <v>1474</v>
      </c>
      <c r="K411" s="180">
        <v>1173</v>
      </c>
      <c r="L411" s="208">
        <f t="shared" si="25"/>
        <v>301</v>
      </c>
      <c r="M411" s="179" t="s">
        <v>140</v>
      </c>
      <c r="N411" s="180">
        <v>479</v>
      </c>
      <c r="O411" s="180">
        <v>596</v>
      </c>
      <c r="P411" s="208">
        <f t="shared" si="26"/>
        <v>-117</v>
      </c>
    </row>
    <row r="412" spans="1:16" ht="14.1" customHeight="1" x14ac:dyDescent="0.2">
      <c r="A412" s="156"/>
      <c r="I412" s="179" t="s">
        <v>417</v>
      </c>
      <c r="J412" s="180">
        <v>823</v>
      </c>
      <c r="K412" s="180">
        <v>558</v>
      </c>
      <c r="L412" s="208">
        <f t="shared" si="25"/>
        <v>265</v>
      </c>
      <c r="M412" s="179" t="s">
        <v>169</v>
      </c>
      <c r="N412" s="180">
        <v>131</v>
      </c>
      <c r="O412" s="180">
        <v>241</v>
      </c>
      <c r="P412" s="208">
        <f t="shared" si="26"/>
        <v>-110</v>
      </c>
    </row>
    <row r="413" spans="1:16" ht="14.1" customHeight="1" x14ac:dyDescent="0.2">
      <c r="A413" s="156"/>
      <c r="I413" s="179" t="s">
        <v>160</v>
      </c>
      <c r="J413" s="180">
        <v>339</v>
      </c>
      <c r="K413" s="180">
        <v>80</v>
      </c>
      <c r="L413" s="208">
        <f t="shared" si="25"/>
        <v>259</v>
      </c>
      <c r="M413" s="179" t="s">
        <v>424</v>
      </c>
      <c r="N413" s="180">
        <v>0</v>
      </c>
      <c r="O413" s="180">
        <v>101</v>
      </c>
      <c r="P413" s="208">
        <f t="shared" si="26"/>
        <v>-101</v>
      </c>
    </row>
    <row r="414" spans="1:16" ht="14.1" customHeight="1" x14ac:dyDescent="0.2">
      <c r="A414" s="156"/>
      <c r="I414" s="179" t="s">
        <v>419</v>
      </c>
      <c r="J414" s="180">
        <v>191</v>
      </c>
      <c r="K414" s="180">
        <v>10</v>
      </c>
      <c r="L414" s="208">
        <f t="shared" si="25"/>
        <v>181</v>
      </c>
      <c r="M414" s="179" t="s">
        <v>415</v>
      </c>
      <c r="N414" s="180">
        <v>8</v>
      </c>
      <c r="O414" s="180">
        <v>73</v>
      </c>
      <c r="P414" s="208">
        <f t="shared" si="26"/>
        <v>-65</v>
      </c>
    </row>
    <row r="415" spans="1:16" ht="14.1" customHeight="1" x14ac:dyDescent="0.2">
      <c r="A415" s="156"/>
      <c r="I415" s="179" t="s">
        <v>135</v>
      </c>
      <c r="J415" s="180">
        <v>249</v>
      </c>
      <c r="K415" s="180">
        <v>74</v>
      </c>
      <c r="L415" s="208">
        <f t="shared" si="25"/>
        <v>175</v>
      </c>
      <c r="M415" s="179" t="s">
        <v>42</v>
      </c>
      <c r="N415" s="180">
        <v>0</v>
      </c>
      <c r="O415" s="180">
        <v>45</v>
      </c>
      <c r="P415" s="208">
        <f t="shared" si="26"/>
        <v>-45</v>
      </c>
    </row>
    <row r="416" spans="1:16" ht="14.1" customHeight="1" x14ac:dyDescent="0.2">
      <c r="A416" s="156"/>
      <c r="I416" s="179" t="s">
        <v>440</v>
      </c>
      <c r="J416" s="180">
        <v>163</v>
      </c>
      <c r="K416" s="180">
        <v>0</v>
      </c>
      <c r="L416" s="208">
        <f t="shared" si="25"/>
        <v>163</v>
      </c>
      <c r="M416" s="179" t="s">
        <v>368</v>
      </c>
      <c r="N416" s="180">
        <v>5</v>
      </c>
      <c r="O416" s="180">
        <v>47</v>
      </c>
      <c r="P416" s="208">
        <f t="shared" si="26"/>
        <v>-42</v>
      </c>
    </row>
    <row r="417" spans="1:16" ht="14.1" customHeight="1" x14ac:dyDescent="0.2">
      <c r="A417" s="156"/>
      <c r="I417" s="179" t="s">
        <v>138</v>
      </c>
      <c r="J417" s="180">
        <v>338</v>
      </c>
      <c r="K417" s="180">
        <v>200</v>
      </c>
      <c r="L417" s="208">
        <f t="shared" si="25"/>
        <v>138</v>
      </c>
      <c r="M417" s="179" t="s">
        <v>38</v>
      </c>
      <c r="N417" s="180">
        <v>1260</v>
      </c>
      <c r="O417" s="180">
        <v>1297</v>
      </c>
      <c r="P417" s="208">
        <f t="shared" si="26"/>
        <v>-37</v>
      </c>
    </row>
    <row r="418" spans="1:16" ht="14.1" customHeight="1" x14ac:dyDescent="0.2">
      <c r="A418" s="156"/>
      <c r="I418" s="179" t="s">
        <v>414</v>
      </c>
      <c r="J418" s="180">
        <v>201</v>
      </c>
      <c r="K418" s="180">
        <v>85</v>
      </c>
      <c r="L418" s="208">
        <f t="shared" si="25"/>
        <v>116</v>
      </c>
      <c r="M418" s="179" t="s">
        <v>427</v>
      </c>
      <c r="N418" s="180">
        <v>76</v>
      </c>
      <c r="O418" s="180">
        <v>105</v>
      </c>
      <c r="P418" s="208">
        <f t="shared" si="26"/>
        <v>-29</v>
      </c>
    </row>
    <row r="419" spans="1:16" ht="14.1" customHeight="1" x14ac:dyDescent="0.2">
      <c r="A419" s="156"/>
      <c r="I419" s="179" t="s">
        <v>408</v>
      </c>
      <c r="J419" s="180">
        <v>2659</v>
      </c>
      <c r="K419" s="180">
        <v>2558</v>
      </c>
      <c r="L419" s="208">
        <f t="shared" si="25"/>
        <v>101</v>
      </c>
      <c r="M419" s="179" t="s">
        <v>423</v>
      </c>
      <c r="N419" s="180">
        <v>85</v>
      </c>
      <c r="O419" s="180">
        <v>104</v>
      </c>
      <c r="P419" s="208">
        <f t="shared" si="26"/>
        <v>-19</v>
      </c>
    </row>
    <row r="420" spans="1:16" ht="14.1" customHeight="1" x14ac:dyDescent="0.2">
      <c r="A420" s="156"/>
      <c r="I420" s="179" t="s">
        <v>17</v>
      </c>
      <c r="J420" s="180">
        <v>109</v>
      </c>
      <c r="K420" s="180">
        <v>48</v>
      </c>
      <c r="L420" s="208">
        <f t="shared" si="25"/>
        <v>61</v>
      </c>
      <c r="M420" s="179" t="s">
        <v>429</v>
      </c>
      <c r="N420" s="180">
        <v>10</v>
      </c>
      <c r="O420" s="180">
        <v>28</v>
      </c>
      <c r="P420" s="208">
        <f t="shared" si="26"/>
        <v>-18</v>
      </c>
    </row>
    <row r="421" spans="1:16" ht="14.1" customHeight="1" x14ac:dyDescent="0.2">
      <c r="A421" s="156"/>
      <c r="I421" s="179" t="s">
        <v>216</v>
      </c>
      <c r="J421" s="180">
        <v>57</v>
      </c>
      <c r="K421" s="180">
        <v>1</v>
      </c>
      <c r="L421" s="208">
        <f t="shared" si="25"/>
        <v>56</v>
      </c>
      <c r="M421" s="179" t="s">
        <v>318</v>
      </c>
      <c r="N421" s="180">
        <v>4</v>
      </c>
      <c r="O421" s="180">
        <v>15</v>
      </c>
      <c r="P421" s="208">
        <f t="shared" si="26"/>
        <v>-11</v>
      </c>
    </row>
    <row r="422" spans="1:16" ht="14.1" customHeight="1" x14ac:dyDescent="0.2">
      <c r="A422" s="156"/>
      <c r="I422" s="179" t="s">
        <v>426</v>
      </c>
      <c r="J422" s="180">
        <v>355</v>
      </c>
      <c r="K422" s="180">
        <v>318</v>
      </c>
      <c r="L422" s="208">
        <f t="shared" si="25"/>
        <v>37</v>
      </c>
      <c r="M422" s="179" t="s">
        <v>428</v>
      </c>
      <c r="N422" s="180">
        <v>2</v>
      </c>
      <c r="O422" s="180">
        <v>12</v>
      </c>
      <c r="P422" s="208">
        <f t="shared" si="26"/>
        <v>-10</v>
      </c>
    </row>
    <row r="423" spans="1:16" ht="14.1" customHeight="1" x14ac:dyDescent="0.2">
      <c r="A423" s="156"/>
      <c r="I423" s="179" t="s">
        <v>416</v>
      </c>
      <c r="J423" s="180">
        <v>30</v>
      </c>
      <c r="K423" s="180">
        <v>0</v>
      </c>
      <c r="L423" s="208">
        <f t="shared" si="25"/>
        <v>30</v>
      </c>
      <c r="M423" s="179" t="s">
        <v>162</v>
      </c>
      <c r="N423" s="180">
        <v>57</v>
      </c>
      <c r="O423" s="180">
        <v>64</v>
      </c>
      <c r="P423" s="208">
        <f t="shared" si="26"/>
        <v>-7</v>
      </c>
    </row>
    <row r="424" spans="1:16" ht="14.1" customHeight="1" x14ac:dyDescent="0.2">
      <c r="A424" s="156"/>
      <c r="B424" s="422"/>
      <c r="C424" s="422"/>
      <c r="D424" s="422"/>
      <c r="E424" s="422"/>
      <c r="F424" s="422"/>
      <c r="G424" s="422"/>
      <c r="H424" s="422"/>
      <c r="I424" s="179" t="s">
        <v>194</v>
      </c>
      <c r="J424" s="180">
        <v>33</v>
      </c>
      <c r="K424" s="180">
        <v>11</v>
      </c>
      <c r="L424" s="208">
        <f t="shared" si="25"/>
        <v>22</v>
      </c>
      <c r="M424" s="179" t="s">
        <v>29</v>
      </c>
      <c r="N424" s="180">
        <v>7</v>
      </c>
      <c r="O424" s="180">
        <v>11</v>
      </c>
      <c r="P424" s="208">
        <f t="shared" si="26"/>
        <v>-4</v>
      </c>
    </row>
    <row r="425" spans="1:16" ht="14.1" customHeight="1" x14ac:dyDescent="0.2">
      <c r="A425" s="156"/>
      <c r="B425" s="422"/>
      <c r="C425" s="422"/>
      <c r="D425" s="422"/>
      <c r="E425" s="422"/>
      <c r="F425" s="422"/>
      <c r="G425" s="422"/>
      <c r="H425" s="422"/>
      <c r="I425" s="179" t="s">
        <v>422</v>
      </c>
      <c r="J425" s="180">
        <v>10</v>
      </c>
      <c r="K425" s="180">
        <v>0</v>
      </c>
      <c r="L425" s="208">
        <f t="shared" si="25"/>
        <v>10</v>
      </c>
      <c r="M425" s="179" t="s">
        <v>425</v>
      </c>
      <c r="N425" s="180">
        <v>1</v>
      </c>
      <c r="O425" s="180">
        <v>2</v>
      </c>
      <c r="P425" s="208">
        <f t="shared" si="26"/>
        <v>-1</v>
      </c>
    </row>
    <row r="426" spans="1:16" ht="14.1" customHeight="1" x14ac:dyDescent="0.2">
      <c r="A426" s="156"/>
      <c r="B426" s="422"/>
      <c r="C426" s="422"/>
      <c r="D426" s="422"/>
      <c r="E426" s="422"/>
      <c r="F426" s="422"/>
      <c r="G426" s="422"/>
      <c r="H426" s="422"/>
      <c r="I426" s="179" t="s">
        <v>171</v>
      </c>
      <c r="J426" s="180">
        <v>11</v>
      </c>
      <c r="K426" s="180">
        <v>4</v>
      </c>
      <c r="L426" s="208">
        <f t="shared" si="25"/>
        <v>7</v>
      </c>
      <c r="M426" s="179" t="s">
        <v>246</v>
      </c>
      <c r="N426" s="180">
        <v>6598</v>
      </c>
      <c r="O426" s="180">
        <v>9159</v>
      </c>
      <c r="P426" s="208">
        <f t="shared" si="26"/>
        <v>-2561</v>
      </c>
    </row>
    <row r="427" spans="1:16" ht="14.1" customHeight="1" x14ac:dyDescent="0.2">
      <c r="A427" s="156"/>
      <c r="B427" s="422"/>
      <c r="C427" s="422"/>
      <c r="D427" s="422"/>
      <c r="E427" s="422"/>
      <c r="F427" s="422"/>
      <c r="G427" s="422"/>
      <c r="H427" s="422"/>
      <c r="I427" s="179" t="s">
        <v>319</v>
      </c>
      <c r="J427" s="180">
        <v>54</v>
      </c>
      <c r="K427" s="180">
        <v>48</v>
      </c>
      <c r="L427" s="208">
        <f t="shared" si="25"/>
        <v>6</v>
      </c>
    </row>
    <row r="428" spans="1:16" ht="14.1" customHeight="1" x14ac:dyDescent="0.2">
      <c r="A428" s="156"/>
      <c r="B428" s="422"/>
      <c r="C428" s="422"/>
      <c r="D428" s="422"/>
      <c r="E428" s="422"/>
      <c r="F428" s="422"/>
      <c r="G428" s="422"/>
      <c r="H428" s="422"/>
      <c r="I428" s="179" t="s">
        <v>431</v>
      </c>
      <c r="J428" s="180">
        <v>47</v>
      </c>
      <c r="K428" s="180">
        <v>43</v>
      </c>
      <c r="L428" s="208">
        <f t="shared" si="25"/>
        <v>4</v>
      </c>
      <c r="M428" s="183"/>
      <c r="N428" s="180"/>
      <c r="O428" s="180"/>
      <c r="P428" s="208"/>
    </row>
    <row r="429" spans="1:16" ht="14.1" customHeight="1" x14ac:dyDescent="0.2">
      <c r="A429" s="156"/>
      <c r="B429" s="422"/>
      <c r="C429" s="422"/>
      <c r="D429" s="422"/>
      <c r="E429" s="422"/>
      <c r="F429" s="422"/>
      <c r="G429" s="422"/>
      <c r="H429" s="422"/>
      <c r="I429" s="179" t="s">
        <v>180</v>
      </c>
      <c r="J429" s="180">
        <v>180</v>
      </c>
      <c r="K429" s="180">
        <v>177</v>
      </c>
      <c r="L429" s="208">
        <f t="shared" si="25"/>
        <v>3</v>
      </c>
      <c r="M429" s="183"/>
      <c r="N429" s="180"/>
      <c r="O429" s="180"/>
      <c r="P429" s="208"/>
    </row>
    <row r="430" spans="1:16" ht="14.1" customHeight="1" x14ac:dyDescent="0.2">
      <c r="A430" s="156"/>
      <c r="B430" s="422"/>
      <c r="C430" s="422"/>
      <c r="D430" s="422"/>
      <c r="E430" s="422"/>
      <c r="F430" s="422"/>
      <c r="G430" s="422"/>
      <c r="H430" s="422"/>
      <c r="I430" s="179" t="s">
        <v>159</v>
      </c>
      <c r="J430" s="180">
        <v>461</v>
      </c>
      <c r="K430" s="180">
        <v>458</v>
      </c>
      <c r="L430" s="208">
        <f t="shared" si="25"/>
        <v>3</v>
      </c>
      <c r="M430" s="183"/>
      <c r="N430" s="180"/>
      <c r="O430" s="180"/>
      <c r="P430" s="208"/>
    </row>
    <row r="431" spans="1:16" ht="14.1" customHeight="1" x14ac:dyDescent="0.2">
      <c r="A431" s="156"/>
      <c r="B431" s="422"/>
      <c r="C431" s="422"/>
      <c r="D431" s="422"/>
      <c r="E431" s="422"/>
      <c r="F431" s="422"/>
      <c r="G431" s="422"/>
      <c r="H431" s="422"/>
      <c r="I431" s="179" t="s">
        <v>420</v>
      </c>
      <c r="J431" s="180">
        <v>11</v>
      </c>
      <c r="K431" s="180">
        <v>8</v>
      </c>
      <c r="L431" s="208">
        <f t="shared" si="25"/>
        <v>3</v>
      </c>
      <c r="M431" s="183"/>
      <c r="N431" s="180"/>
      <c r="O431" s="180"/>
      <c r="P431" s="208"/>
    </row>
    <row r="432" spans="1:16" ht="14.1" customHeight="1" x14ac:dyDescent="0.2">
      <c r="A432" s="156"/>
      <c r="I432" s="179" t="s">
        <v>181</v>
      </c>
      <c r="J432" s="180">
        <v>18</v>
      </c>
      <c r="K432" s="180">
        <v>18</v>
      </c>
      <c r="L432" s="208">
        <f t="shared" si="25"/>
        <v>0</v>
      </c>
      <c r="M432" s="183"/>
      <c r="N432" s="180"/>
      <c r="O432" s="180"/>
      <c r="P432" s="208"/>
    </row>
    <row r="433" spans="1:16" ht="14.1" customHeight="1" x14ac:dyDescent="0.2">
      <c r="A433" s="156"/>
      <c r="I433" s="179"/>
      <c r="J433" s="180"/>
      <c r="K433" s="180"/>
      <c r="L433" s="208"/>
    </row>
    <row r="434" spans="1:16" ht="14.1" customHeight="1" x14ac:dyDescent="0.2">
      <c r="A434" s="156"/>
      <c r="I434" s="183"/>
      <c r="J434" s="180"/>
      <c r="K434" s="180"/>
      <c r="L434" s="208"/>
      <c r="M434" s="423"/>
      <c r="N434" s="424"/>
      <c r="O434" s="424"/>
      <c r="P434" s="208"/>
    </row>
    <row r="435" spans="1:16" ht="14.1" customHeight="1" x14ac:dyDescent="0.2">
      <c r="A435" s="156"/>
      <c r="I435" s="183"/>
      <c r="J435" s="180"/>
      <c r="K435" s="180"/>
      <c r="L435" s="208"/>
      <c r="M435" s="423"/>
      <c r="N435" s="424"/>
      <c r="O435" s="424"/>
      <c r="P435" s="208"/>
    </row>
    <row r="436" spans="1:16" ht="14.1" customHeight="1" x14ac:dyDescent="0.2">
      <c r="A436" s="156"/>
      <c r="I436" s="183"/>
      <c r="J436" s="180"/>
      <c r="K436" s="180"/>
      <c r="L436" s="208"/>
      <c r="M436" s="423"/>
      <c r="N436" s="424"/>
      <c r="O436" s="424"/>
      <c r="P436" s="208"/>
    </row>
    <row r="437" spans="1:16" ht="14.1" customHeight="1" x14ac:dyDescent="0.2">
      <c r="A437" s="156"/>
      <c r="I437" s="183"/>
      <c r="J437" s="180"/>
      <c r="K437" s="180"/>
      <c r="L437" s="208"/>
      <c r="M437" s="423"/>
      <c r="N437" s="424"/>
      <c r="O437" s="424"/>
      <c r="P437" s="208"/>
    </row>
    <row r="438" spans="1:16" ht="14.1" customHeight="1" x14ac:dyDescent="0.2">
      <c r="A438" s="156"/>
      <c r="I438" s="183"/>
      <c r="J438" s="180"/>
      <c r="K438" s="180"/>
      <c r="L438" s="208"/>
      <c r="M438" s="423"/>
      <c r="N438" s="424"/>
      <c r="O438" s="424"/>
      <c r="P438" s="208"/>
    </row>
    <row r="439" spans="1:16" ht="14.1" customHeight="1" x14ac:dyDescent="0.2">
      <c r="A439" s="156"/>
      <c r="I439" s="183"/>
      <c r="J439" s="180"/>
      <c r="K439" s="180"/>
      <c r="L439" s="208"/>
      <c r="M439" s="423"/>
      <c r="N439" s="424"/>
      <c r="O439" s="424"/>
      <c r="P439" s="208"/>
    </row>
    <row r="440" spans="1:16" ht="14.1" customHeight="1" x14ac:dyDescent="0.2">
      <c r="A440" s="156"/>
      <c r="I440" s="183"/>
      <c r="J440" s="180"/>
      <c r="K440" s="180"/>
      <c r="L440" s="208"/>
      <c r="M440" s="423"/>
      <c r="N440" s="424"/>
      <c r="O440" s="424"/>
      <c r="P440" s="208"/>
    </row>
    <row r="441" spans="1:16" ht="14.1" customHeight="1" x14ac:dyDescent="0.2">
      <c r="I441" s="183"/>
      <c r="J441" s="180"/>
      <c r="K441" s="180"/>
      <c r="L441" s="208"/>
    </row>
    <row r="442" spans="1:16" ht="14.1" customHeight="1" x14ac:dyDescent="0.2">
      <c r="I442" s="183"/>
      <c r="J442" s="180"/>
      <c r="K442" s="180"/>
      <c r="L442" s="208"/>
    </row>
    <row r="443" spans="1:16" ht="14.1" customHeight="1" x14ac:dyDescent="0.2">
      <c r="I443" s="426" t="s">
        <v>434</v>
      </c>
      <c r="J443" s="401">
        <f>SUM(J400:J442)</f>
        <v>128243</v>
      </c>
      <c r="K443" s="401">
        <f>SUM(K400:K442)</f>
        <v>91204</v>
      </c>
      <c r="L443" s="401">
        <f>SUM(L400:L442)</f>
        <v>37039</v>
      </c>
      <c r="M443" s="426" t="s">
        <v>434</v>
      </c>
      <c r="N443" s="401">
        <f>SUM(N400:N442)</f>
        <v>128918</v>
      </c>
      <c r="O443" s="401">
        <f t="shared" ref="O443:P443" si="27">SUM(O400:O442)</f>
        <v>148465</v>
      </c>
      <c r="P443" s="401">
        <f t="shared" si="27"/>
        <v>-19547</v>
      </c>
    </row>
    <row r="444" spans="1:16" ht="14.1" customHeight="1" x14ac:dyDescent="0.2">
      <c r="I444" s="426"/>
      <c r="J444" s="401">
        <f>N443</f>
        <v>128918</v>
      </c>
      <c r="K444" s="401">
        <f>O443</f>
        <v>148465</v>
      </c>
      <c r="L444" s="401">
        <f>P443</f>
        <v>-19547</v>
      </c>
      <c r="M444" s="430"/>
      <c r="N444" s="401"/>
      <c r="O444" s="401"/>
      <c r="P444" s="401"/>
    </row>
    <row r="445" spans="1:16" ht="14.1" customHeight="1" x14ac:dyDescent="0.2">
      <c r="J445" s="428">
        <f>SUM(J443:J444)</f>
        <v>257161</v>
      </c>
      <c r="K445" s="428">
        <f>SUM(K443:K444)</f>
        <v>239669</v>
      </c>
      <c r="L445" s="428">
        <f>SUM(L443:L444)</f>
        <v>17492</v>
      </c>
      <c r="M445" s="439"/>
      <c r="N445" s="402"/>
      <c r="O445" s="402"/>
      <c r="P445" s="402"/>
    </row>
    <row r="446" spans="1:16" ht="14.1" customHeight="1" x14ac:dyDescent="0.2">
      <c r="I446" s="429" t="s">
        <v>446</v>
      </c>
      <c r="J446" s="399">
        <f>C399-J445</f>
        <v>0</v>
      </c>
      <c r="K446" s="399">
        <f>E399-K445</f>
        <v>0</v>
      </c>
      <c r="L446" s="399">
        <f>G399-L445</f>
        <v>0</v>
      </c>
      <c r="M446" s="439"/>
      <c r="N446" s="402"/>
      <c r="O446" s="402"/>
      <c r="P446" s="402"/>
    </row>
    <row r="447" spans="1:16" ht="14.1" customHeight="1" x14ac:dyDescent="0.2">
      <c r="I447" s="429"/>
    </row>
    <row r="448" spans="1:16" ht="14.1" customHeight="1" x14ac:dyDescent="0.2">
      <c r="A448" s="166">
        <v>10</v>
      </c>
      <c r="B448" s="160" t="s">
        <v>66</v>
      </c>
      <c r="C448" s="72">
        <v>246456</v>
      </c>
      <c r="D448" s="417">
        <f>C448*100/7529178</f>
        <v>3.2733453771447563</v>
      </c>
      <c r="E448" s="72">
        <v>258188</v>
      </c>
      <c r="F448" s="417">
        <f>E448*100/7270009</f>
        <v>3.5514123847714631</v>
      </c>
      <c r="G448" s="443">
        <f>C448-E448</f>
        <v>-11732</v>
      </c>
      <c r="H448" s="444">
        <f>G448*100/E448</f>
        <v>-4.5439757076239022</v>
      </c>
      <c r="I448" s="426"/>
      <c r="J448" s="401"/>
      <c r="K448" s="401"/>
      <c r="L448" s="401"/>
      <c r="M448" s="430"/>
      <c r="N448" s="401"/>
      <c r="O448" s="401"/>
      <c r="P448" s="401"/>
    </row>
    <row r="449" spans="1:16" ht="14.1" customHeight="1" x14ac:dyDescent="0.2">
      <c r="A449" s="156"/>
      <c r="I449" s="179" t="s">
        <v>34</v>
      </c>
      <c r="J449" s="180">
        <v>25161</v>
      </c>
      <c r="K449" s="180">
        <v>19461</v>
      </c>
      <c r="L449" s="208">
        <f t="shared" ref="L449:L473" si="28">J449-K449</f>
        <v>5700</v>
      </c>
      <c r="M449" s="179" t="s">
        <v>144</v>
      </c>
      <c r="N449" s="180">
        <v>0</v>
      </c>
      <c r="O449" s="180">
        <v>21035</v>
      </c>
      <c r="P449" s="208">
        <f t="shared" ref="P449:P472" si="29">N449-O449</f>
        <v>-21035</v>
      </c>
    </row>
    <row r="450" spans="1:16" ht="14.1" customHeight="1" x14ac:dyDescent="0.2">
      <c r="A450" s="156"/>
      <c r="C450" s="422"/>
      <c r="D450" s="422"/>
      <c r="E450" s="422"/>
      <c r="F450" s="422"/>
      <c r="I450" s="179" t="s">
        <v>150</v>
      </c>
      <c r="J450" s="180">
        <v>168880</v>
      </c>
      <c r="K450" s="180">
        <v>164524</v>
      </c>
      <c r="L450" s="208">
        <f t="shared" si="28"/>
        <v>4356</v>
      </c>
      <c r="M450" s="179" t="s">
        <v>30</v>
      </c>
      <c r="N450" s="180">
        <v>21524</v>
      </c>
      <c r="O450" s="180">
        <v>28890</v>
      </c>
      <c r="P450" s="208">
        <f t="shared" si="29"/>
        <v>-7366</v>
      </c>
    </row>
    <row r="451" spans="1:16" ht="14.1" customHeight="1" x14ac:dyDescent="0.2">
      <c r="A451" s="156"/>
      <c r="C451" s="422"/>
      <c r="D451" s="422"/>
      <c r="E451" s="422"/>
      <c r="F451" s="422"/>
      <c r="I451" s="179" t="s">
        <v>360</v>
      </c>
      <c r="J451" s="180">
        <v>3421</v>
      </c>
      <c r="K451" s="180">
        <v>820</v>
      </c>
      <c r="L451" s="208">
        <f t="shared" si="28"/>
        <v>2601</v>
      </c>
      <c r="M451" s="179" t="s">
        <v>307</v>
      </c>
      <c r="N451" s="180">
        <v>5</v>
      </c>
      <c r="O451" s="180">
        <v>2512</v>
      </c>
      <c r="P451" s="208">
        <f t="shared" si="29"/>
        <v>-2507</v>
      </c>
    </row>
    <row r="452" spans="1:16" ht="14.1" customHeight="1" x14ac:dyDescent="0.2">
      <c r="A452" s="156"/>
      <c r="B452" s="422"/>
      <c r="C452" s="422"/>
      <c r="D452" s="422"/>
      <c r="E452" s="422"/>
      <c r="F452" s="422"/>
      <c r="I452" s="179" t="s">
        <v>362</v>
      </c>
      <c r="J452" s="180">
        <v>5686</v>
      </c>
      <c r="K452" s="180">
        <v>3524</v>
      </c>
      <c r="L452" s="208">
        <f t="shared" si="28"/>
        <v>2162</v>
      </c>
      <c r="M452" s="179" t="s">
        <v>415</v>
      </c>
      <c r="N452" s="180">
        <v>705</v>
      </c>
      <c r="O452" s="180">
        <v>1562</v>
      </c>
      <c r="P452" s="208">
        <f t="shared" si="29"/>
        <v>-857</v>
      </c>
    </row>
    <row r="453" spans="1:16" ht="14.1" customHeight="1" x14ac:dyDescent="0.2">
      <c r="A453" s="156"/>
      <c r="I453" s="179" t="s">
        <v>25</v>
      </c>
      <c r="J453" s="180">
        <v>3558</v>
      </c>
      <c r="K453" s="180">
        <v>1466</v>
      </c>
      <c r="L453" s="208">
        <f t="shared" si="28"/>
        <v>2092</v>
      </c>
      <c r="M453" s="179" t="s">
        <v>38</v>
      </c>
      <c r="N453" s="180">
        <v>295</v>
      </c>
      <c r="O453" s="180">
        <v>679</v>
      </c>
      <c r="P453" s="208">
        <f t="shared" si="29"/>
        <v>-384</v>
      </c>
    </row>
    <row r="454" spans="1:16" ht="14.1" customHeight="1" x14ac:dyDescent="0.2">
      <c r="A454" s="156"/>
      <c r="I454" s="179" t="s">
        <v>427</v>
      </c>
      <c r="J454" s="180">
        <v>1993</v>
      </c>
      <c r="K454" s="180">
        <v>488</v>
      </c>
      <c r="L454" s="208">
        <f t="shared" si="28"/>
        <v>1505</v>
      </c>
      <c r="M454" s="179" t="s">
        <v>197</v>
      </c>
      <c r="N454" s="180">
        <v>5157</v>
      </c>
      <c r="O454" s="180">
        <v>5510</v>
      </c>
      <c r="P454" s="208">
        <f t="shared" si="29"/>
        <v>-353</v>
      </c>
    </row>
    <row r="455" spans="1:16" ht="14.1" customHeight="1" x14ac:dyDescent="0.2">
      <c r="A455" s="156"/>
      <c r="I455" s="179" t="s">
        <v>419</v>
      </c>
      <c r="J455" s="180">
        <v>833</v>
      </c>
      <c r="K455" s="180">
        <v>281</v>
      </c>
      <c r="L455" s="208">
        <f t="shared" si="28"/>
        <v>552</v>
      </c>
      <c r="M455" s="179" t="s">
        <v>414</v>
      </c>
      <c r="N455" s="180">
        <v>196</v>
      </c>
      <c r="O455" s="180">
        <v>379</v>
      </c>
      <c r="P455" s="208">
        <f t="shared" si="29"/>
        <v>-183</v>
      </c>
    </row>
    <row r="456" spans="1:16" ht="14.1" customHeight="1" x14ac:dyDescent="0.2">
      <c r="A456" s="156"/>
      <c r="I456" s="179" t="s">
        <v>411</v>
      </c>
      <c r="J456" s="180">
        <v>878</v>
      </c>
      <c r="K456" s="180">
        <v>357</v>
      </c>
      <c r="L456" s="208">
        <f t="shared" si="28"/>
        <v>521</v>
      </c>
      <c r="M456" s="179" t="s">
        <v>431</v>
      </c>
      <c r="N456" s="180">
        <v>127</v>
      </c>
      <c r="O456" s="180">
        <v>296</v>
      </c>
      <c r="P456" s="208">
        <f t="shared" si="29"/>
        <v>-169</v>
      </c>
    </row>
    <row r="457" spans="1:16" ht="14.1" customHeight="1" x14ac:dyDescent="0.2">
      <c r="A457" s="156"/>
      <c r="I457" s="179" t="s">
        <v>410</v>
      </c>
      <c r="J457" s="180">
        <v>1536</v>
      </c>
      <c r="K457" s="180">
        <v>1075</v>
      </c>
      <c r="L457" s="208">
        <f t="shared" si="28"/>
        <v>461</v>
      </c>
      <c r="M457" s="179" t="s">
        <v>311</v>
      </c>
      <c r="N457" s="180">
        <v>2</v>
      </c>
      <c r="O457" s="180">
        <v>93</v>
      </c>
      <c r="P457" s="208">
        <f t="shared" si="29"/>
        <v>-91</v>
      </c>
    </row>
    <row r="458" spans="1:16" ht="14.1" customHeight="1" x14ac:dyDescent="0.2">
      <c r="A458" s="156"/>
      <c r="I458" s="179" t="s">
        <v>367</v>
      </c>
      <c r="J458" s="180">
        <v>1752</v>
      </c>
      <c r="K458" s="180">
        <v>1425</v>
      </c>
      <c r="L458" s="208">
        <f t="shared" si="28"/>
        <v>327</v>
      </c>
      <c r="M458" s="179" t="s">
        <v>432</v>
      </c>
      <c r="N458" s="180">
        <v>1</v>
      </c>
      <c r="O458" s="180">
        <v>67</v>
      </c>
      <c r="P458" s="208">
        <f t="shared" si="29"/>
        <v>-66</v>
      </c>
    </row>
    <row r="459" spans="1:16" ht="14.1" customHeight="1" x14ac:dyDescent="0.2">
      <c r="A459" s="156"/>
      <c r="I459" s="179" t="s">
        <v>135</v>
      </c>
      <c r="J459" s="180">
        <v>561</v>
      </c>
      <c r="K459" s="180">
        <v>381</v>
      </c>
      <c r="L459" s="208">
        <f t="shared" si="28"/>
        <v>180</v>
      </c>
      <c r="M459" s="179" t="s">
        <v>368</v>
      </c>
      <c r="N459" s="180">
        <v>94</v>
      </c>
      <c r="O459" s="180">
        <v>158</v>
      </c>
      <c r="P459" s="208">
        <f t="shared" si="29"/>
        <v>-64</v>
      </c>
    </row>
    <row r="460" spans="1:16" ht="14.1" customHeight="1" x14ac:dyDescent="0.2">
      <c r="A460" s="156"/>
      <c r="I460" s="179" t="s">
        <v>50</v>
      </c>
      <c r="J460" s="180">
        <v>323</v>
      </c>
      <c r="K460" s="180">
        <v>157</v>
      </c>
      <c r="L460" s="208">
        <f t="shared" si="28"/>
        <v>166</v>
      </c>
      <c r="M460" s="179" t="s">
        <v>408</v>
      </c>
      <c r="N460" s="180">
        <v>351</v>
      </c>
      <c r="O460" s="180">
        <v>408</v>
      </c>
      <c r="P460" s="208">
        <f t="shared" si="29"/>
        <v>-57</v>
      </c>
    </row>
    <row r="461" spans="1:16" ht="14.1" customHeight="1" x14ac:dyDescent="0.2">
      <c r="A461" s="156"/>
      <c r="I461" s="179" t="s">
        <v>156</v>
      </c>
      <c r="J461" s="180">
        <v>164</v>
      </c>
      <c r="K461" s="180">
        <v>27</v>
      </c>
      <c r="L461" s="208">
        <f t="shared" si="28"/>
        <v>137</v>
      </c>
      <c r="M461" s="179" t="s">
        <v>169</v>
      </c>
      <c r="N461" s="180">
        <v>101</v>
      </c>
      <c r="O461" s="180">
        <v>144</v>
      </c>
      <c r="P461" s="208">
        <f t="shared" si="29"/>
        <v>-43</v>
      </c>
    </row>
    <row r="462" spans="1:16" ht="14.1" customHeight="1" x14ac:dyDescent="0.2">
      <c r="A462" s="156"/>
      <c r="I462" s="179" t="s">
        <v>430</v>
      </c>
      <c r="J462" s="180">
        <v>131</v>
      </c>
      <c r="K462" s="180">
        <v>0</v>
      </c>
      <c r="L462" s="208">
        <f t="shared" si="28"/>
        <v>131</v>
      </c>
      <c r="M462" s="179" t="s">
        <v>152</v>
      </c>
      <c r="N462" s="180">
        <v>0</v>
      </c>
      <c r="O462" s="180">
        <v>42</v>
      </c>
      <c r="P462" s="208">
        <f t="shared" si="29"/>
        <v>-42</v>
      </c>
    </row>
    <row r="463" spans="1:16" ht="14.1" customHeight="1" x14ac:dyDescent="0.2">
      <c r="A463" s="156"/>
      <c r="I463" s="179" t="s">
        <v>371</v>
      </c>
      <c r="J463" s="180">
        <v>338</v>
      </c>
      <c r="K463" s="180">
        <v>220</v>
      </c>
      <c r="L463" s="208">
        <f t="shared" si="28"/>
        <v>118</v>
      </c>
      <c r="M463" s="179" t="s">
        <v>425</v>
      </c>
      <c r="N463" s="180">
        <v>124</v>
      </c>
      <c r="O463" s="180">
        <v>161</v>
      </c>
      <c r="P463" s="208">
        <f t="shared" si="29"/>
        <v>-37</v>
      </c>
    </row>
    <row r="464" spans="1:16" ht="14.1" customHeight="1" x14ac:dyDescent="0.2">
      <c r="A464" s="156"/>
      <c r="I464" s="179" t="s">
        <v>306</v>
      </c>
      <c r="J464" s="180">
        <v>334</v>
      </c>
      <c r="K464" s="180">
        <v>278</v>
      </c>
      <c r="L464" s="208">
        <f t="shared" si="28"/>
        <v>56</v>
      </c>
      <c r="M464" s="179" t="s">
        <v>428</v>
      </c>
      <c r="N464" s="180">
        <v>0</v>
      </c>
      <c r="O464" s="180">
        <v>24</v>
      </c>
      <c r="P464" s="208">
        <f t="shared" si="29"/>
        <v>-24</v>
      </c>
    </row>
    <row r="465" spans="1:16" s="431" customFormat="1" ht="14.1" customHeight="1" x14ac:dyDescent="0.2">
      <c r="A465" s="398"/>
      <c r="B465" s="397"/>
      <c r="C465" s="397"/>
      <c r="D465" s="397"/>
      <c r="E465" s="397"/>
      <c r="F465" s="397"/>
      <c r="G465" s="397"/>
      <c r="H465" s="397"/>
      <c r="I465" s="179" t="s">
        <v>17</v>
      </c>
      <c r="J465" s="180">
        <v>56</v>
      </c>
      <c r="K465" s="180">
        <v>7</v>
      </c>
      <c r="L465" s="208">
        <f t="shared" si="28"/>
        <v>49</v>
      </c>
      <c r="M465" s="179" t="s">
        <v>180</v>
      </c>
      <c r="N465" s="180">
        <v>10</v>
      </c>
      <c r="O465" s="180">
        <v>32</v>
      </c>
      <c r="P465" s="208">
        <f t="shared" si="29"/>
        <v>-22</v>
      </c>
    </row>
    <row r="466" spans="1:16" ht="14.1" customHeight="1" x14ac:dyDescent="0.2">
      <c r="I466" s="179" t="s">
        <v>407</v>
      </c>
      <c r="J466" s="180">
        <v>62</v>
      </c>
      <c r="K466" s="180">
        <v>19</v>
      </c>
      <c r="L466" s="208">
        <f t="shared" si="28"/>
        <v>43</v>
      </c>
      <c r="M466" s="179" t="s">
        <v>151</v>
      </c>
      <c r="N466" s="180">
        <v>347</v>
      </c>
      <c r="O466" s="180">
        <v>361</v>
      </c>
      <c r="P466" s="208">
        <f t="shared" si="29"/>
        <v>-14</v>
      </c>
    </row>
    <row r="467" spans="1:16" ht="14.1" customHeight="1" x14ac:dyDescent="0.2">
      <c r="I467" s="179" t="s">
        <v>422</v>
      </c>
      <c r="J467" s="180">
        <v>82</v>
      </c>
      <c r="K467" s="180">
        <v>54</v>
      </c>
      <c r="L467" s="208">
        <f t="shared" si="28"/>
        <v>28</v>
      </c>
      <c r="M467" s="179" t="s">
        <v>440</v>
      </c>
      <c r="N467" s="180">
        <v>0</v>
      </c>
      <c r="O467" s="180">
        <v>13</v>
      </c>
      <c r="P467" s="208">
        <f t="shared" si="29"/>
        <v>-13</v>
      </c>
    </row>
    <row r="468" spans="1:16" ht="14.1" customHeight="1" x14ac:dyDescent="0.2">
      <c r="I468" s="179" t="s">
        <v>29</v>
      </c>
      <c r="J468" s="180">
        <v>26</v>
      </c>
      <c r="K468" s="180">
        <v>7</v>
      </c>
      <c r="L468" s="208">
        <f t="shared" si="28"/>
        <v>19</v>
      </c>
      <c r="M468" s="179" t="s">
        <v>424</v>
      </c>
      <c r="N468" s="180">
        <v>66</v>
      </c>
      <c r="O468" s="180">
        <v>70</v>
      </c>
      <c r="P468" s="208">
        <f t="shared" si="29"/>
        <v>-4</v>
      </c>
    </row>
    <row r="469" spans="1:16" ht="14.1" customHeight="1" x14ac:dyDescent="0.2">
      <c r="I469" s="179" t="s">
        <v>426</v>
      </c>
      <c r="J469" s="180">
        <v>398</v>
      </c>
      <c r="K469" s="180">
        <v>380</v>
      </c>
      <c r="L469" s="208">
        <f t="shared" si="28"/>
        <v>18</v>
      </c>
      <c r="M469" s="179" t="s">
        <v>159</v>
      </c>
      <c r="N469" s="180">
        <v>0</v>
      </c>
      <c r="O469" s="180">
        <v>3</v>
      </c>
      <c r="P469" s="208">
        <f t="shared" si="29"/>
        <v>-3</v>
      </c>
    </row>
    <row r="470" spans="1:16" ht="14.1" customHeight="1" x14ac:dyDescent="0.2">
      <c r="I470" s="179" t="s">
        <v>413</v>
      </c>
      <c r="J470" s="180">
        <v>11</v>
      </c>
      <c r="K470" s="180">
        <v>8</v>
      </c>
      <c r="L470" s="208">
        <f t="shared" si="28"/>
        <v>3</v>
      </c>
      <c r="M470" s="179" t="s">
        <v>409</v>
      </c>
      <c r="N470" s="180">
        <v>30</v>
      </c>
      <c r="O470" s="180">
        <v>33</v>
      </c>
      <c r="P470" s="208">
        <f t="shared" si="29"/>
        <v>-3</v>
      </c>
    </row>
    <row r="471" spans="1:16" ht="14.1" customHeight="1" x14ac:dyDescent="0.2">
      <c r="I471" s="179" t="s">
        <v>54</v>
      </c>
      <c r="J471" s="180">
        <v>155</v>
      </c>
      <c r="K471" s="180">
        <v>153</v>
      </c>
      <c r="L471" s="208">
        <f t="shared" si="28"/>
        <v>2</v>
      </c>
      <c r="M471" s="179" t="s">
        <v>194</v>
      </c>
      <c r="N471" s="180">
        <v>0</v>
      </c>
      <c r="O471" s="180">
        <v>3</v>
      </c>
      <c r="P471" s="208">
        <f t="shared" si="29"/>
        <v>-3</v>
      </c>
    </row>
    <row r="472" spans="1:16" ht="14.1" customHeight="1" x14ac:dyDescent="0.2">
      <c r="I472" s="179" t="s">
        <v>317</v>
      </c>
      <c r="J472" s="180">
        <v>1</v>
      </c>
      <c r="K472" s="180">
        <v>0</v>
      </c>
      <c r="L472" s="208">
        <f t="shared" si="28"/>
        <v>1</v>
      </c>
      <c r="M472" s="179" t="s">
        <v>319</v>
      </c>
      <c r="N472" s="180">
        <v>5</v>
      </c>
      <c r="O472" s="180">
        <v>6</v>
      </c>
      <c r="P472" s="208">
        <f t="shared" si="29"/>
        <v>-1</v>
      </c>
    </row>
    <row r="473" spans="1:16" ht="14.1" customHeight="1" x14ac:dyDescent="0.2">
      <c r="A473" s="163"/>
      <c r="I473" s="179" t="s">
        <v>246</v>
      </c>
      <c r="J473" s="180">
        <v>976</v>
      </c>
      <c r="K473" s="180">
        <v>595</v>
      </c>
      <c r="L473" s="208">
        <f t="shared" si="28"/>
        <v>381</v>
      </c>
      <c r="M473" s="183"/>
      <c r="N473" s="180"/>
      <c r="O473" s="180"/>
      <c r="P473" s="208"/>
    </row>
    <row r="474" spans="1:16" ht="14.1" customHeight="1" x14ac:dyDescent="0.2">
      <c r="A474" s="163"/>
      <c r="M474" s="183"/>
      <c r="N474" s="180"/>
      <c r="O474" s="180"/>
      <c r="P474" s="208"/>
    </row>
    <row r="475" spans="1:16" ht="14.1" customHeight="1" x14ac:dyDescent="0.2">
      <c r="A475" s="163"/>
      <c r="I475" s="183"/>
      <c r="J475" s="180"/>
      <c r="K475" s="180"/>
      <c r="L475" s="208"/>
      <c r="M475" s="183"/>
      <c r="N475" s="180"/>
      <c r="O475" s="180"/>
      <c r="P475" s="208"/>
    </row>
    <row r="476" spans="1:16" ht="14.1" customHeight="1" x14ac:dyDescent="0.2">
      <c r="A476" s="163"/>
      <c r="I476" s="183"/>
      <c r="J476" s="180"/>
      <c r="K476" s="180"/>
      <c r="L476" s="208"/>
      <c r="M476" s="183"/>
      <c r="N476" s="180"/>
      <c r="O476" s="180"/>
      <c r="P476" s="208"/>
    </row>
    <row r="477" spans="1:16" ht="14.1" customHeight="1" x14ac:dyDescent="0.2">
      <c r="A477" s="163"/>
      <c r="I477" s="183"/>
      <c r="J477" s="180"/>
      <c r="K477" s="180"/>
      <c r="L477" s="208"/>
      <c r="M477" s="183"/>
      <c r="N477" s="180"/>
      <c r="O477" s="180"/>
      <c r="P477" s="208"/>
    </row>
    <row r="478" spans="1:16" ht="14.1" customHeight="1" x14ac:dyDescent="0.2">
      <c r="A478" s="163"/>
      <c r="M478" s="183"/>
      <c r="N478" s="180"/>
      <c r="O478" s="180"/>
      <c r="P478" s="208"/>
    </row>
    <row r="479" spans="1:16" ht="14.1" customHeight="1" x14ac:dyDescent="0.2">
      <c r="A479" s="163"/>
      <c r="I479" s="183"/>
      <c r="J479" s="180"/>
      <c r="K479" s="180"/>
      <c r="L479" s="208"/>
      <c r="M479" s="183"/>
      <c r="N479" s="180"/>
      <c r="O479" s="180"/>
      <c r="P479" s="208"/>
    </row>
    <row r="480" spans="1:16" ht="14.1" customHeight="1" x14ac:dyDescent="0.2">
      <c r="A480" s="163"/>
      <c r="M480" s="183"/>
      <c r="N480" s="180"/>
      <c r="O480" s="180"/>
      <c r="P480" s="208"/>
    </row>
    <row r="481" spans="1:16" ht="14.1" customHeight="1" x14ac:dyDescent="0.2">
      <c r="A481" s="156"/>
      <c r="I481" s="183"/>
      <c r="J481" s="424"/>
      <c r="K481" s="424"/>
      <c r="L481" s="208"/>
      <c r="M481" s="183"/>
      <c r="N481" s="180"/>
      <c r="O481" s="180"/>
      <c r="P481" s="208"/>
    </row>
    <row r="482" spans="1:16" ht="14.1" customHeight="1" x14ac:dyDescent="0.2">
      <c r="A482" s="156"/>
      <c r="I482" s="183"/>
      <c r="J482" s="424"/>
      <c r="K482" s="424"/>
      <c r="L482" s="208"/>
      <c r="M482" s="183"/>
      <c r="N482" s="180"/>
      <c r="O482" s="180"/>
      <c r="P482" s="208"/>
    </row>
    <row r="483" spans="1:16" ht="14.1" customHeight="1" x14ac:dyDescent="0.2">
      <c r="A483" s="156"/>
      <c r="I483" s="183"/>
      <c r="J483" s="424"/>
      <c r="K483" s="424"/>
      <c r="L483" s="208"/>
      <c r="M483" s="183"/>
      <c r="N483" s="180"/>
      <c r="O483" s="180"/>
      <c r="P483" s="208"/>
    </row>
    <row r="484" spans="1:16" ht="14.1" customHeight="1" x14ac:dyDescent="0.2">
      <c r="A484" s="156"/>
      <c r="I484" s="183"/>
      <c r="J484" s="424"/>
      <c r="K484" s="424"/>
      <c r="L484" s="208"/>
      <c r="M484" s="423"/>
      <c r="N484" s="424"/>
      <c r="O484" s="424"/>
      <c r="P484" s="208"/>
    </row>
    <row r="485" spans="1:16" ht="14.1" customHeight="1" x14ac:dyDescent="0.2">
      <c r="A485" s="156"/>
      <c r="I485" s="183"/>
      <c r="J485" s="424"/>
      <c r="K485" s="424"/>
      <c r="L485" s="208"/>
      <c r="M485" s="423"/>
      <c r="N485" s="424"/>
      <c r="O485" s="424"/>
      <c r="P485" s="208"/>
    </row>
    <row r="486" spans="1:16" ht="14.1" customHeight="1" x14ac:dyDescent="0.2">
      <c r="A486" s="156"/>
      <c r="I486" s="183"/>
      <c r="J486" s="424"/>
      <c r="K486" s="424"/>
      <c r="L486" s="208"/>
      <c r="M486" s="423"/>
      <c r="N486" s="424"/>
      <c r="O486" s="424"/>
      <c r="P486" s="208"/>
    </row>
    <row r="487" spans="1:16" ht="14.1" customHeight="1" x14ac:dyDescent="0.2">
      <c r="A487" s="156"/>
      <c r="I487" s="183"/>
      <c r="J487" s="424"/>
      <c r="K487" s="424"/>
      <c r="L487" s="208"/>
      <c r="M487" s="423"/>
      <c r="N487" s="424"/>
      <c r="O487" s="424"/>
      <c r="P487" s="208"/>
    </row>
    <row r="488" spans="1:16" ht="14.1" customHeight="1" x14ac:dyDescent="0.2">
      <c r="A488" s="156"/>
      <c r="I488" s="183"/>
      <c r="J488" s="424"/>
      <c r="K488" s="424"/>
      <c r="L488" s="208"/>
      <c r="M488" s="423"/>
      <c r="N488" s="424"/>
      <c r="O488" s="424"/>
      <c r="P488" s="208"/>
    </row>
    <row r="489" spans="1:16" ht="14.1" customHeight="1" x14ac:dyDescent="0.2">
      <c r="A489" s="156"/>
      <c r="I489" s="183"/>
      <c r="J489" s="424"/>
      <c r="K489" s="424"/>
      <c r="L489" s="208"/>
      <c r="M489" s="423"/>
      <c r="N489" s="424"/>
      <c r="O489" s="424"/>
      <c r="P489" s="208"/>
    </row>
    <row r="490" spans="1:16" ht="14.1" customHeight="1" x14ac:dyDescent="0.2">
      <c r="I490" s="183"/>
      <c r="J490" s="424"/>
      <c r="K490" s="424"/>
      <c r="L490" s="208"/>
      <c r="M490" s="423"/>
      <c r="N490" s="424"/>
      <c r="O490" s="424"/>
      <c r="P490" s="208"/>
    </row>
    <row r="491" spans="1:16" ht="14.1" customHeight="1" x14ac:dyDescent="0.2">
      <c r="M491" s="423"/>
      <c r="N491" s="424"/>
      <c r="O491" s="424"/>
      <c r="P491" s="208"/>
    </row>
    <row r="492" spans="1:16" ht="14.1" customHeight="1" x14ac:dyDescent="0.2">
      <c r="I492" s="426" t="s">
        <v>434</v>
      </c>
      <c r="J492" s="401">
        <f>SUM(J449:J491)</f>
        <v>217316</v>
      </c>
      <c r="K492" s="401">
        <f t="shared" ref="K492:P492" si="30">SUM(K449:K491)</f>
        <v>195707</v>
      </c>
      <c r="L492" s="401">
        <f t="shared" si="30"/>
        <v>21609</v>
      </c>
      <c r="M492" s="426" t="s">
        <v>434</v>
      </c>
      <c r="N492" s="401">
        <f t="shared" si="30"/>
        <v>29140</v>
      </c>
      <c r="O492" s="401">
        <f t="shared" si="30"/>
        <v>62481</v>
      </c>
      <c r="P492" s="401">
        <f t="shared" si="30"/>
        <v>-33341</v>
      </c>
    </row>
    <row r="493" spans="1:16" ht="14.1" customHeight="1" x14ac:dyDescent="0.2">
      <c r="J493" s="401">
        <f>N492</f>
        <v>29140</v>
      </c>
      <c r="K493" s="401">
        <f>O492</f>
        <v>62481</v>
      </c>
      <c r="L493" s="401">
        <f>P492</f>
        <v>-33341</v>
      </c>
      <c r="M493" s="440"/>
      <c r="N493" s="441"/>
      <c r="O493" s="441"/>
      <c r="P493" s="441"/>
    </row>
    <row r="494" spans="1:16" ht="14.1" customHeight="1" x14ac:dyDescent="0.2">
      <c r="J494" s="428">
        <f>SUM(J492:J493)</f>
        <v>246456</v>
      </c>
      <c r="K494" s="428">
        <f>SUM(K492:K493)</f>
        <v>258188</v>
      </c>
      <c r="L494" s="428">
        <f>SUM(L492:L493)</f>
        <v>-11732</v>
      </c>
    </row>
    <row r="495" spans="1:16" ht="14.1" customHeight="1" x14ac:dyDescent="0.2">
      <c r="I495" s="429" t="s">
        <v>447</v>
      </c>
      <c r="J495" s="399">
        <f>C448-J494</f>
        <v>0</v>
      </c>
      <c r="K495" s="399">
        <f>E448-K494</f>
        <v>0</v>
      </c>
      <c r="L495" s="399">
        <f>G448-L494</f>
        <v>0</v>
      </c>
    </row>
    <row r="496" spans="1:16" ht="14.1" customHeight="1" x14ac:dyDescent="0.2"/>
    <row r="497" spans="1:16" ht="14.1" customHeight="1" x14ac:dyDescent="0.2">
      <c r="A497" s="166">
        <v>11</v>
      </c>
      <c r="B497" s="363" t="s">
        <v>71</v>
      </c>
      <c r="C497" s="72">
        <v>188205</v>
      </c>
      <c r="D497" s="417">
        <f>C497*100/7529178</f>
        <v>2.4996752633554418</v>
      </c>
      <c r="E497" s="72">
        <v>206015</v>
      </c>
      <c r="F497" s="417">
        <f>E497*100/7270009</f>
        <v>2.8337654052422767</v>
      </c>
      <c r="G497" s="443">
        <f>C497-E497</f>
        <v>-17810</v>
      </c>
      <c r="H497" s="444">
        <f>G497*100/E497</f>
        <v>-8.645001577555032</v>
      </c>
      <c r="I497" s="426"/>
      <c r="J497" s="401"/>
      <c r="K497" s="401"/>
      <c r="L497" s="401"/>
      <c r="M497" s="430"/>
      <c r="N497" s="401"/>
      <c r="O497" s="401"/>
      <c r="P497" s="401"/>
    </row>
    <row r="498" spans="1:16" ht="14.1" customHeight="1" x14ac:dyDescent="0.2">
      <c r="I498" s="179" t="s">
        <v>307</v>
      </c>
      <c r="J498" s="180">
        <v>15175</v>
      </c>
      <c r="K498" s="180">
        <v>2946</v>
      </c>
      <c r="L498" s="208">
        <f t="shared" ref="L498:L525" si="31">J498-K498</f>
        <v>12229</v>
      </c>
      <c r="M498" s="179" t="s">
        <v>411</v>
      </c>
      <c r="N498" s="180">
        <v>33199</v>
      </c>
      <c r="O498" s="180">
        <v>54504</v>
      </c>
      <c r="P498" s="208">
        <f t="shared" ref="P498:P527" si="32">N498-O498</f>
        <v>-21305</v>
      </c>
    </row>
    <row r="499" spans="1:16" ht="14.1" customHeight="1" x14ac:dyDescent="0.2">
      <c r="I499" s="179" t="s">
        <v>152</v>
      </c>
      <c r="J499" s="180">
        <v>50181</v>
      </c>
      <c r="K499" s="180">
        <v>47323</v>
      </c>
      <c r="L499" s="208">
        <f t="shared" si="31"/>
        <v>2858</v>
      </c>
      <c r="M499" s="179" t="s">
        <v>151</v>
      </c>
      <c r="N499" s="180">
        <v>34033</v>
      </c>
      <c r="O499" s="180">
        <v>41858</v>
      </c>
      <c r="P499" s="208">
        <f t="shared" si="32"/>
        <v>-7825</v>
      </c>
    </row>
    <row r="500" spans="1:16" ht="14.1" customHeight="1" x14ac:dyDescent="0.2">
      <c r="I500" s="179" t="s">
        <v>407</v>
      </c>
      <c r="J500" s="180">
        <v>4240</v>
      </c>
      <c r="K500" s="180">
        <v>2106</v>
      </c>
      <c r="L500" s="208">
        <f t="shared" si="31"/>
        <v>2134</v>
      </c>
      <c r="M500" s="179" t="s">
        <v>306</v>
      </c>
      <c r="N500" s="180">
        <v>3514</v>
      </c>
      <c r="O500" s="180">
        <v>8266</v>
      </c>
      <c r="P500" s="208">
        <f t="shared" si="32"/>
        <v>-4752</v>
      </c>
    </row>
    <row r="501" spans="1:16" ht="14.1" customHeight="1" x14ac:dyDescent="0.2">
      <c r="I501" s="179" t="s">
        <v>360</v>
      </c>
      <c r="J501" s="180">
        <v>3997</v>
      </c>
      <c r="K501" s="180">
        <v>2802</v>
      </c>
      <c r="L501" s="208">
        <f t="shared" si="31"/>
        <v>1195</v>
      </c>
      <c r="M501" s="179" t="s">
        <v>26</v>
      </c>
      <c r="N501" s="180">
        <v>3807</v>
      </c>
      <c r="O501" s="180">
        <v>5723</v>
      </c>
      <c r="P501" s="208">
        <f t="shared" si="32"/>
        <v>-1916</v>
      </c>
    </row>
    <row r="502" spans="1:16" ht="14.1" customHeight="1" x14ac:dyDescent="0.2">
      <c r="I502" s="179" t="s">
        <v>150</v>
      </c>
      <c r="J502" s="180">
        <v>15372</v>
      </c>
      <c r="K502" s="180">
        <v>14309</v>
      </c>
      <c r="L502" s="208">
        <f t="shared" si="31"/>
        <v>1063</v>
      </c>
      <c r="M502" s="179" t="s">
        <v>410</v>
      </c>
      <c r="N502" s="180">
        <v>4090</v>
      </c>
      <c r="O502" s="180">
        <v>5467</v>
      </c>
      <c r="P502" s="208">
        <f t="shared" si="32"/>
        <v>-1377</v>
      </c>
    </row>
    <row r="503" spans="1:16" ht="14.1" customHeight="1" x14ac:dyDescent="0.2">
      <c r="I503" s="179" t="s">
        <v>440</v>
      </c>
      <c r="J503" s="180">
        <v>470</v>
      </c>
      <c r="K503" s="180">
        <v>0</v>
      </c>
      <c r="L503" s="208">
        <f t="shared" si="31"/>
        <v>470</v>
      </c>
      <c r="M503" s="179" t="s">
        <v>413</v>
      </c>
      <c r="N503" s="180">
        <v>1746</v>
      </c>
      <c r="O503" s="180">
        <v>2090</v>
      </c>
      <c r="P503" s="208">
        <f t="shared" si="32"/>
        <v>-344</v>
      </c>
    </row>
    <row r="504" spans="1:16" ht="14.1" customHeight="1" x14ac:dyDescent="0.2">
      <c r="I504" s="179" t="s">
        <v>422</v>
      </c>
      <c r="J504" s="180">
        <v>542</v>
      </c>
      <c r="K504" s="180">
        <v>165</v>
      </c>
      <c r="L504" s="208">
        <f t="shared" si="31"/>
        <v>377</v>
      </c>
      <c r="M504" s="179" t="s">
        <v>216</v>
      </c>
      <c r="N504" s="180">
        <v>0</v>
      </c>
      <c r="O504" s="180">
        <v>274</v>
      </c>
      <c r="P504" s="208">
        <f t="shared" si="32"/>
        <v>-274</v>
      </c>
    </row>
    <row r="505" spans="1:16" ht="14.1" customHeight="1" x14ac:dyDescent="0.2">
      <c r="I505" s="179" t="s">
        <v>311</v>
      </c>
      <c r="J505" s="180">
        <v>3277</v>
      </c>
      <c r="K505" s="180">
        <v>2927</v>
      </c>
      <c r="L505" s="208">
        <f t="shared" si="31"/>
        <v>350</v>
      </c>
      <c r="M505" s="179" t="s">
        <v>317</v>
      </c>
      <c r="N505" s="180">
        <v>678</v>
      </c>
      <c r="O505" s="180">
        <v>945</v>
      </c>
      <c r="P505" s="208">
        <f t="shared" si="32"/>
        <v>-267</v>
      </c>
    </row>
    <row r="506" spans="1:16" ht="14.1" customHeight="1" x14ac:dyDescent="0.2">
      <c r="I506" s="179" t="s">
        <v>30</v>
      </c>
      <c r="J506" s="180">
        <v>2231</v>
      </c>
      <c r="K506" s="180">
        <v>1901</v>
      </c>
      <c r="L506" s="208">
        <f t="shared" si="31"/>
        <v>330</v>
      </c>
      <c r="M506" s="179" t="s">
        <v>409</v>
      </c>
      <c r="N506" s="180">
        <v>351</v>
      </c>
      <c r="O506" s="180">
        <v>535</v>
      </c>
      <c r="P506" s="208">
        <f t="shared" si="32"/>
        <v>-184</v>
      </c>
    </row>
    <row r="507" spans="1:16" ht="14.1" customHeight="1" x14ac:dyDescent="0.2">
      <c r="I507" s="179" t="s">
        <v>50</v>
      </c>
      <c r="J507" s="180">
        <v>648</v>
      </c>
      <c r="K507" s="180">
        <v>326</v>
      </c>
      <c r="L507" s="208">
        <f t="shared" si="31"/>
        <v>322</v>
      </c>
      <c r="M507" s="179" t="s">
        <v>156</v>
      </c>
      <c r="N507" s="180">
        <v>35</v>
      </c>
      <c r="O507" s="180">
        <v>215</v>
      </c>
      <c r="P507" s="208">
        <f t="shared" si="32"/>
        <v>-180</v>
      </c>
    </row>
    <row r="508" spans="1:16" ht="14.1" customHeight="1" x14ac:dyDescent="0.2">
      <c r="I508" s="179" t="s">
        <v>54</v>
      </c>
      <c r="J508" s="180">
        <v>475</v>
      </c>
      <c r="K508" s="180">
        <v>220</v>
      </c>
      <c r="L508" s="208">
        <f t="shared" si="31"/>
        <v>255</v>
      </c>
      <c r="M508" s="179" t="s">
        <v>426</v>
      </c>
      <c r="N508" s="180">
        <v>383</v>
      </c>
      <c r="O508" s="180">
        <v>535</v>
      </c>
      <c r="P508" s="208">
        <f t="shared" si="32"/>
        <v>-152</v>
      </c>
    </row>
    <row r="509" spans="1:16" ht="14.1" customHeight="1" x14ac:dyDescent="0.2">
      <c r="I509" s="179" t="s">
        <v>362</v>
      </c>
      <c r="J509" s="180">
        <v>264</v>
      </c>
      <c r="K509" s="180">
        <v>9</v>
      </c>
      <c r="L509" s="208">
        <f t="shared" si="31"/>
        <v>255</v>
      </c>
      <c r="M509" s="179" t="s">
        <v>17</v>
      </c>
      <c r="N509" s="180">
        <v>26</v>
      </c>
      <c r="O509" s="180">
        <v>175</v>
      </c>
      <c r="P509" s="208">
        <f t="shared" si="32"/>
        <v>-149</v>
      </c>
    </row>
    <row r="510" spans="1:16" ht="14.1" customHeight="1" x14ac:dyDescent="0.2">
      <c r="I510" s="179" t="s">
        <v>53</v>
      </c>
      <c r="J510" s="180">
        <v>2121</v>
      </c>
      <c r="K510" s="180">
        <v>1934</v>
      </c>
      <c r="L510" s="208">
        <f t="shared" si="31"/>
        <v>187</v>
      </c>
      <c r="M510" s="179" t="s">
        <v>423</v>
      </c>
      <c r="N510" s="180">
        <v>65</v>
      </c>
      <c r="O510" s="180">
        <v>199</v>
      </c>
      <c r="P510" s="208">
        <f t="shared" si="32"/>
        <v>-134</v>
      </c>
    </row>
    <row r="511" spans="1:16" ht="14.1" customHeight="1" x14ac:dyDescent="0.2">
      <c r="I511" s="179" t="s">
        <v>42</v>
      </c>
      <c r="J511" s="180">
        <v>134</v>
      </c>
      <c r="K511" s="180">
        <v>0</v>
      </c>
      <c r="L511" s="208">
        <f t="shared" si="31"/>
        <v>134</v>
      </c>
      <c r="M511" s="179" t="s">
        <v>29</v>
      </c>
      <c r="N511" s="180">
        <v>0</v>
      </c>
      <c r="O511" s="180">
        <v>111</v>
      </c>
      <c r="P511" s="208">
        <f t="shared" si="32"/>
        <v>-111</v>
      </c>
    </row>
    <row r="512" spans="1:16" ht="14.1" customHeight="1" x14ac:dyDescent="0.2">
      <c r="I512" s="179" t="s">
        <v>408</v>
      </c>
      <c r="J512" s="180">
        <v>1586</v>
      </c>
      <c r="K512" s="180">
        <v>1505</v>
      </c>
      <c r="L512" s="208">
        <f t="shared" si="31"/>
        <v>81</v>
      </c>
      <c r="M512" s="179" t="s">
        <v>160</v>
      </c>
      <c r="N512" s="180">
        <v>27</v>
      </c>
      <c r="O512" s="180">
        <v>120</v>
      </c>
      <c r="P512" s="208">
        <f t="shared" si="32"/>
        <v>-93</v>
      </c>
    </row>
    <row r="513" spans="1:16" ht="14.1" customHeight="1" x14ac:dyDescent="0.2">
      <c r="I513" s="179" t="s">
        <v>38</v>
      </c>
      <c r="J513" s="180">
        <v>205</v>
      </c>
      <c r="K513" s="180">
        <v>146</v>
      </c>
      <c r="L513" s="208">
        <f t="shared" si="31"/>
        <v>59</v>
      </c>
      <c r="M513" s="179" t="s">
        <v>135</v>
      </c>
      <c r="N513" s="180">
        <v>26</v>
      </c>
      <c r="O513" s="180">
        <v>100</v>
      </c>
      <c r="P513" s="208">
        <f t="shared" si="32"/>
        <v>-74</v>
      </c>
    </row>
    <row r="514" spans="1:16" ht="14.1" customHeight="1" x14ac:dyDescent="0.2">
      <c r="I514" s="179" t="s">
        <v>419</v>
      </c>
      <c r="J514" s="180">
        <v>64</v>
      </c>
      <c r="K514" s="180">
        <v>6</v>
      </c>
      <c r="L514" s="208">
        <f t="shared" si="31"/>
        <v>58</v>
      </c>
      <c r="M514" s="179" t="s">
        <v>414</v>
      </c>
      <c r="N514" s="180">
        <v>78</v>
      </c>
      <c r="O514" s="180">
        <v>147</v>
      </c>
      <c r="P514" s="208">
        <f t="shared" si="32"/>
        <v>-69</v>
      </c>
    </row>
    <row r="515" spans="1:16" ht="14.1" customHeight="1" x14ac:dyDescent="0.2">
      <c r="A515" s="163"/>
      <c r="I515" s="179" t="s">
        <v>412</v>
      </c>
      <c r="J515" s="180">
        <v>77</v>
      </c>
      <c r="K515" s="180">
        <v>36</v>
      </c>
      <c r="L515" s="208">
        <f t="shared" si="31"/>
        <v>41</v>
      </c>
      <c r="M515" s="179" t="s">
        <v>168</v>
      </c>
      <c r="N515" s="180">
        <v>0</v>
      </c>
      <c r="O515" s="180">
        <v>56</v>
      </c>
      <c r="P515" s="208">
        <f t="shared" si="32"/>
        <v>-56</v>
      </c>
    </row>
    <row r="516" spans="1:16" ht="14.1" customHeight="1" x14ac:dyDescent="0.2">
      <c r="I516" s="179" t="s">
        <v>438</v>
      </c>
      <c r="J516" s="180">
        <v>47</v>
      </c>
      <c r="K516" s="180">
        <v>10</v>
      </c>
      <c r="L516" s="208">
        <f t="shared" si="31"/>
        <v>37</v>
      </c>
      <c r="M516" s="179" t="s">
        <v>429</v>
      </c>
      <c r="N516" s="180">
        <v>0</v>
      </c>
      <c r="O516" s="180">
        <v>26</v>
      </c>
      <c r="P516" s="208">
        <f t="shared" si="32"/>
        <v>-26</v>
      </c>
    </row>
    <row r="517" spans="1:16" ht="14.1" customHeight="1" x14ac:dyDescent="0.2">
      <c r="I517" s="179" t="s">
        <v>371</v>
      </c>
      <c r="J517" s="180">
        <v>238</v>
      </c>
      <c r="K517" s="180">
        <v>204</v>
      </c>
      <c r="L517" s="208">
        <f t="shared" si="31"/>
        <v>34</v>
      </c>
      <c r="M517" s="179" t="s">
        <v>159</v>
      </c>
      <c r="N517" s="180">
        <v>39</v>
      </c>
      <c r="O517" s="180">
        <v>65</v>
      </c>
      <c r="P517" s="208">
        <f t="shared" si="32"/>
        <v>-26</v>
      </c>
    </row>
    <row r="518" spans="1:16" ht="14.1" customHeight="1" x14ac:dyDescent="0.2">
      <c r="I518" s="179" t="s">
        <v>417</v>
      </c>
      <c r="J518" s="180">
        <v>25</v>
      </c>
      <c r="K518" s="180">
        <v>0</v>
      </c>
      <c r="L518" s="208">
        <f t="shared" si="31"/>
        <v>25</v>
      </c>
      <c r="M518" s="179" t="s">
        <v>140</v>
      </c>
      <c r="N518" s="180">
        <v>257</v>
      </c>
      <c r="O518" s="180">
        <v>279</v>
      </c>
      <c r="P518" s="208">
        <f t="shared" si="32"/>
        <v>-22</v>
      </c>
    </row>
    <row r="519" spans="1:16" ht="14.1" customHeight="1" x14ac:dyDescent="0.2">
      <c r="I519" s="179" t="s">
        <v>424</v>
      </c>
      <c r="J519" s="180">
        <v>11</v>
      </c>
      <c r="K519" s="180">
        <v>0</v>
      </c>
      <c r="L519" s="208">
        <f t="shared" si="31"/>
        <v>11</v>
      </c>
      <c r="M519" s="179" t="s">
        <v>368</v>
      </c>
      <c r="N519" s="180">
        <v>0</v>
      </c>
      <c r="O519" s="180">
        <v>11</v>
      </c>
      <c r="P519" s="208">
        <f t="shared" si="32"/>
        <v>-11</v>
      </c>
    </row>
    <row r="520" spans="1:16" ht="14.1" customHeight="1" x14ac:dyDescent="0.2">
      <c r="I520" s="179" t="s">
        <v>189</v>
      </c>
      <c r="J520" s="180">
        <v>61</v>
      </c>
      <c r="K520" s="180">
        <v>53</v>
      </c>
      <c r="L520" s="208">
        <f t="shared" si="31"/>
        <v>8</v>
      </c>
      <c r="M520" s="179" t="s">
        <v>197</v>
      </c>
      <c r="N520" s="180">
        <v>0</v>
      </c>
      <c r="O520" s="180">
        <v>10</v>
      </c>
      <c r="P520" s="208">
        <f t="shared" si="32"/>
        <v>-10</v>
      </c>
    </row>
    <row r="521" spans="1:16" ht="14.1" customHeight="1" x14ac:dyDescent="0.2">
      <c r="I521" s="179" t="s">
        <v>169</v>
      </c>
      <c r="J521" s="180">
        <v>5</v>
      </c>
      <c r="K521" s="180">
        <v>0</v>
      </c>
      <c r="L521" s="208">
        <f t="shared" si="31"/>
        <v>5</v>
      </c>
      <c r="M521" s="179" t="s">
        <v>194</v>
      </c>
      <c r="N521" s="180">
        <v>10</v>
      </c>
      <c r="O521" s="180">
        <v>19</v>
      </c>
      <c r="P521" s="208">
        <f t="shared" si="32"/>
        <v>-9</v>
      </c>
    </row>
    <row r="522" spans="1:16" ht="14.1" customHeight="1" x14ac:dyDescent="0.2">
      <c r="B522" s="422"/>
      <c r="C522" s="422"/>
      <c r="D522" s="422"/>
      <c r="E522" s="422"/>
      <c r="F522" s="422"/>
      <c r="G522" s="422"/>
      <c r="H522" s="422"/>
      <c r="I522" s="179" t="s">
        <v>428</v>
      </c>
      <c r="J522" s="180">
        <v>1</v>
      </c>
      <c r="K522" s="180">
        <v>0</v>
      </c>
      <c r="L522" s="208">
        <f t="shared" si="31"/>
        <v>1</v>
      </c>
      <c r="M522" s="179" t="s">
        <v>180</v>
      </c>
      <c r="N522" s="180">
        <v>108</v>
      </c>
      <c r="O522" s="180">
        <v>113</v>
      </c>
      <c r="P522" s="208">
        <f t="shared" si="32"/>
        <v>-5</v>
      </c>
    </row>
    <row r="523" spans="1:16" ht="14.1" customHeight="1" x14ac:dyDescent="0.2">
      <c r="B523" s="422"/>
      <c r="C523" s="422"/>
      <c r="D523" s="422"/>
      <c r="E523" s="422"/>
      <c r="F523" s="422"/>
      <c r="G523" s="422"/>
      <c r="H523" s="422"/>
      <c r="I523" s="179" t="s">
        <v>319</v>
      </c>
      <c r="J523" s="180">
        <v>15</v>
      </c>
      <c r="K523" s="180">
        <v>14</v>
      </c>
      <c r="L523" s="208">
        <f t="shared" si="31"/>
        <v>1</v>
      </c>
      <c r="M523" s="179" t="s">
        <v>427</v>
      </c>
      <c r="N523" s="180">
        <v>0</v>
      </c>
      <c r="O523" s="180">
        <v>3</v>
      </c>
      <c r="P523" s="208">
        <f t="shared" si="32"/>
        <v>-3</v>
      </c>
    </row>
    <row r="524" spans="1:16" ht="14.1" customHeight="1" x14ac:dyDescent="0.2">
      <c r="B524" s="422"/>
      <c r="C524" s="422"/>
      <c r="D524" s="422"/>
      <c r="E524" s="422"/>
      <c r="F524" s="422"/>
      <c r="G524" s="422"/>
      <c r="H524" s="422"/>
      <c r="I524" s="179" t="s">
        <v>415</v>
      </c>
      <c r="J524" s="180">
        <v>1</v>
      </c>
      <c r="K524" s="180">
        <v>0</v>
      </c>
      <c r="L524" s="208">
        <f t="shared" si="31"/>
        <v>1</v>
      </c>
      <c r="M524" s="179" t="s">
        <v>431</v>
      </c>
      <c r="N524" s="180">
        <v>0</v>
      </c>
      <c r="O524" s="180">
        <v>2</v>
      </c>
      <c r="P524" s="208">
        <f t="shared" si="32"/>
        <v>-2</v>
      </c>
    </row>
    <row r="525" spans="1:16" ht="14.1" customHeight="1" x14ac:dyDescent="0.2">
      <c r="B525" s="422"/>
      <c r="C525" s="422"/>
      <c r="D525" s="422"/>
      <c r="E525" s="422"/>
      <c r="F525" s="422"/>
      <c r="G525" s="422"/>
      <c r="H525" s="422"/>
      <c r="I525" s="179" t="s">
        <v>416</v>
      </c>
      <c r="J525" s="180">
        <v>42</v>
      </c>
      <c r="K525" s="180">
        <v>42</v>
      </c>
      <c r="L525" s="208">
        <f t="shared" si="31"/>
        <v>0</v>
      </c>
      <c r="M525" s="179" t="s">
        <v>425</v>
      </c>
      <c r="N525" s="180">
        <v>0</v>
      </c>
      <c r="O525" s="180">
        <v>1</v>
      </c>
      <c r="P525" s="208">
        <f t="shared" si="32"/>
        <v>-1</v>
      </c>
    </row>
    <row r="526" spans="1:16" ht="14.1" customHeight="1" x14ac:dyDescent="0.2">
      <c r="B526" s="422"/>
      <c r="C526" s="422"/>
      <c r="D526" s="422"/>
      <c r="E526" s="422"/>
      <c r="F526" s="422"/>
      <c r="G526" s="422"/>
      <c r="H526" s="422"/>
      <c r="I526" s="183"/>
      <c r="J526" s="180"/>
      <c r="K526" s="180"/>
      <c r="L526" s="208"/>
      <c r="M526" s="179" t="s">
        <v>420</v>
      </c>
      <c r="N526" s="180">
        <v>0</v>
      </c>
      <c r="O526" s="180">
        <v>1</v>
      </c>
      <c r="P526" s="208">
        <f t="shared" si="32"/>
        <v>-1</v>
      </c>
    </row>
    <row r="527" spans="1:16" ht="14.1" customHeight="1" x14ac:dyDescent="0.2">
      <c r="B527" s="422"/>
      <c r="C527" s="422"/>
      <c r="D527" s="422"/>
      <c r="E527" s="422"/>
      <c r="F527" s="422"/>
      <c r="G527" s="422"/>
      <c r="H527" s="422"/>
      <c r="I527" s="183"/>
      <c r="J527" s="180"/>
      <c r="K527" s="180"/>
      <c r="L527" s="208"/>
      <c r="M527" s="179" t="s">
        <v>246</v>
      </c>
      <c r="N527" s="180">
        <v>4228</v>
      </c>
      <c r="O527" s="180">
        <v>5181</v>
      </c>
      <c r="P527" s="208">
        <f t="shared" si="32"/>
        <v>-953</v>
      </c>
    </row>
    <row r="528" spans="1:16" s="431" customFormat="1" ht="14.1" customHeight="1" x14ac:dyDescent="0.2">
      <c r="A528" s="398"/>
      <c r="B528" s="422"/>
      <c r="C528" s="422"/>
      <c r="D528" s="422"/>
      <c r="E528" s="422"/>
      <c r="F528" s="422"/>
      <c r="G528" s="422"/>
      <c r="H528" s="422"/>
      <c r="I528" s="183"/>
      <c r="J528" s="180"/>
      <c r="K528" s="180"/>
      <c r="L528" s="208"/>
    </row>
    <row r="529" spans="1:16" ht="14.1" customHeight="1" x14ac:dyDescent="0.2">
      <c r="B529" s="422"/>
      <c r="C529" s="422"/>
      <c r="D529" s="422"/>
      <c r="E529" s="422"/>
      <c r="F529" s="422"/>
      <c r="G529" s="422"/>
      <c r="H529" s="422"/>
      <c r="I529" s="183"/>
      <c r="J529" s="180"/>
      <c r="K529" s="180"/>
      <c r="L529" s="208"/>
      <c r="M529" s="423"/>
      <c r="N529" s="424"/>
      <c r="O529" s="424"/>
      <c r="P529" s="208"/>
    </row>
    <row r="530" spans="1:16" ht="14.1" customHeight="1" x14ac:dyDescent="0.2">
      <c r="I530" s="183"/>
      <c r="J530" s="180"/>
      <c r="K530" s="180"/>
      <c r="L530" s="208"/>
      <c r="M530" s="423"/>
      <c r="N530" s="424"/>
      <c r="O530" s="424"/>
      <c r="P530" s="208"/>
    </row>
    <row r="531" spans="1:16" ht="14.1" customHeight="1" x14ac:dyDescent="0.2">
      <c r="I531" s="183"/>
      <c r="J531" s="180"/>
      <c r="K531" s="180"/>
      <c r="L531" s="208"/>
      <c r="M531" s="423"/>
      <c r="N531" s="424"/>
      <c r="O531" s="424"/>
      <c r="P531" s="208"/>
    </row>
    <row r="532" spans="1:16" ht="14.1" customHeight="1" x14ac:dyDescent="0.2">
      <c r="I532" s="183"/>
      <c r="J532" s="180"/>
      <c r="K532" s="180"/>
      <c r="L532" s="208"/>
      <c r="M532" s="423"/>
      <c r="N532" s="424"/>
      <c r="O532" s="424"/>
      <c r="P532" s="208"/>
    </row>
    <row r="533" spans="1:16" ht="14.1" customHeight="1" x14ac:dyDescent="0.2">
      <c r="I533" s="183"/>
      <c r="J533" s="180"/>
      <c r="K533" s="180"/>
      <c r="L533" s="208"/>
      <c r="M533" s="423"/>
      <c r="N533" s="424"/>
      <c r="O533" s="424"/>
      <c r="P533" s="208"/>
    </row>
    <row r="534" spans="1:16" ht="14.1" customHeight="1" x14ac:dyDescent="0.2">
      <c r="A534" s="156"/>
      <c r="M534" s="423"/>
      <c r="N534" s="424"/>
      <c r="O534" s="424"/>
      <c r="P534" s="208"/>
    </row>
    <row r="535" spans="1:16" ht="14.1" customHeight="1" x14ac:dyDescent="0.2">
      <c r="A535" s="156"/>
      <c r="M535" s="423"/>
      <c r="N535" s="424"/>
      <c r="O535" s="424"/>
      <c r="P535" s="208"/>
    </row>
    <row r="536" spans="1:16" ht="14.1" customHeight="1" x14ac:dyDescent="0.2">
      <c r="A536" s="156"/>
      <c r="M536" s="423"/>
      <c r="N536" s="424"/>
      <c r="O536" s="424"/>
      <c r="P536" s="208"/>
    </row>
    <row r="537" spans="1:16" ht="14.1" customHeight="1" x14ac:dyDescent="0.2">
      <c r="A537" s="156"/>
      <c r="M537" s="423"/>
      <c r="N537" s="424"/>
      <c r="O537" s="424"/>
      <c r="P537" s="208"/>
    </row>
    <row r="538" spans="1:16" ht="14.1" customHeight="1" x14ac:dyDescent="0.2">
      <c r="A538" s="156"/>
      <c r="I538" s="183"/>
      <c r="J538" s="424"/>
      <c r="K538" s="424"/>
      <c r="L538" s="208"/>
      <c r="M538" s="423"/>
      <c r="N538" s="424"/>
      <c r="O538" s="424"/>
      <c r="P538" s="208"/>
    </row>
    <row r="539" spans="1:16" ht="14.1" customHeight="1" x14ac:dyDescent="0.2">
      <c r="A539" s="156"/>
      <c r="M539" s="445"/>
    </row>
    <row r="540" spans="1:16" ht="14.1" customHeight="1" x14ac:dyDescent="0.2">
      <c r="A540" s="156"/>
      <c r="M540" s="445"/>
    </row>
    <row r="541" spans="1:16" ht="14.1" customHeight="1" x14ac:dyDescent="0.2">
      <c r="A541" s="156"/>
      <c r="I541" s="426" t="s">
        <v>434</v>
      </c>
      <c r="J541" s="401">
        <f>SUM(J498:J540)</f>
        <v>101505</v>
      </c>
      <c r="K541" s="401">
        <f t="shared" ref="K541:P541" si="33">SUM(K498:K540)</f>
        <v>78984</v>
      </c>
      <c r="L541" s="401">
        <f t="shared" si="33"/>
        <v>22521</v>
      </c>
      <c r="M541" s="430" t="s">
        <v>434</v>
      </c>
      <c r="N541" s="401">
        <f>SUM(N498:N540)</f>
        <v>86700</v>
      </c>
      <c r="O541" s="401">
        <f t="shared" si="33"/>
        <v>127031</v>
      </c>
      <c r="P541" s="401">
        <f t="shared" si="33"/>
        <v>-40331</v>
      </c>
    </row>
    <row r="542" spans="1:16" ht="14.1" customHeight="1" x14ac:dyDescent="0.2">
      <c r="A542" s="156"/>
      <c r="I542" s="426"/>
      <c r="J542" s="401">
        <f>N541</f>
        <v>86700</v>
      </c>
      <c r="K542" s="401">
        <f>O541</f>
        <v>127031</v>
      </c>
      <c r="L542" s="401">
        <f>P541</f>
        <v>-40331</v>
      </c>
      <c r="M542" s="430"/>
      <c r="N542" s="401"/>
      <c r="O542" s="401"/>
      <c r="P542" s="401"/>
    </row>
    <row r="543" spans="1:16" ht="14.1" customHeight="1" x14ac:dyDescent="0.2">
      <c r="A543" s="156"/>
      <c r="J543" s="428">
        <f>SUM(J541:J542)</f>
        <v>188205</v>
      </c>
      <c r="K543" s="428">
        <f>SUM(K541:K542)</f>
        <v>206015</v>
      </c>
      <c r="L543" s="428">
        <f>SUM(L541:L542)</f>
        <v>-17810</v>
      </c>
      <c r="M543" s="439"/>
      <c r="N543" s="402"/>
      <c r="O543" s="402"/>
      <c r="P543" s="402"/>
    </row>
    <row r="544" spans="1:16" ht="14.1" customHeight="1" x14ac:dyDescent="0.2">
      <c r="A544" s="156"/>
      <c r="I544" s="429" t="s">
        <v>448</v>
      </c>
      <c r="J544" s="399">
        <f>C497-J543</f>
        <v>0</v>
      </c>
      <c r="K544" s="399">
        <f>E497-K543</f>
        <v>0</v>
      </c>
      <c r="L544" s="399">
        <f>G497-L543</f>
        <v>0</v>
      </c>
      <c r="M544" s="439"/>
      <c r="N544" s="402"/>
      <c r="O544" s="402"/>
      <c r="P544" s="402"/>
    </row>
    <row r="545" spans="1:16" ht="14.1" customHeight="1" x14ac:dyDescent="0.2">
      <c r="I545" s="446"/>
    </row>
    <row r="546" spans="1:16" ht="14.1" customHeight="1" x14ac:dyDescent="0.2">
      <c r="A546" s="166">
        <v>12</v>
      </c>
      <c r="B546" s="245" t="s">
        <v>76</v>
      </c>
      <c r="C546" s="72">
        <v>144277</v>
      </c>
      <c r="D546" s="417">
        <f>C546*100/7529178</f>
        <v>1.9162383994640584</v>
      </c>
      <c r="E546" s="72">
        <v>95842</v>
      </c>
      <c r="F546" s="417">
        <f>E546*100/7270009</f>
        <v>1.3183202386682051</v>
      </c>
      <c r="G546" s="443">
        <f>C546-E546</f>
        <v>48435</v>
      </c>
      <c r="H546" s="444">
        <f>G546*100/E546</f>
        <v>50.536299325973999</v>
      </c>
      <c r="I546" s="353"/>
      <c r="J546" s="441"/>
      <c r="K546" s="441"/>
      <c r="L546" s="441"/>
      <c r="M546" s="440"/>
      <c r="N546" s="447"/>
      <c r="O546" s="447"/>
      <c r="P546" s="447"/>
    </row>
    <row r="547" spans="1:16" ht="14.1" customHeight="1" x14ac:dyDescent="0.2">
      <c r="C547" s="354"/>
      <c r="D547" s="354"/>
      <c r="E547" s="354"/>
      <c r="F547" s="354"/>
      <c r="I547" s="179" t="s">
        <v>306</v>
      </c>
      <c r="J547" s="180">
        <v>36208</v>
      </c>
      <c r="K547" s="180">
        <v>12780</v>
      </c>
      <c r="L547" s="208">
        <f t="shared" ref="L547:L583" si="34">J547-K547</f>
        <v>23428</v>
      </c>
      <c r="M547" s="179" t="s">
        <v>50</v>
      </c>
      <c r="N547" s="180">
        <v>1177</v>
      </c>
      <c r="O547" s="180">
        <v>2832</v>
      </c>
      <c r="P547" s="208">
        <f t="shared" ref="P547:P575" si="35">N547-O547</f>
        <v>-1655</v>
      </c>
    </row>
    <row r="548" spans="1:16" ht="14.1" customHeight="1" x14ac:dyDescent="0.2">
      <c r="C548" s="394"/>
      <c r="D548" s="394"/>
      <c r="E548" s="394"/>
      <c r="F548" s="394"/>
      <c r="I548" s="179" t="s">
        <v>148</v>
      </c>
      <c r="J548" s="180">
        <v>11855</v>
      </c>
      <c r="K548" s="180">
        <v>7056</v>
      </c>
      <c r="L548" s="208">
        <f t="shared" si="34"/>
        <v>4799</v>
      </c>
      <c r="M548" s="179" t="s">
        <v>135</v>
      </c>
      <c r="N548" s="180">
        <v>6217</v>
      </c>
      <c r="O548" s="180">
        <v>7674</v>
      </c>
      <c r="P548" s="208">
        <f t="shared" si="35"/>
        <v>-1457</v>
      </c>
    </row>
    <row r="549" spans="1:16" ht="14.1" customHeight="1" x14ac:dyDescent="0.2">
      <c r="B549" s="363"/>
      <c r="C549" s="363"/>
      <c r="D549" s="363"/>
      <c r="E549" s="363"/>
      <c r="F549" s="363"/>
      <c r="I549" s="179" t="s">
        <v>18</v>
      </c>
      <c r="J549" s="180">
        <v>5438</v>
      </c>
      <c r="K549" s="180">
        <v>2070</v>
      </c>
      <c r="L549" s="208">
        <f t="shared" si="34"/>
        <v>3368</v>
      </c>
      <c r="M549" s="179" t="s">
        <v>427</v>
      </c>
      <c r="N549" s="180">
        <v>2481</v>
      </c>
      <c r="O549" s="180">
        <v>3489</v>
      </c>
      <c r="P549" s="208">
        <f t="shared" si="35"/>
        <v>-1008</v>
      </c>
    </row>
    <row r="550" spans="1:16" ht="14.1" customHeight="1" x14ac:dyDescent="0.2">
      <c r="B550" s="363"/>
      <c r="C550" s="448"/>
      <c r="D550" s="363"/>
      <c r="E550" s="448"/>
      <c r="F550" s="363"/>
      <c r="I550" s="179" t="s">
        <v>411</v>
      </c>
      <c r="J550" s="180">
        <v>5975</v>
      </c>
      <c r="K550" s="180">
        <v>2726</v>
      </c>
      <c r="L550" s="208">
        <f t="shared" si="34"/>
        <v>3249</v>
      </c>
      <c r="M550" s="179" t="s">
        <v>46</v>
      </c>
      <c r="N550" s="180">
        <v>0</v>
      </c>
      <c r="O550" s="180">
        <v>664</v>
      </c>
      <c r="P550" s="208">
        <f t="shared" si="35"/>
        <v>-664</v>
      </c>
    </row>
    <row r="551" spans="1:16" ht="14.1" customHeight="1" x14ac:dyDescent="0.2">
      <c r="B551" s="354"/>
      <c r="C551" s="354"/>
      <c r="D551" s="354"/>
      <c r="E551" s="354"/>
      <c r="F551" s="354"/>
      <c r="I551" s="179" t="s">
        <v>410</v>
      </c>
      <c r="J551" s="180">
        <v>4066</v>
      </c>
      <c r="K551" s="180">
        <v>1348</v>
      </c>
      <c r="L551" s="208">
        <f t="shared" si="34"/>
        <v>2718</v>
      </c>
      <c r="M551" s="179" t="s">
        <v>38</v>
      </c>
      <c r="N551" s="180">
        <v>1652</v>
      </c>
      <c r="O551" s="180">
        <v>2173</v>
      </c>
      <c r="P551" s="208">
        <f t="shared" si="35"/>
        <v>-521</v>
      </c>
    </row>
    <row r="552" spans="1:16" ht="14.1" customHeight="1" x14ac:dyDescent="0.2">
      <c r="B552" s="354"/>
      <c r="C552" s="354"/>
      <c r="D552" s="354"/>
      <c r="E552" s="354"/>
      <c r="F552" s="354"/>
      <c r="I552" s="179" t="s">
        <v>54</v>
      </c>
      <c r="J552" s="180">
        <v>7746</v>
      </c>
      <c r="K552" s="180">
        <v>5498</v>
      </c>
      <c r="L552" s="208">
        <f t="shared" si="34"/>
        <v>2248</v>
      </c>
      <c r="M552" s="179" t="s">
        <v>147</v>
      </c>
      <c r="N552" s="180">
        <v>0</v>
      </c>
      <c r="O552" s="180">
        <v>493</v>
      </c>
      <c r="P552" s="208">
        <f t="shared" si="35"/>
        <v>-493</v>
      </c>
    </row>
    <row r="553" spans="1:16" ht="14.1" customHeight="1" x14ac:dyDescent="0.2">
      <c r="B553" s="354"/>
      <c r="C553" s="354"/>
      <c r="D553" s="354"/>
      <c r="E553" s="354"/>
      <c r="F553" s="354"/>
      <c r="I553" s="179" t="s">
        <v>319</v>
      </c>
      <c r="J553" s="180">
        <v>3893</v>
      </c>
      <c r="K553" s="180">
        <v>1998</v>
      </c>
      <c r="L553" s="208">
        <f t="shared" si="34"/>
        <v>1895</v>
      </c>
      <c r="M553" s="179" t="s">
        <v>17</v>
      </c>
      <c r="N553" s="180">
        <v>1627</v>
      </c>
      <c r="O553" s="180">
        <v>2025</v>
      </c>
      <c r="P553" s="208">
        <f t="shared" si="35"/>
        <v>-398</v>
      </c>
    </row>
    <row r="554" spans="1:16" ht="14.1" customHeight="1" x14ac:dyDescent="0.2">
      <c r="B554" s="354"/>
      <c r="C554" s="354"/>
      <c r="D554" s="354"/>
      <c r="E554" s="354"/>
      <c r="F554" s="354"/>
      <c r="I554" s="179" t="s">
        <v>362</v>
      </c>
      <c r="J554" s="180">
        <v>2885</v>
      </c>
      <c r="K554" s="180">
        <v>1487</v>
      </c>
      <c r="L554" s="208">
        <f t="shared" si="34"/>
        <v>1398</v>
      </c>
      <c r="M554" s="179" t="s">
        <v>428</v>
      </c>
      <c r="N554" s="180">
        <v>32</v>
      </c>
      <c r="O554" s="180">
        <v>271</v>
      </c>
      <c r="P554" s="208">
        <f t="shared" si="35"/>
        <v>-239</v>
      </c>
    </row>
    <row r="555" spans="1:16" ht="14.1" customHeight="1" x14ac:dyDescent="0.2">
      <c r="B555" s="354"/>
      <c r="C555" s="354"/>
      <c r="D555" s="354"/>
      <c r="E555" s="354"/>
      <c r="F555" s="354"/>
      <c r="I555" s="179" t="s">
        <v>151</v>
      </c>
      <c r="J555" s="180">
        <v>3988</v>
      </c>
      <c r="K555" s="180">
        <v>2629</v>
      </c>
      <c r="L555" s="208">
        <f t="shared" si="34"/>
        <v>1359</v>
      </c>
      <c r="M555" s="179" t="s">
        <v>422</v>
      </c>
      <c r="N555" s="180">
        <v>5354</v>
      </c>
      <c r="O555" s="180">
        <v>5564</v>
      </c>
      <c r="P555" s="208">
        <f t="shared" si="35"/>
        <v>-210</v>
      </c>
    </row>
    <row r="556" spans="1:16" ht="14.1" customHeight="1" x14ac:dyDescent="0.2">
      <c r="B556" s="354"/>
      <c r="C556" s="354"/>
      <c r="D556" s="354"/>
      <c r="E556" s="354"/>
      <c r="F556" s="354"/>
      <c r="I556" s="179" t="s">
        <v>26</v>
      </c>
      <c r="J556" s="180">
        <v>2856</v>
      </c>
      <c r="K556" s="180">
        <v>1618</v>
      </c>
      <c r="L556" s="208">
        <f t="shared" si="34"/>
        <v>1238</v>
      </c>
      <c r="M556" s="179" t="s">
        <v>307</v>
      </c>
      <c r="N556" s="180">
        <v>8958</v>
      </c>
      <c r="O556" s="180">
        <v>9094</v>
      </c>
      <c r="P556" s="208">
        <f t="shared" si="35"/>
        <v>-136</v>
      </c>
    </row>
    <row r="557" spans="1:16" ht="14.1" customHeight="1" x14ac:dyDescent="0.2">
      <c r="A557" s="163"/>
      <c r="B557" s="354"/>
      <c r="C557" s="354"/>
      <c r="D557" s="354"/>
      <c r="E557" s="354"/>
      <c r="F557" s="354"/>
      <c r="G557" s="449"/>
      <c r="H557" s="450"/>
      <c r="I557" s="179" t="s">
        <v>150</v>
      </c>
      <c r="J557" s="180">
        <v>3887</v>
      </c>
      <c r="K557" s="180">
        <v>3221</v>
      </c>
      <c r="L557" s="208">
        <f t="shared" si="34"/>
        <v>666</v>
      </c>
      <c r="M557" s="179" t="s">
        <v>409</v>
      </c>
      <c r="N557" s="180">
        <v>65</v>
      </c>
      <c r="O557" s="180">
        <v>201</v>
      </c>
      <c r="P557" s="208">
        <f t="shared" si="35"/>
        <v>-136</v>
      </c>
    </row>
    <row r="558" spans="1:16" ht="14.1" customHeight="1" x14ac:dyDescent="0.2">
      <c r="B558" s="354"/>
      <c r="C558" s="354"/>
      <c r="D558" s="354"/>
      <c r="E558" s="354"/>
      <c r="F558" s="354"/>
      <c r="I558" s="179" t="s">
        <v>189</v>
      </c>
      <c r="J558" s="180">
        <v>1145</v>
      </c>
      <c r="K558" s="180">
        <v>518</v>
      </c>
      <c r="L558" s="208">
        <f t="shared" si="34"/>
        <v>627</v>
      </c>
      <c r="M558" s="179" t="s">
        <v>159</v>
      </c>
      <c r="N558" s="180">
        <v>350</v>
      </c>
      <c r="O558" s="180">
        <v>471</v>
      </c>
      <c r="P558" s="208">
        <f t="shared" si="35"/>
        <v>-121</v>
      </c>
    </row>
    <row r="559" spans="1:16" ht="14.1" customHeight="1" x14ac:dyDescent="0.2">
      <c r="B559" s="354"/>
      <c r="C559" s="354"/>
      <c r="D559" s="354"/>
      <c r="E559" s="354"/>
      <c r="F559" s="354"/>
      <c r="I559" s="179" t="s">
        <v>431</v>
      </c>
      <c r="J559" s="180">
        <v>640</v>
      </c>
      <c r="K559" s="180">
        <v>270</v>
      </c>
      <c r="L559" s="208">
        <f t="shared" si="34"/>
        <v>370</v>
      </c>
      <c r="M559" s="179" t="s">
        <v>169</v>
      </c>
      <c r="N559" s="180">
        <v>40</v>
      </c>
      <c r="O559" s="180">
        <v>122</v>
      </c>
      <c r="P559" s="208">
        <f t="shared" si="35"/>
        <v>-82</v>
      </c>
    </row>
    <row r="560" spans="1:16" ht="14.1" customHeight="1" x14ac:dyDescent="0.2">
      <c r="B560" s="354"/>
      <c r="C560" s="354"/>
      <c r="D560" s="354"/>
      <c r="E560" s="354"/>
      <c r="F560" s="354"/>
      <c r="I560" s="179" t="s">
        <v>160</v>
      </c>
      <c r="J560" s="180">
        <v>761</v>
      </c>
      <c r="K560" s="180">
        <v>398</v>
      </c>
      <c r="L560" s="208">
        <f t="shared" si="34"/>
        <v>363</v>
      </c>
      <c r="M560" s="179" t="s">
        <v>416</v>
      </c>
      <c r="N560" s="180">
        <v>77</v>
      </c>
      <c r="O560" s="180">
        <v>142</v>
      </c>
      <c r="P560" s="208">
        <f t="shared" si="35"/>
        <v>-65</v>
      </c>
    </row>
    <row r="561" spans="1:16" ht="14.1" customHeight="1" x14ac:dyDescent="0.2">
      <c r="B561" s="354"/>
      <c r="C561" s="354"/>
      <c r="D561" s="354"/>
      <c r="E561" s="354"/>
      <c r="F561" s="354"/>
      <c r="I561" s="179" t="s">
        <v>407</v>
      </c>
      <c r="J561" s="180">
        <v>1009</v>
      </c>
      <c r="K561" s="180">
        <v>695</v>
      </c>
      <c r="L561" s="208">
        <f t="shared" si="34"/>
        <v>314</v>
      </c>
      <c r="M561" s="179" t="s">
        <v>417</v>
      </c>
      <c r="N561" s="180">
        <v>337</v>
      </c>
      <c r="O561" s="180">
        <v>380</v>
      </c>
      <c r="P561" s="208">
        <f t="shared" si="35"/>
        <v>-43</v>
      </c>
    </row>
    <row r="562" spans="1:16" ht="14.1" customHeight="1" x14ac:dyDescent="0.2">
      <c r="B562" s="354"/>
      <c r="C562" s="354"/>
      <c r="D562" s="354"/>
      <c r="E562" s="354"/>
      <c r="F562" s="354"/>
      <c r="I562" s="179" t="s">
        <v>419</v>
      </c>
      <c r="J562" s="180">
        <v>380</v>
      </c>
      <c r="K562" s="180">
        <v>162</v>
      </c>
      <c r="L562" s="208">
        <f t="shared" si="34"/>
        <v>218</v>
      </c>
      <c r="M562" s="179" t="s">
        <v>438</v>
      </c>
      <c r="N562" s="180">
        <v>3</v>
      </c>
      <c r="O562" s="180">
        <v>25</v>
      </c>
      <c r="P562" s="208">
        <f t="shared" si="35"/>
        <v>-22</v>
      </c>
    </row>
    <row r="563" spans="1:16" ht="14.1" customHeight="1" x14ac:dyDescent="0.2">
      <c r="B563" s="354"/>
      <c r="C563" s="354"/>
      <c r="D563" s="354"/>
      <c r="E563" s="354"/>
      <c r="F563" s="354"/>
      <c r="I563" s="179" t="s">
        <v>367</v>
      </c>
      <c r="J563" s="180">
        <v>541</v>
      </c>
      <c r="K563" s="180">
        <v>412</v>
      </c>
      <c r="L563" s="208">
        <f t="shared" si="34"/>
        <v>129</v>
      </c>
      <c r="M563" s="179" t="s">
        <v>426</v>
      </c>
      <c r="N563" s="180">
        <v>21</v>
      </c>
      <c r="O563" s="180">
        <v>41</v>
      </c>
      <c r="P563" s="208">
        <f t="shared" si="35"/>
        <v>-20</v>
      </c>
    </row>
    <row r="564" spans="1:16" ht="14.1" customHeight="1" x14ac:dyDescent="0.2">
      <c r="A564" s="163"/>
      <c r="B564" s="422"/>
      <c r="C564" s="422"/>
      <c r="D564" s="422"/>
      <c r="E564" s="422"/>
      <c r="F564" s="422"/>
      <c r="G564" s="422"/>
      <c r="H564" s="422"/>
      <c r="I564" s="179" t="s">
        <v>152</v>
      </c>
      <c r="J564" s="180">
        <v>3179</v>
      </c>
      <c r="K564" s="180">
        <v>3090</v>
      </c>
      <c r="L564" s="208">
        <f t="shared" si="34"/>
        <v>89</v>
      </c>
      <c r="M564" s="179" t="s">
        <v>180</v>
      </c>
      <c r="N564" s="180">
        <v>5</v>
      </c>
      <c r="O564" s="180">
        <v>24</v>
      </c>
      <c r="P564" s="208">
        <f t="shared" si="35"/>
        <v>-19</v>
      </c>
    </row>
    <row r="565" spans="1:16" ht="14.1" customHeight="1" x14ac:dyDescent="0.2">
      <c r="I565" s="179" t="s">
        <v>371</v>
      </c>
      <c r="J565" s="180">
        <v>100</v>
      </c>
      <c r="K565" s="180">
        <v>18</v>
      </c>
      <c r="L565" s="208">
        <f t="shared" si="34"/>
        <v>82</v>
      </c>
      <c r="M565" s="179" t="s">
        <v>429</v>
      </c>
      <c r="N565" s="180">
        <v>9</v>
      </c>
      <c r="O565" s="180">
        <v>25</v>
      </c>
      <c r="P565" s="208">
        <f t="shared" si="35"/>
        <v>-16</v>
      </c>
    </row>
    <row r="566" spans="1:16" ht="14.1" customHeight="1" x14ac:dyDescent="0.2">
      <c r="I566" s="179" t="s">
        <v>408</v>
      </c>
      <c r="J566" s="180">
        <v>431</v>
      </c>
      <c r="K566" s="180">
        <v>354</v>
      </c>
      <c r="L566" s="208">
        <f t="shared" si="34"/>
        <v>77</v>
      </c>
      <c r="M566" s="179" t="s">
        <v>360</v>
      </c>
      <c r="N566" s="180">
        <v>11</v>
      </c>
      <c r="O566" s="180">
        <v>26</v>
      </c>
      <c r="P566" s="208">
        <f t="shared" si="35"/>
        <v>-15</v>
      </c>
    </row>
    <row r="567" spans="1:16" ht="14.1" customHeight="1" x14ac:dyDescent="0.2">
      <c r="I567" s="179" t="s">
        <v>311</v>
      </c>
      <c r="J567" s="180">
        <v>159</v>
      </c>
      <c r="K567" s="180">
        <v>94</v>
      </c>
      <c r="L567" s="208">
        <f t="shared" si="34"/>
        <v>65</v>
      </c>
      <c r="M567" s="179" t="s">
        <v>430</v>
      </c>
      <c r="N567" s="180">
        <v>41</v>
      </c>
      <c r="O567" s="180">
        <v>54</v>
      </c>
      <c r="P567" s="208">
        <f t="shared" si="35"/>
        <v>-13</v>
      </c>
    </row>
    <row r="568" spans="1:16" ht="14.1" customHeight="1" x14ac:dyDescent="0.2">
      <c r="I568" s="179" t="s">
        <v>412</v>
      </c>
      <c r="J568" s="180">
        <v>78</v>
      </c>
      <c r="K568" s="180">
        <v>20</v>
      </c>
      <c r="L568" s="208">
        <f t="shared" si="34"/>
        <v>58</v>
      </c>
      <c r="M568" s="179" t="s">
        <v>53</v>
      </c>
      <c r="N568" s="180">
        <v>1742</v>
      </c>
      <c r="O568" s="180">
        <v>1754</v>
      </c>
      <c r="P568" s="208">
        <f t="shared" si="35"/>
        <v>-12</v>
      </c>
    </row>
    <row r="569" spans="1:16" ht="14.1" customHeight="1" x14ac:dyDescent="0.2">
      <c r="I569" s="179" t="s">
        <v>425</v>
      </c>
      <c r="J569" s="180">
        <v>205</v>
      </c>
      <c r="K569" s="180">
        <v>153</v>
      </c>
      <c r="L569" s="208">
        <f t="shared" si="34"/>
        <v>52</v>
      </c>
      <c r="M569" s="179" t="s">
        <v>423</v>
      </c>
      <c r="N569" s="180">
        <v>64</v>
      </c>
      <c r="O569" s="180">
        <v>76</v>
      </c>
      <c r="P569" s="208">
        <f t="shared" si="35"/>
        <v>-12</v>
      </c>
    </row>
    <row r="570" spans="1:16" ht="14.1" customHeight="1" x14ac:dyDescent="0.2">
      <c r="I570" s="179" t="s">
        <v>414</v>
      </c>
      <c r="J570" s="180">
        <v>47</v>
      </c>
      <c r="K570" s="180">
        <v>0</v>
      </c>
      <c r="L570" s="208">
        <f t="shared" si="34"/>
        <v>47</v>
      </c>
      <c r="M570" s="179" t="s">
        <v>171</v>
      </c>
      <c r="N570" s="180">
        <v>5</v>
      </c>
      <c r="O570" s="180">
        <v>13</v>
      </c>
      <c r="P570" s="208">
        <f t="shared" si="35"/>
        <v>-8</v>
      </c>
    </row>
    <row r="571" spans="1:16" ht="14.1" customHeight="1" x14ac:dyDescent="0.2">
      <c r="I571" s="179" t="s">
        <v>317</v>
      </c>
      <c r="J571" s="180">
        <v>173</v>
      </c>
      <c r="K571" s="180">
        <v>128</v>
      </c>
      <c r="L571" s="208">
        <f t="shared" si="34"/>
        <v>45</v>
      </c>
      <c r="M571" s="179" t="s">
        <v>440</v>
      </c>
      <c r="N571" s="180">
        <v>7</v>
      </c>
      <c r="O571" s="180">
        <v>13</v>
      </c>
      <c r="P571" s="208">
        <f t="shared" si="35"/>
        <v>-6</v>
      </c>
    </row>
    <row r="572" spans="1:16" ht="14.1" customHeight="1" x14ac:dyDescent="0.2">
      <c r="A572" s="156"/>
      <c r="I572" s="179" t="s">
        <v>163</v>
      </c>
      <c r="J572" s="180">
        <v>65</v>
      </c>
      <c r="K572" s="180">
        <v>38</v>
      </c>
      <c r="L572" s="208">
        <f t="shared" si="34"/>
        <v>27</v>
      </c>
      <c r="M572" s="179" t="s">
        <v>432</v>
      </c>
      <c r="N572" s="180">
        <v>0</v>
      </c>
      <c r="O572" s="180">
        <v>5</v>
      </c>
      <c r="P572" s="208">
        <f t="shared" si="35"/>
        <v>-5</v>
      </c>
    </row>
    <row r="573" spans="1:16" ht="14.1" customHeight="1" x14ac:dyDescent="0.2">
      <c r="A573" s="156"/>
      <c r="I573" s="179" t="s">
        <v>368</v>
      </c>
      <c r="J573" s="180">
        <v>30</v>
      </c>
      <c r="K573" s="180">
        <v>4</v>
      </c>
      <c r="L573" s="208">
        <f t="shared" si="34"/>
        <v>26</v>
      </c>
      <c r="M573" s="179" t="s">
        <v>424</v>
      </c>
      <c r="N573" s="180">
        <v>0</v>
      </c>
      <c r="O573" s="180">
        <v>2</v>
      </c>
      <c r="P573" s="208">
        <f t="shared" si="35"/>
        <v>-2</v>
      </c>
    </row>
    <row r="574" spans="1:16" ht="14.1" customHeight="1" x14ac:dyDescent="0.2">
      <c r="A574" s="156"/>
      <c r="I574" s="179" t="s">
        <v>194</v>
      </c>
      <c r="J574" s="180">
        <v>243</v>
      </c>
      <c r="K574" s="180">
        <v>226</v>
      </c>
      <c r="L574" s="208">
        <f t="shared" si="34"/>
        <v>17</v>
      </c>
      <c r="M574" s="179" t="s">
        <v>421</v>
      </c>
      <c r="N574" s="180">
        <v>0</v>
      </c>
      <c r="O574" s="180">
        <v>1</v>
      </c>
      <c r="P574" s="208">
        <f t="shared" si="35"/>
        <v>-1</v>
      </c>
    </row>
    <row r="575" spans="1:16" ht="14.1" customHeight="1" x14ac:dyDescent="0.2">
      <c r="A575" s="156"/>
      <c r="I575" s="179" t="s">
        <v>140</v>
      </c>
      <c r="J575" s="180">
        <v>59</v>
      </c>
      <c r="K575" s="180">
        <v>45</v>
      </c>
      <c r="L575" s="208">
        <f t="shared" si="34"/>
        <v>14</v>
      </c>
      <c r="M575" s="179" t="s">
        <v>413</v>
      </c>
      <c r="N575" s="180">
        <v>115</v>
      </c>
      <c r="O575" s="180">
        <v>116</v>
      </c>
      <c r="P575" s="208">
        <f t="shared" si="35"/>
        <v>-1</v>
      </c>
    </row>
    <row r="576" spans="1:16" ht="14.1" customHeight="1" x14ac:dyDescent="0.2">
      <c r="A576" s="156"/>
      <c r="I576" s="179" t="s">
        <v>156</v>
      </c>
      <c r="J576" s="180">
        <v>10</v>
      </c>
      <c r="K576" s="180">
        <v>1</v>
      </c>
      <c r="L576" s="208">
        <f t="shared" si="34"/>
        <v>9</v>
      </c>
      <c r="M576" s="423"/>
      <c r="N576" s="424"/>
      <c r="O576" s="424"/>
      <c r="P576" s="208"/>
    </row>
    <row r="577" spans="1:16" ht="14.1" customHeight="1" x14ac:dyDescent="0.2">
      <c r="A577" s="156"/>
      <c r="I577" s="179" t="s">
        <v>181</v>
      </c>
      <c r="J577" s="180">
        <v>6</v>
      </c>
      <c r="K577" s="180">
        <v>0</v>
      </c>
      <c r="L577" s="208">
        <f t="shared" si="34"/>
        <v>6</v>
      </c>
      <c r="M577" s="423"/>
      <c r="N577" s="424"/>
      <c r="O577" s="424"/>
      <c r="P577" s="208"/>
    </row>
    <row r="578" spans="1:16" ht="14.1" customHeight="1" x14ac:dyDescent="0.2">
      <c r="A578" s="156"/>
      <c r="I578" s="179" t="s">
        <v>29</v>
      </c>
      <c r="J578" s="180">
        <v>30</v>
      </c>
      <c r="K578" s="180">
        <v>24</v>
      </c>
      <c r="L578" s="208">
        <f t="shared" si="34"/>
        <v>6</v>
      </c>
      <c r="M578" s="423"/>
      <c r="N578" s="424"/>
      <c r="O578" s="424"/>
      <c r="P578" s="208"/>
    </row>
    <row r="579" spans="1:16" ht="14.1" customHeight="1" x14ac:dyDescent="0.2">
      <c r="A579" s="156"/>
      <c r="I579" s="179" t="s">
        <v>418</v>
      </c>
      <c r="J579" s="180">
        <v>36</v>
      </c>
      <c r="K579" s="180">
        <v>31</v>
      </c>
      <c r="L579" s="208">
        <f t="shared" si="34"/>
        <v>5</v>
      </c>
      <c r="M579" s="423"/>
      <c r="N579" s="424"/>
      <c r="O579" s="424"/>
      <c r="P579" s="208"/>
    </row>
    <row r="580" spans="1:16" ht="14.1" customHeight="1" x14ac:dyDescent="0.2">
      <c r="A580" s="156"/>
      <c r="I580" s="179" t="s">
        <v>197</v>
      </c>
      <c r="J580" s="180">
        <v>4</v>
      </c>
      <c r="K580" s="180">
        <v>0</v>
      </c>
      <c r="L580" s="208">
        <f t="shared" si="34"/>
        <v>4</v>
      </c>
      <c r="M580" s="423"/>
      <c r="N580" s="424"/>
      <c r="O580" s="424"/>
      <c r="P580" s="208"/>
    </row>
    <row r="581" spans="1:16" ht="14.1" customHeight="1" x14ac:dyDescent="0.2">
      <c r="A581" s="156"/>
      <c r="I581" s="179" t="s">
        <v>318</v>
      </c>
      <c r="J581" s="180">
        <v>1</v>
      </c>
      <c r="K581" s="180">
        <v>0</v>
      </c>
      <c r="L581" s="208">
        <f t="shared" si="34"/>
        <v>1</v>
      </c>
      <c r="M581" s="423"/>
      <c r="N581" s="424"/>
      <c r="O581" s="424"/>
      <c r="P581" s="208"/>
    </row>
    <row r="582" spans="1:16" ht="14.1" customHeight="1" x14ac:dyDescent="0.2">
      <c r="A582" s="156"/>
      <c r="I582" s="179" t="s">
        <v>216</v>
      </c>
      <c r="J582" s="180">
        <v>32</v>
      </c>
      <c r="K582" s="180">
        <v>32</v>
      </c>
      <c r="L582" s="208">
        <f t="shared" si="34"/>
        <v>0</v>
      </c>
      <c r="M582" s="423"/>
      <c r="N582" s="424"/>
      <c r="O582" s="424"/>
      <c r="P582" s="208"/>
    </row>
    <row r="583" spans="1:16" ht="14.1" customHeight="1" x14ac:dyDescent="0.2">
      <c r="A583" s="156"/>
      <c r="I583" s="179" t="s">
        <v>246</v>
      </c>
      <c r="J583" s="180">
        <v>15726</v>
      </c>
      <c r="K583" s="180">
        <v>8928</v>
      </c>
      <c r="L583" s="208">
        <f t="shared" si="34"/>
        <v>6798</v>
      </c>
    </row>
    <row r="584" spans="1:16" ht="14.1" customHeight="1" x14ac:dyDescent="0.2">
      <c r="A584" s="156"/>
      <c r="M584" s="423"/>
      <c r="N584" s="424"/>
      <c r="O584" s="424"/>
      <c r="P584" s="208"/>
    </row>
    <row r="585" spans="1:16" ht="14.1" customHeight="1" x14ac:dyDescent="0.2">
      <c r="A585" s="156"/>
      <c r="I585" s="179"/>
      <c r="J585" s="180"/>
      <c r="K585" s="180"/>
      <c r="L585" s="208"/>
      <c r="M585" s="423"/>
      <c r="N585" s="424"/>
      <c r="O585" s="424"/>
      <c r="P585" s="208"/>
    </row>
    <row r="586" spans="1:16" ht="14.1" customHeight="1" x14ac:dyDescent="0.2">
      <c r="A586" s="156"/>
      <c r="I586" s="179"/>
      <c r="J586" s="180"/>
      <c r="K586" s="180"/>
      <c r="L586" s="208"/>
      <c r="M586" s="423"/>
      <c r="N586" s="424"/>
      <c r="O586" s="424"/>
      <c r="P586" s="208"/>
    </row>
    <row r="587" spans="1:16" ht="14.1" customHeight="1" x14ac:dyDescent="0.2">
      <c r="A587" s="156"/>
    </row>
    <row r="588" spans="1:16" ht="14.1" customHeight="1" x14ac:dyDescent="0.2">
      <c r="A588" s="156"/>
    </row>
    <row r="589" spans="1:16" ht="14.1" customHeight="1" x14ac:dyDescent="0.2">
      <c r="A589" s="156"/>
    </row>
    <row r="590" spans="1:16" ht="14.1" customHeight="1" x14ac:dyDescent="0.2">
      <c r="A590" s="156"/>
      <c r="I590" s="426" t="s">
        <v>258</v>
      </c>
      <c r="J590" s="401">
        <f>SUM(J547:J589)</f>
        <v>113887</v>
      </c>
      <c r="K590" s="401">
        <f t="shared" ref="K590:P590" si="36">SUM(K547:K589)</f>
        <v>58072</v>
      </c>
      <c r="L590" s="401">
        <f t="shared" si="36"/>
        <v>55815</v>
      </c>
      <c r="M590" s="430" t="s">
        <v>258</v>
      </c>
      <c r="N590" s="401">
        <f t="shared" si="36"/>
        <v>30390</v>
      </c>
      <c r="O590" s="401">
        <f t="shared" si="36"/>
        <v>37770</v>
      </c>
      <c r="P590" s="401">
        <f t="shared" si="36"/>
        <v>-7380</v>
      </c>
    </row>
    <row r="591" spans="1:16" ht="14.1" customHeight="1" x14ac:dyDescent="0.2">
      <c r="A591" s="156"/>
      <c r="I591" s="431"/>
      <c r="J591" s="401">
        <f>N590</f>
        <v>30390</v>
      </c>
      <c r="K591" s="401">
        <f>O590</f>
        <v>37770</v>
      </c>
      <c r="L591" s="401">
        <f>P590</f>
        <v>-7380</v>
      </c>
      <c r="M591" s="440"/>
      <c r="N591" s="441"/>
      <c r="O591" s="441"/>
      <c r="P591" s="441"/>
    </row>
    <row r="592" spans="1:16" ht="14.1" customHeight="1" x14ac:dyDescent="0.2">
      <c r="A592" s="156"/>
      <c r="J592" s="428">
        <f>SUM(J590:J591)</f>
        <v>144277</v>
      </c>
      <c r="K592" s="428">
        <f>SUM(K590:K591)</f>
        <v>95842</v>
      </c>
      <c r="L592" s="428">
        <f>SUM(L590:L591)</f>
        <v>48435</v>
      </c>
      <c r="M592" s="400" t="s">
        <v>442</v>
      </c>
    </row>
    <row r="593" spans="1:16" ht="14.1" customHeight="1" x14ac:dyDescent="0.2">
      <c r="A593" s="156"/>
      <c r="I593" s="429" t="s">
        <v>449</v>
      </c>
      <c r="J593" s="399">
        <f>C546-J592</f>
        <v>0</v>
      </c>
      <c r="K593" s="399">
        <f>E546-K592</f>
        <v>0</v>
      </c>
      <c r="L593" s="399">
        <f>G546-L592</f>
        <v>0</v>
      </c>
    </row>
    <row r="594" spans="1:16" ht="14.1" customHeight="1" x14ac:dyDescent="0.2">
      <c r="I594" s="446"/>
    </row>
    <row r="595" spans="1:16" ht="14.1" customHeight="1" x14ac:dyDescent="0.2">
      <c r="A595" s="166">
        <v>13</v>
      </c>
      <c r="B595" s="451" t="s">
        <v>81</v>
      </c>
      <c r="C595" s="72">
        <v>137858</v>
      </c>
      <c r="D595" s="417">
        <f>C595*100/7529178</f>
        <v>1.8309834088130206</v>
      </c>
      <c r="E595" s="72">
        <v>133751</v>
      </c>
      <c r="F595" s="417">
        <f>E595*100/7270009</f>
        <v>1.8397638847489735</v>
      </c>
      <c r="G595" s="443">
        <f>C595-E595</f>
        <v>4107</v>
      </c>
      <c r="H595" s="444">
        <f>G595*100/E595</f>
        <v>3.07063124761684</v>
      </c>
      <c r="I595" s="426"/>
      <c r="J595" s="401"/>
      <c r="K595" s="401"/>
      <c r="L595" s="401"/>
      <c r="M595" s="430"/>
      <c r="N595" s="401"/>
      <c r="O595" s="401"/>
      <c r="P595" s="401"/>
    </row>
    <row r="596" spans="1:16" ht="14.1" customHeight="1" x14ac:dyDescent="0.2">
      <c r="I596" s="179" t="s">
        <v>411</v>
      </c>
      <c r="J596" s="180">
        <v>27237</v>
      </c>
      <c r="K596" s="180">
        <v>23561</v>
      </c>
      <c r="L596" s="208">
        <f t="shared" ref="L596:L622" si="37">J596-K596</f>
        <v>3676</v>
      </c>
      <c r="M596" s="179" t="s">
        <v>306</v>
      </c>
      <c r="N596" s="180">
        <v>2265</v>
      </c>
      <c r="O596" s="180">
        <v>5341</v>
      </c>
      <c r="P596" s="208">
        <f t="shared" ref="P596:P615" si="38">N596-O596</f>
        <v>-3076</v>
      </c>
    </row>
    <row r="597" spans="1:16" ht="14.1" customHeight="1" x14ac:dyDescent="0.2">
      <c r="I597" s="179" t="s">
        <v>152</v>
      </c>
      <c r="J597" s="180">
        <v>43489</v>
      </c>
      <c r="K597" s="180">
        <v>40616</v>
      </c>
      <c r="L597" s="208">
        <f t="shared" si="37"/>
        <v>2873</v>
      </c>
      <c r="M597" s="179" t="s">
        <v>156</v>
      </c>
      <c r="N597" s="180">
        <v>2048</v>
      </c>
      <c r="O597" s="180">
        <v>4572</v>
      </c>
      <c r="P597" s="208">
        <f t="shared" si="38"/>
        <v>-2524</v>
      </c>
    </row>
    <row r="598" spans="1:16" ht="14.1" customHeight="1" x14ac:dyDescent="0.2">
      <c r="I598" s="179" t="s">
        <v>362</v>
      </c>
      <c r="J598" s="180">
        <v>2033</v>
      </c>
      <c r="K598" s="180">
        <v>0</v>
      </c>
      <c r="L598" s="208">
        <f t="shared" si="37"/>
        <v>2033</v>
      </c>
      <c r="M598" s="179" t="s">
        <v>407</v>
      </c>
      <c r="N598" s="180">
        <v>3522</v>
      </c>
      <c r="O598" s="180">
        <v>5394</v>
      </c>
      <c r="P598" s="208">
        <f t="shared" si="38"/>
        <v>-1872</v>
      </c>
    </row>
    <row r="599" spans="1:16" ht="14.1" customHeight="1" x14ac:dyDescent="0.2">
      <c r="B599" s="442"/>
      <c r="C599" s="452"/>
      <c r="D599" s="442"/>
      <c r="E599" s="452"/>
      <c r="F599" s="442"/>
      <c r="I599" s="179" t="s">
        <v>307</v>
      </c>
      <c r="J599" s="180">
        <v>2791</v>
      </c>
      <c r="K599" s="180">
        <v>824</v>
      </c>
      <c r="L599" s="208">
        <f t="shared" si="37"/>
        <v>1967</v>
      </c>
      <c r="M599" s="179" t="s">
        <v>409</v>
      </c>
      <c r="N599" s="180">
        <v>465</v>
      </c>
      <c r="O599" s="180">
        <v>1470</v>
      </c>
      <c r="P599" s="208">
        <f t="shared" si="38"/>
        <v>-1005</v>
      </c>
    </row>
    <row r="600" spans="1:16" ht="14.1" customHeight="1" x14ac:dyDescent="0.2">
      <c r="B600" s="442"/>
      <c r="C600" s="442"/>
      <c r="D600" s="442"/>
      <c r="E600" s="442"/>
      <c r="F600" s="442"/>
      <c r="I600" s="179" t="s">
        <v>151</v>
      </c>
      <c r="J600" s="180">
        <v>20083</v>
      </c>
      <c r="K600" s="180">
        <v>18503</v>
      </c>
      <c r="L600" s="208">
        <f t="shared" si="37"/>
        <v>1580</v>
      </c>
      <c r="M600" s="179" t="s">
        <v>311</v>
      </c>
      <c r="N600" s="180">
        <v>7893</v>
      </c>
      <c r="O600" s="180">
        <v>8736</v>
      </c>
      <c r="P600" s="208">
        <f t="shared" si="38"/>
        <v>-843</v>
      </c>
    </row>
    <row r="601" spans="1:16" ht="14.1" customHeight="1" x14ac:dyDescent="0.2">
      <c r="B601" s="442"/>
      <c r="C601" s="442"/>
      <c r="D601" s="442"/>
      <c r="E601" s="442"/>
      <c r="F601" s="442"/>
      <c r="I601" s="179" t="s">
        <v>26</v>
      </c>
      <c r="J601" s="180">
        <v>6191</v>
      </c>
      <c r="K601" s="180">
        <v>5349</v>
      </c>
      <c r="L601" s="208">
        <f t="shared" si="37"/>
        <v>842</v>
      </c>
      <c r="M601" s="179" t="s">
        <v>412</v>
      </c>
      <c r="N601" s="180">
        <v>286</v>
      </c>
      <c r="O601" s="180">
        <v>762</v>
      </c>
      <c r="P601" s="208">
        <f t="shared" si="38"/>
        <v>-476</v>
      </c>
    </row>
    <row r="602" spans="1:16" ht="14.1" customHeight="1" x14ac:dyDescent="0.2">
      <c r="I602" s="179" t="s">
        <v>431</v>
      </c>
      <c r="J602" s="180">
        <v>1779</v>
      </c>
      <c r="K602" s="180">
        <v>1031</v>
      </c>
      <c r="L602" s="208">
        <f t="shared" si="37"/>
        <v>748</v>
      </c>
      <c r="M602" s="179" t="s">
        <v>53</v>
      </c>
      <c r="N602" s="180">
        <v>2135</v>
      </c>
      <c r="O602" s="180">
        <v>2573</v>
      </c>
      <c r="P602" s="208">
        <f t="shared" si="38"/>
        <v>-438</v>
      </c>
    </row>
    <row r="603" spans="1:16" ht="14.1" customHeight="1" x14ac:dyDescent="0.2">
      <c r="I603" s="179" t="s">
        <v>317</v>
      </c>
      <c r="J603" s="180">
        <v>1504</v>
      </c>
      <c r="K603" s="180">
        <v>1147</v>
      </c>
      <c r="L603" s="208">
        <f t="shared" si="37"/>
        <v>357</v>
      </c>
      <c r="M603" s="179" t="s">
        <v>54</v>
      </c>
      <c r="N603" s="180">
        <v>107</v>
      </c>
      <c r="O603" s="180">
        <v>454</v>
      </c>
      <c r="P603" s="208">
        <f t="shared" si="38"/>
        <v>-347</v>
      </c>
    </row>
    <row r="604" spans="1:16" ht="14.1" customHeight="1" x14ac:dyDescent="0.2">
      <c r="I604" s="179" t="s">
        <v>410</v>
      </c>
      <c r="J604" s="180">
        <v>676</v>
      </c>
      <c r="K604" s="180">
        <v>399</v>
      </c>
      <c r="L604" s="208">
        <f t="shared" si="37"/>
        <v>277</v>
      </c>
      <c r="M604" s="179" t="s">
        <v>413</v>
      </c>
      <c r="N604" s="180">
        <v>544</v>
      </c>
      <c r="O604" s="180">
        <v>811</v>
      </c>
      <c r="P604" s="208">
        <f t="shared" si="38"/>
        <v>-267</v>
      </c>
    </row>
    <row r="605" spans="1:16" ht="14.1" customHeight="1" x14ac:dyDescent="0.2">
      <c r="I605" s="179" t="s">
        <v>426</v>
      </c>
      <c r="J605" s="180">
        <v>211</v>
      </c>
      <c r="K605" s="180">
        <v>81</v>
      </c>
      <c r="L605" s="208">
        <f t="shared" si="37"/>
        <v>130</v>
      </c>
      <c r="M605" s="179" t="s">
        <v>422</v>
      </c>
      <c r="N605" s="180">
        <v>65</v>
      </c>
      <c r="O605" s="180">
        <v>224</v>
      </c>
      <c r="P605" s="208">
        <f t="shared" si="38"/>
        <v>-159</v>
      </c>
    </row>
    <row r="606" spans="1:16" ht="14.1" customHeight="1" x14ac:dyDescent="0.2">
      <c r="A606" s="163"/>
      <c r="B606" s="422"/>
      <c r="C606" s="422"/>
      <c r="D606" s="422"/>
      <c r="E606" s="422"/>
      <c r="F606" s="422"/>
      <c r="G606" s="422"/>
      <c r="H606" s="422"/>
      <c r="I606" s="179" t="s">
        <v>38</v>
      </c>
      <c r="J606" s="180">
        <v>868</v>
      </c>
      <c r="K606" s="180">
        <v>755</v>
      </c>
      <c r="L606" s="208">
        <f t="shared" si="37"/>
        <v>113</v>
      </c>
      <c r="M606" s="179" t="s">
        <v>408</v>
      </c>
      <c r="N606" s="180">
        <v>4476</v>
      </c>
      <c r="O606" s="180">
        <v>4537</v>
      </c>
      <c r="P606" s="208">
        <f t="shared" si="38"/>
        <v>-61</v>
      </c>
    </row>
    <row r="607" spans="1:16" ht="14.1" customHeight="1" x14ac:dyDescent="0.2">
      <c r="I607" s="179" t="s">
        <v>197</v>
      </c>
      <c r="J607" s="180">
        <v>722</v>
      </c>
      <c r="K607" s="180">
        <v>611</v>
      </c>
      <c r="L607" s="208">
        <f t="shared" si="37"/>
        <v>111</v>
      </c>
      <c r="M607" s="179" t="s">
        <v>194</v>
      </c>
      <c r="N607" s="180">
        <v>36</v>
      </c>
      <c r="O607" s="180">
        <v>81</v>
      </c>
      <c r="P607" s="208">
        <f t="shared" si="38"/>
        <v>-45</v>
      </c>
    </row>
    <row r="608" spans="1:16" ht="14.1" customHeight="1" x14ac:dyDescent="0.2">
      <c r="I608" s="179" t="s">
        <v>160</v>
      </c>
      <c r="J608" s="180">
        <v>126</v>
      </c>
      <c r="K608" s="180">
        <v>43</v>
      </c>
      <c r="L608" s="208">
        <f t="shared" si="37"/>
        <v>83</v>
      </c>
      <c r="M608" s="179" t="s">
        <v>159</v>
      </c>
      <c r="N608" s="180">
        <v>483</v>
      </c>
      <c r="O608" s="180">
        <v>509</v>
      </c>
      <c r="P608" s="208">
        <f t="shared" si="38"/>
        <v>-26</v>
      </c>
    </row>
    <row r="609" spans="1:16" ht="14.1" customHeight="1" x14ac:dyDescent="0.2">
      <c r="A609" s="156"/>
      <c r="I609" s="179" t="s">
        <v>135</v>
      </c>
      <c r="J609" s="180">
        <v>275</v>
      </c>
      <c r="K609" s="180">
        <v>221</v>
      </c>
      <c r="L609" s="208">
        <f t="shared" si="37"/>
        <v>54</v>
      </c>
      <c r="M609" s="179" t="s">
        <v>418</v>
      </c>
      <c r="N609" s="180">
        <v>0</v>
      </c>
      <c r="O609" s="180">
        <v>13</v>
      </c>
      <c r="P609" s="208">
        <f t="shared" si="38"/>
        <v>-13</v>
      </c>
    </row>
    <row r="610" spans="1:16" ht="14.1" customHeight="1" x14ac:dyDescent="0.2">
      <c r="A610" s="156"/>
      <c r="I610" s="179" t="s">
        <v>17</v>
      </c>
      <c r="J610" s="180">
        <v>489</v>
      </c>
      <c r="K610" s="180">
        <v>440</v>
      </c>
      <c r="L610" s="208">
        <f t="shared" si="37"/>
        <v>49</v>
      </c>
      <c r="M610" s="179" t="s">
        <v>420</v>
      </c>
      <c r="N610" s="180">
        <v>135</v>
      </c>
      <c r="O610" s="180">
        <v>148</v>
      </c>
      <c r="P610" s="208">
        <f t="shared" si="38"/>
        <v>-13</v>
      </c>
    </row>
    <row r="611" spans="1:16" ht="14.1" customHeight="1" x14ac:dyDescent="0.2">
      <c r="A611" s="156"/>
      <c r="I611" s="179" t="s">
        <v>427</v>
      </c>
      <c r="J611" s="180">
        <v>51</v>
      </c>
      <c r="K611" s="180">
        <v>14</v>
      </c>
      <c r="L611" s="208">
        <f t="shared" si="37"/>
        <v>37</v>
      </c>
      <c r="M611" s="179" t="s">
        <v>171</v>
      </c>
      <c r="N611" s="180">
        <v>14</v>
      </c>
      <c r="O611" s="180">
        <v>25</v>
      </c>
      <c r="P611" s="208">
        <f t="shared" si="38"/>
        <v>-11</v>
      </c>
    </row>
    <row r="612" spans="1:16" ht="14.1" customHeight="1" x14ac:dyDescent="0.2">
      <c r="A612" s="156"/>
      <c r="I612" s="179" t="s">
        <v>423</v>
      </c>
      <c r="J612" s="180">
        <v>97</v>
      </c>
      <c r="K612" s="180">
        <v>70</v>
      </c>
      <c r="L612" s="208">
        <f t="shared" si="37"/>
        <v>27</v>
      </c>
      <c r="M612" s="179" t="s">
        <v>138</v>
      </c>
      <c r="N612" s="180">
        <v>84</v>
      </c>
      <c r="O612" s="180">
        <v>94</v>
      </c>
      <c r="P612" s="208">
        <f t="shared" si="38"/>
        <v>-10</v>
      </c>
    </row>
    <row r="613" spans="1:16" ht="14.1" customHeight="1" x14ac:dyDescent="0.2">
      <c r="A613" s="156"/>
      <c r="I613" s="179" t="s">
        <v>29</v>
      </c>
      <c r="J613" s="180">
        <v>20</v>
      </c>
      <c r="K613" s="180">
        <v>3</v>
      </c>
      <c r="L613" s="208">
        <f t="shared" si="37"/>
        <v>17</v>
      </c>
      <c r="M613" s="179" t="s">
        <v>367</v>
      </c>
      <c r="N613" s="180">
        <v>0</v>
      </c>
      <c r="O613" s="180">
        <v>9</v>
      </c>
      <c r="P613" s="208">
        <f t="shared" si="38"/>
        <v>-9</v>
      </c>
    </row>
    <row r="614" spans="1:16" ht="14.1" customHeight="1" x14ac:dyDescent="0.2">
      <c r="A614" s="156"/>
      <c r="I614" s="179" t="s">
        <v>180</v>
      </c>
      <c r="J614" s="180">
        <v>19</v>
      </c>
      <c r="K614" s="180">
        <v>3</v>
      </c>
      <c r="L614" s="208">
        <f t="shared" si="37"/>
        <v>16</v>
      </c>
      <c r="M614" s="179" t="s">
        <v>419</v>
      </c>
      <c r="N614" s="180">
        <v>3</v>
      </c>
      <c r="O614" s="180">
        <v>6</v>
      </c>
      <c r="P614" s="208">
        <f t="shared" si="38"/>
        <v>-3</v>
      </c>
    </row>
    <row r="615" spans="1:16" ht="14.1" customHeight="1" x14ac:dyDescent="0.2">
      <c r="A615" s="156"/>
      <c r="I615" s="179" t="s">
        <v>150</v>
      </c>
      <c r="J615" s="180">
        <v>1874</v>
      </c>
      <c r="K615" s="180">
        <v>1864</v>
      </c>
      <c r="L615" s="208">
        <f t="shared" si="37"/>
        <v>10</v>
      </c>
      <c r="M615" s="179" t="s">
        <v>425</v>
      </c>
      <c r="N615" s="180">
        <v>2</v>
      </c>
      <c r="O615" s="180">
        <v>4</v>
      </c>
      <c r="P615" s="208">
        <f t="shared" si="38"/>
        <v>-2</v>
      </c>
    </row>
    <row r="616" spans="1:16" ht="14.1" customHeight="1" x14ac:dyDescent="0.2">
      <c r="A616" s="156"/>
      <c r="I616" s="179" t="s">
        <v>371</v>
      </c>
      <c r="J616" s="180">
        <v>32</v>
      </c>
      <c r="K616" s="180">
        <v>22</v>
      </c>
      <c r="L616" s="208">
        <f t="shared" si="37"/>
        <v>10</v>
      </c>
      <c r="M616" s="179"/>
      <c r="N616" s="180"/>
      <c r="O616" s="180"/>
      <c r="P616" s="208"/>
    </row>
    <row r="617" spans="1:16" ht="14.1" customHeight="1" x14ac:dyDescent="0.2">
      <c r="A617" s="156"/>
      <c r="I617" s="179" t="s">
        <v>360</v>
      </c>
      <c r="J617" s="180">
        <v>9</v>
      </c>
      <c r="K617" s="180">
        <v>1</v>
      </c>
      <c r="L617" s="208">
        <f t="shared" si="37"/>
        <v>8</v>
      </c>
      <c r="M617" s="183"/>
      <c r="N617" s="180"/>
      <c r="O617" s="180"/>
      <c r="P617" s="208"/>
    </row>
    <row r="618" spans="1:16" ht="14.1" customHeight="1" x14ac:dyDescent="0.2">
      <c r="A618" s="156"/>
      <c r="I618" s="179" t="s">
        <v>319</v>
      </c>
      <c r="J618" s="180">
        <v>27</v>
      </c>
      <c r="K618" s="180">
        <v>19</v>
      </c>
      <c r="L618" s="208">
        <f t="shared" si="37"/>
        <v>8</v>
      </c>
      <c r="M618" s="183"/>
      <c r="N618" s="180"/>
      <c r="O618" s="180"/>
      <c r="P618" s="208"/>
    </row>
    <row r="619" spans="1:16" ht="14.1" customHeight="1" x14ac:dyDescent="0.2">
      <c r="A619" s="156"/>
      <c r="I619" s="179" t="s">
        <v>30</v>
      </c>
      <c r="J619" s="180">
        <v>50</v>
      </c>
      <c r="K619" s="180">
        <v>48</v>
      </c>
      <c r="L619" s="208">
        <f t="shared" si="37"/>
        <v>2</v>
      </c>
      <c r="M619" s="183"/>
      <c r="N619" s="180"/>
      <c r="O619" s="180"/>
      <c r="P619" s="208"/>
    </row>
    <row r="620" spans="1:16" ht="14.1" customHeight="1" x14ac:dyDescent="0.2">
      <c r="A620" s="156"/>
      <c r="I620" s="179" t="s">
        <v>432</v>
      </c>
      <c r="J620" s="180">
        <v>1</v>
      </c>
      <c r="K620" s="180">
        <v>0</v>
      </c>
      <c r="L620" s="208">
        <f t="shared" si="37"/>
        <v>1</v>
      </c>
      <c r="M620" s="183"/>
      <c r="N620" s="180"/>
      <c r="O620" s="180"/>
      <c r="P620" s="208"/>
    </row>
    <row r="621" spans="1:16" ht="14.1" customHeight="1" x14ac:dyDescent="0.2">
      <c r="A621" s="156"/>
      <c r="I621" s="179" t="s">
        <v>163</v>
      </c>
      <c r="J621" s="180">
        <v>1</v>
      </c>
      <c r="K621" s="180">
        <v>0</v>
      </c>
      <c r="L621" s="208">
        <f t="shared" si="37"/>
        <v>1</v>
      </c>
      <c r="M621" s="183"/>
      <c r="N621" s="180"/>
      <c r="O621" s="180"/>
      <c r="P621" s="208"/>
    </row>
    <row r="622" spans="1:16" ht="14.1" customHeight="1" x14ac:dyDescent="0.2">
      <c r="A622" s="156"/>
      <c r="I622" s="179" t="s">
        <v>246</v>
      </c>
      <c r="J622" s="180">
        <v>2640</v>
      </c>
      <c r="K622" s="180">
        <v>2363</v>
      </c>
      <c r="L622" s="208">
        <f t="shared" si="37"/>
        <v>277</v>
      </c>
      <c r="M622" s="183"/>
      <c r="N622" s="180"/>
      <c r="O622" s="180"/>
      <c r="P622" s="208"/>
    </row>
    <row r="623" spans="1:16" ht="14.1" customHeight="1" x14ac:dyDescent="0.2">
      <c r="A623" s="156"/>
      <c r="M623" s="183"/>
      <c r="N623" s="180"/>
      <c r="O623" s="180"/>
      <c r="P623" s="208"/>
    </row>
    <row r="624" spans="1:16" ht="14.1" customHeight="1" x14ac:dyDescent="0.2">
      <c r="A624" s="156"/>
      <c r="I624" s="183"/>
      <c r="J624" s="180"/>
      <c r="K624" s="180"/>
      <c r="L624" s="208"/>
    </row>
    <row r="625" spans="1:16" ht="14.1" customHeight="1" x14ac:dyDescent="0.2">
      <c r="A625" s="156"/>
      <c r="I625" s="183"/>
      <c r="J625" s="180"/>
      <c r="K625" s="180"/>
      <c r="L625" s="208"/>
      <c r="M625" s="183"/>
      <c r="N625" s="180"/>
      <c r="O625" s="180"/>
      <c r="P625" s="208"/>
    </row>
    <row r="626" spans="1:16" ht="14.1" customHeight="1" x14ac:dyDescent="0.2">
      <c r="A626" s="156"/>
      <c r="I626" s="183"/>
      <c r="J626" s="180"/>
      <c r="K626" s="180"/>
      <c r="L626" s="208"/>
      <c r="M626" s="183"/>
      <c r="N626" s="180"/>
      <c r="O626" s="180"/>
      <c r="P626" s="208"/>
    </row>
    <row r="627" spans="1:16" ht="14.1" customHeight="1" x14ac:dyDescent="0.2">
      <c r="A627" s="156"/>
      <c r="I627" s="183"/>
      <c r="J627" s="180"/>
      <c r="K627" s="180"/>
      <c r="L627" s="208"/>
      <c r="M627" s="183"/>
      <c r="N627" s="180"/>
      <c r="O627" s="180"/>
      <c r="P627" s="208"/>
    </row>
    <row r="628" spans="1:16" ht="14.1" customHeight="1" x14ac:dyDescent="0.2">
      <c r="A628" s="156"/>
      <c r="I628" s="183"/>
      <c r="J628" s="180"/>
      <c r="K628" s="180"/>
      <c r="L628" s="208"/>
      <c r="M628" s="423"/>
      <c r="N628" s="424"/>
      <c r="O628" s="424"/>
      <c r="P628" s="208"/>
    </row>
    <row r="629" spans="1:16" ht="14.1" customHeight="1" x14ac:dyDescent="0.2">
      <c r="A629" s="156"/>
      <c r="I629" s="183"/>
      <c r="J629" s="180"/>
      <c r="K629" s="180"/>
      <c r="L629" s="208"/>
      <c r="M629" s="423"/>
      <c r="N629" s="424"/>
      <c r="O629" s="424"/>
      <c r="P629" s="208"/>
    </row>
    <row r="630" spans="1:16" ht="14.1" customHeight="1" x14ac:dyDescent="0.2">
      <c r="A630" s="156"/>
      <c r="I630" s="183"/>
      <c r="J630" s="180"/>
      <c r="K630" s="180"/>
      <c r="L630" s="208"/>
      <c r="M630" s="423"/>
      <c r="N630" s="424"/>
      <c r="O630" s="424"/>
      <c r="P630" s="208"/>
    </row>
    <row r="631" spans="1:16" ht="14.1" customHeight="1" x14ac:dyDescent="0.2">
      <c r="A631" s="156"/>
      <c r="I631" s="183"/>
      <c r="J631" s="180"/>
      <c r="K631" s="180"/>
      <c r="L631" s="208"/>
      <c r="M631" s="423"/>
      <c r="N631" s="424"/>
      <c r="O631" s="424"/>
      <c r="P631" s="208"/>
    </row>
    <row r="632" spans="1:16" ht="14.1" customHeight="1" x14ac:dyDescent="0.2">
      <c r="A632" s="156"/>
      <c r="I632" s="183"/>
      <c r="J632" s="180"/>
      <c r="K632" s="180"/>
      <c r="L632" s="208"/>
      <c r="M632" s="423"/>
      <c r="N632" s="424"/>
      <c r="O632" s="424"/>
      <c r="P632" s="208"/>
    </row>
    <row r="633" spans="1:16" ht="14.1" customHeight="1" x14ac:dyDescent="0.2">
      <c r="A633" s="156"/>
    </row>
    <row r="634" spans="1:16" ht="14.1" customHeight="1" x14ac:dyDescent="0.2">
      <c r="A634" s="156"/>
    </row>
    <row r="635" spans="1:16" ht="14.1" customHeight="1" x14ac:dyDescent="0.2">
      <c r="A635" s="156"/>
    </row>
    <row r="636" spans="1:16" ht="14.1" customHeight="1" x14ac:dyDescent="0.2">
      <c r="A636" s="156"/>
    </row>
    <row r="637" spans="1:16" ht="14.1" customHeight="1" x14ac:dyDescent="0.2">
      <c r="A637" s="156"/>
    </row>
    <row r="638" spans="1:16" ht="14.1" customHeight="1" x14ac:dyDescent="0.2">
      <c r="A638" s="156"/>
    </row>
    <row r="639" spans="1:16" ht="14.1" customHeight="1" x14ac:dyDescent="0.2">
      <c r="A639" s="156"/>
      <c r="I639" s="426" t="s">
        <v>434</v>
      </c>
      <c r="J639" s="401">
        <f>SUM(J596:J638)</f>
        <v>113295</v>
      </c>
      <c r="K639" s="401">
        <f t="shared" ref="K639:L639" si="39">SUM(K596:K638)</f>
        <v>97988</v>
      </c>
      <c r="L639" s="401">
        <f t="shared" si="39"/>
        <v>15307</v>
      </c>
      <c r="M639" s="430" t="s">
        <v>434</v>
      </c>
      <c r="N639" s="401">
        <f>SUM(N596:N638)</f>
        <v>24563</v>
      </c>
      <c r="O639" s="401">
        <f t="shared" ref="O639:P639" si="40">SUM(O596:O638)</f>
        <v>35763</v>
      </c>
      <c r="P639" s="401">
        <f t="shared" si="40"/>
        <v>-11200</v>
      </c>
    </row>
    <row r="640" spans="1:16" ht="14.1" customHeight="1" x14ac:dyDescent="0.2">
      <c r="A640" s="156"/>
      <c r="I640" s="431"/>
      <c r="J640" s="401">
        <f>N639</f>
        <v>24563</v>
      </c>
      <c r="K640" s="401">
        <f>O639</f>
        <v>35763</v>
      </c>
      <c r="L640" s="401">
        <f>P639</f>
        <v>-11200</v>
      </c>
      <c r="M640" s="440"/>
      <c r="N640" s="441"/>
      <c r="O640" s="441"/>
      <c r="P640" s="441"/>
    </row>
    <row r="641" spans="1:16" ht="14.1" customHeight="1" x14ac:dyDescent="0.2">
      <c r="A641" s="156"/>
      <c r="J641" s="428">
        <f>SUM(J639:J640)</f>
        <v>137858</v>
      </c>
      <c r="K641" s="428">
        <f>SUM(K639:K640)</f>
        <v>133751</v>
      </c>
      <c r="L641" s="428">
        <f>SUM(L639:L640)</f>
        <v>4107</v>
      </c>
    </row>
    <row r="642" spans="1:16" ht="14.1" customHeight="1" x14ac:dyDescent="0.2">
      <c r="A642" s="156"/>
      <c r="I642" s="429" t="s">
        <v>450</v>
      </c>
      <c r="J642" s="399">
        <f>C595-J641</f>
        <v>0</v>
      </c>
      <c r="K642" s="399">
        <f>E595-K641</f>
        <v>0</v>
      </c>
      <c r="L642" s="399">
        <f>G595-L641</f>
        <v>0</v>
      </c>
    </row>
    <row r="643" spans="1:16" ht="14.1" customHeight="1" x14ac:dyDescent="0.2">
      <c r="A643" s="156"/>
      <c r="I643" s="429"/>
    </row>
    <row r="644" spans="1:16" ht="14.1" customHeight="1" x14ac:dyDescent="0.2">
      <c r="A644" s="166">
        <v>14</v>
      </c>
      <c r="B644" s="245" t="s">
        <v>86</v>
      </c>
      <c r="C644" s="72">
        <v>111394</v>
      </c>
      <c r="D644" s="417">
        <f>C644*100/7529178</f>
        <v>1.4794974962738296</v>
      </c>
      <c r="E644" s="72">
        <v>125144</v>
      </c>
      <c r="F644" s="417">
        <f>E644*100/7270009</f>
        <v>1.7213733848197437</v>
      </c>
      <c r="G644" s="443">
        <f>C644-E644</f>
        <v>-13750</v>
      </c>
      <c r="H644" s="444">
        <f>G644*100/E644</f>
        <v>-10.987342581346288</v>
      </c>
      <c r="I644" s="426"/>
      <c r="J644" s="401"/>
      <c r="K644" s="401"/>
      <c r="L644" s="401"/>
      <c r="M644" s="430"/>
      <c r="N644" s="401"/>
      <c r="O644" s="401"/>
      <c r="P644" s="401"/>
    </row>
    <row r="645" spans="1:16" ht="14.1" customHeight="1" x14ac:dyDescent="0.2">
      <c r="I645" s="179" t="s">
        <v>17</v>
      </c>
      <c r="J645" s="180">
        <v>9252</v>
      </c>
      <c r="K645" s="180">
        <v>4369</v>
      </c>
      <c r="L645" s="208">
        <f t="shared" ref="L645:L667" si="41">J645-K645</f>
        <v>4883</v>
      </c>
      <c r="M645" s="179" t="s">
        <v>144</v>
      </c>
      <c r="N645" s="180">
        <v>2601</v>
      </c>
      <c r="O645" s="180">
        <v>31280</v>
      </c>
      <c r="P645" s="208">
        <f t="shared" ref="P645:P678" si="42">N645-O645</f>
        <v>-28679</v>
      </c>
    </row>
    <row r="646" spans="1:16" ht="14.1" customHeight="1" x14ac:dyDescent="0.2">
      <c r="I646" s="179" t="s">
        <v>34</v>
      </c>
      <c r="J646" s="180">
        <v>18381</v>
      </c>
      <c r="K646" s="180">
        <v>13597</v>
      </c>
      <c r="L646" s="208">
        <f t="shared" si="41"/>
        <v>4784</v>
      </c>
      <c r="M646" s="179" t="s">
        <v>150</v>
      </c>
      <c r="N646" s="180">
        <v>25573</v>
      </c>
      <c r="O646" s="180">
        <v>31275</v>
      </c>
      <c r="P646" s="208">
        <f t="shared" si="42"/>
        <v>-5702</v>
      </c>
    </row>
    <row r="647" spans="1:16" ht="14.1" customHeight="1" x14ac:dyDescent="0.2">
      <c r="I647" s="179" t="s">
        <v>415</v>
      </c>
      <c r="J647" s="180">
        <v>5433</v>
      </c>
      <c r="K647" s="180">
        <v>3998</v>
      </c>
      <c r="L647" s="208">
        <f t="shared" si="41"/>
        <v>1435</v>
      </c>
      <c r="M647" s="179" t="s">
        <v>430</v>
      </c>
      <c r="N647" s="180">
        <v>405</v>
      </c>
      <c r="O647" s="180">
        <v>2202</v>
      </c>
      <c r="P647" s="208">
        <f t="shared" si="42"/>
        <v>-1797</v>
      </c>
    </row>
    <row r="648" spans="1:16" ht="14.1" customHeight="1" x14ac:dyDescent="0.2">
      <c r="B648" s="442"/>
      <c r="C648" s="452"/>
      <c r="D648" s="442"/>
      <c r="E648" s="452"/>
      <c r="F648" s="442"/>
      <c r="I648" s="179" t="s">
        <v>30</v>
      </c>
      <c r="J648" s="180">
        <v>2172</v>
      </c>
      <c r="K648" s="180">
        <v>863</v>
      </c>
      <c r="L648" s="208">
        <f t="shared" si="41"/>
        <v>1309</v>
      </c>
      <c r="M648" s="179" t="s">
        <v>181</v>
      </c>
      <c r="N648" s="180">
        <v>158</v>
      </c>
      <c r="O648" s="180">
        <v>1845</v>
      </c>
      <c r="P648" s="208">
        <f t="shared" si="42"/>
        <v>-1687</v>
      </c>
    </row>
    <row r="649" spans="1:16" ht="14.1" customHeight="1" x14ac:dyDescent="0.2">
      <c r="B649" s="442"/>
      <c r="C649" s="442"/>
      <c r="D649" s="442"/>
      <c r="E649" s="442"/>
      <c r="F649" s="442"/>
      <c r="I649" s="179" t="s">
        <v>307</v>
      </c>
      <c r="J649" s="180">
        <v>1891</v>
      </c>
      <c r="K649" s="180">
        <v>612</v>
      </c>
      <c r="L649" s="208">
        <f t="shared" si="41"/>
        <v>1279</v>
      </c>
      <c r="M649" s="179" t="s">
        <v>147</v>
      </c>
      <c r="N649" s="180">
        <v>0</v>
      </c>
      <c r="O649" s="180">
        <v>1607</v>
      </c>
      <c r="P649" s="208">
        <f t="shared" si="42"/>
        <v>-1607</v>
      </c>
    </row>
    <row r="650" spans="1:16" ht="14.1" customHeight="1" x14ac:dyDescent="0.2">
      <c r="B650" s="442"/>
      <c r="C650" s="442"/>
      <c r="D650" s="442"/>
      <c r="E650" s="442"/>
      <c r="F650" s="442"/>
      <c r="I650" s="179" t="s">
        <v>151</v>
      </c>
      <c r="J650" s="180">
        <v>1671</v>
      </c>
      <c r="K650" s="180">
        <v>659</v>
      </c>
      <c r="L650" s="208">
        <f t="shared" si="41"/>
        <v>1012</v>
      </c>
      <c r="M650" s="179" t="s">
        <v>411</v>
      </c>
      <c r="N650" s="180">
        <v>1088</v>
      </c>
      <c r="O650" s="180">
        <v>2294</v>
      </c>
      <c r="P650" s="208">
        <f t="shared" si="42"/>
        <v>-1206</v>
      </c>
    </row>
    <row r="651" spans="1:16" ht="14.1" customHeight="1" x14ac:dyDescent="0.2">
      <c r="I651" s="179" t="s">
        <v>360</v>
      </c>
      <c r="J651" s="180">
        <v>1979</v>
      </c>
      <c r="K651" s="180">
        <v>1316</v>
      </c>
      <c r="L651" s="208">
        <f t="shared" si="41"/>
        <v>663</v>
      </c>
      <c r="M651" s="179" t="s">
        <v>362</v>
      </c>
      <c r="N651" s="180">
        <v>1507</v>
      </c>
      <c r="O651" s="180">
        <v>2361</v>
      </c>
      <c r="P651" s="208">
        <f t="shared" si="42"/>
        <v>-854</v>
      </c>
    </row>
    <row r="652" spans="1:16" ht="14.1" customHeight="1" x14ac:dyDescent="0.2">
      <c r="I652" s="179" t="s">
        <v>414</v>
      </c>
      <c r="J652" s="180">
        <v>1739</v>
      </c>
      <c r="K652" s="180">
        <v>1315</v>
      </c>
      <c r="L652" s="208">
        <f t="shared" si="41"/>
        <v>424</v>
      </c>
      <c r="M652" s="179" t="s">
        <v>152</v>
      </c>
      <c r="N652" s="180">
        <v>4139</v>
      </c>
      <c r="O652" s="180">
        <v>4722</v>
      </c>
      <c r="P652" s="208">
        <f t="shared" si="42"/>
        <v>-583</v>
      </c>
    </row>
    <row r="653" spans="1:16" ht="14.1" customHeight="1" x14ac:dyDescent="0.2">
      <c r="I653" s="179" t="s">
        <v>197</v>
      </c>
      <c r="J653" s="180">
        <v>578</v>
      </c>
      <c r="K653" s="180">
        <v>290</v>
      </c>
      <c r="L653" s="208">
        <f t="shared" si="41"/>
        <v>288</v>
      </c>
      <c r="M653" s="179" t="s">
        <v>431</v>
      </c>
      <c r="N653" s="180">
        <v>6791</v>
      </c>
      <c r="O653" s="180">
        <v>7357</v>
      </c>
      <c r="P653" s="208">
        <f t="shared" si="42"/>
        <v>-566</v>
      </c>
    </row>
    <row r="654" spans="1:16" ht="14.1" customHeight="1" x14ac:dyDescent="0.2">
      <c r="I654" s="179" t="s">
        <v>408</v>
      </c>
      <c r="J654" s="180">
        <v>213</v>
      </c>
      <c r="K654" s="180">
        <v>79</v>
      </c>
      <c r="L654" s="208">
        <f t="shared" si="41"/>
        <v>134</v>
      </c>
      <c r="M654" s="179" t="s">
        <v>410</v>
      </c>
      <c r="N654" s="180">
        <v>1678</v>
      </c>
      <c r="O654" s="180">
        <v>2077</v>
      </c>
      <c r="P654" s="208">
        <f t="shared" si="42"/>
        <v>-399</v>
      </c>
    </row>
    <row r="655" spans="1:16" ht="14.1" customHeight="1" x14ac:dyDescent="0.2">
      <c r="A655" s="163"/>
      <c r="B655" s="422"/>
      <c r="C655" s="422"/>
      <c r="D655" s="422"/>
      <c r="E655" s="422"/>
      <c r="F655" s="422"/>
      <c r="G655" s="422"/>
      <c r="H655" s="422"/>
      <c r="I655" s="179" t="s">
        <v>194</v>
      </c>
      <c r="J655" s="180">
        <v>142</v>
      </c>
      <c r="K655" s="180">
        <v>21</v>
      </c>
      <c r="L655" s="208">
        <f t="shared" si="41"/>
        <v>121</v>
      </c>
      <c r="M655" s="179" t="s">
        <v>428</v>
      </c>
      <c r="N655" s="180">
        <v>3</v>
      </c>
      <c r="O655" s="180">
        <v>344</v>
      </c>
      <c r="P655" s="208">
        <f t="shared" si="42"/>
        <v>-341</v>
      </c>
    </row>
    <row r="656" spans="1:16" ht="14.1" customHeight="1" x14ac:dyDescent="0.2">
      <c r="I656" s="179" t="s">
        <v>54</v>
      </c>
      <c r="J656" s="180">
        <v>159</v>
      </c>
      <c r="K656" s="180">
        <v>54</v>
      </c>
      <c r="L656" s="208">
        <f t="shared" si="41"/>
        <v>105</v>
      </c>
      <c r="M656" s="179" t="s">
        <v>425</v>
      </c>
      <c r="N656" s="180">
        <v>69</v>
      </c>
      <c r="O656" s="180">
        <v>255</v>
      </c>
      <c r="P656" s="208">
        <f t="shared" si="42"/>
        <v>-186</v>
      </c>
    </row>
    <row r="657" spans="1:16" ht="14.1" customHeight="1" x14ac:dyDescent="0.2">
      <c r="I657" s="179" t="s">
        <v>416</v>
      </c>
      <c r="J657" s="180">
        <v>70</v>
      </c>
      <c r="K657" s="180">
        <v>1</v>
      </c>
      <c r="L657" s="208">
        <f t="shared" si="41"/>
        <v>69</v>
      </c>
      <c r="M657" s="179" t="s">
        <v>216</v>
      </c>
      <c r="N657" s="180">
        <v>73</v>
      </c>
      <c r="O657" s="180">
        <v>222</v>
      </c>
      <c r="P657" s="208">
        <f t="shared" si="42"/>
        <v>-149</v>
      </c>
    </row>
    <row r="658" spans="1:16" ht="14.1" customHeight="1" x14ac:dyDescent="0.2">
      <c r="I658" s="179" t="s">
        <v>319</v>
      </c>
      <c r="J658" s="180">
        <v>34</v>
      </c>
      <c r="K658" s="180">
        <v>6</v>
      </c>
      <c r="L658" s="208">
        <f t="shared" si="41"/>
        <v>28</v>
      </c>
      <c r="M658" s="179" t="s">
        <v>306</v>
      </c>
      <c r="N658" s="180">
        <v>1410</v>
      </c>
      <c r="O658" s="180">
        <v>1537</v>
      </c>
      <c r="P658" s="208">
        <f t="shared" si="42"/>
        <v>-127</v>
      </c>
    </row>
    <row r="659" spans="1:16" ht="14.1" customHeight="1" x14ac:dyDescent="0.2">
      <c r="I659" s="179" t="s">
        <v>26</v>
      </c>
      <c r="J659" s="180">
        <v>66</v>
      </c>
      <c r="K659" s="180">
        <v>47</v>
      </c>
      <c r="L659" s="208">
        <f t="shared" si="41"/>
        <v>19</v>
      </c>
      <c r="M659" s="179" t="s">
        <v>135</v>
      </c>
      <c r="N659" s="180">
        <v>594</v>
      </c>
      <c r="O659" s="180">
        <v>688</v>
      </c>
      <c r="P659" s="208">
        <f t="shared" si="42"/>
        <v>-94</v>
      </c>
    </row>
    <row r="660" spans="1:16" ht="14.1" customHeight="1" x14ac:dyDescent="0.2">
      <c r="I660" s="179" t="s">
        <v>311</v>
      </c>
      <c r="J660" s="180">
        <v>19</v>
      </c>
      <c r="K660" s="180">
        <v>0</v>
      </c>
      <c r="L660" s="208">
        <f t="shared" si="41"/>
        <v>19</v>
      </c>
      <c r="M660" s="179" t="s">
        <v>38</v>
      </c>
      <c r="N660" s="180">
        <v>197</v>
      </c>
      <c r="O660" s="180">
        <v>281</v>
      </c>
      <c r="P660" s="208">
        <f t="shared" si="42"/>
        <v>-84</v>
      </c>
    </row>
    <row r="661" spans="1:16" ht="14.1" customHeight="1" x14ac:dyDescent="0.2">
      <c r="I661" s="179" t="s">
        <v>429</v>
      </c>
      <c r="J661" s="180">
        <v>16</v>
      </c>
      <c r="K661" s="180">
        <v>0</v>
      </c>
      <c r="L661" s="208">
        <f t="shared" si="41"/>
        <v>16</v>
      </c>
      <c r="M661" s="179" t="s">
        <v>426</v>
      </c>
      <c r="N661" s="180">
        <v>109</v>
      </c>
      <c r="O661" s="180">
        <v>186</v>
      </c>
      <c r="P661" s="208">
        <f t="shared" si="42"/>
        <v>-77</v>
      </c>
    </row>
    <row r="662" spans="1:16" s="431" customFormat="1" ht="14.1" customHeight="1" x14ac:dyDescent="0.2">
      <c r="A662" s="398"/>
      <c r="B662" s="397"/>
      <c r="C662" s="397"/>
      <c r="D662" s="397"/>
      <c r="E662" s="397"/>
      <c r="F662" s="397"/>
      <c r="G662" s="397"/>
      <c r="H662" s="397"/>
      <c r="I662" s="179" t="s">
        <v>367</v>
      </c>
      <c r="J662" s="180">
        <v>27</v>
      </c>
      <c r="K662" s="180">
        <v>14</v>
      </c>
      <c r="L662" s="208">
        <f t="shared" si="41"/>
        <v>13</v>
      </c>
      <c r="M662" s="179" t="s">
        <v>145</v>
      </c>
      <c r="N662" s="180">
        <v>37</v>
      </c>
      <c r="O662" s="180">
        <v>114</v>
      </c>
      <c r="P662" s="208">
        <f t="shared" si="42"/>
        <v>-77</v>
      </c>
    </row>
    <row r="663" spans="1:16" ht="14.1" customHeight="1" x14ac:dyDescent="0.2">
      <c r="I663" s="179" t="s">
        <v>409</v>
      </c>
      <c r="J663" s="180">
        <v>14</v>
      </c>
      <c r="K663" s="180">
        <v>3</v>
      </c>
      <c r="L663" s="208">
        <f t="shared" si="41"/>
        <v>11</v>
      </c>
      <c r="M663" s="179" t="s">
        <v>159</v>
      </c>
      <c r="N663" s="180">
        <v>46</v>
      </c>
      <c r="O663" s="180">
        <v>111</v>
      </c>
      <c r="P663" s="208">
        <f t="shared" si="42"/>
        <v>-65</v>
      </c>
    </row>
    <row r="664" spans="1:16" ht="14.1" customHeight="1" x14ac:dyDescent="0.2">
      <c r="I664" s="179" t="s">
        <v>424</v>
      </c>
      <c r="J664" s="180">
        <v>117</v>
      </c>
      <c r="K664" s="180">
        <v>115</v>
      </c>
      <c r="L664" s="208">
        <f t="shared" si="41"/>
        <v>2</v>
      </c>
      <c r="M664" s="179" t="s">
        <v>368</v>
      </c>
      <c r="N664" s="180">
        <v>0</v>
      </c>
      <c r="O664" s="180">
        <v>63</v>
      </c>
      <c r="P664" s="208">
        <f t="shared" si="42"/>
        <v>-63</v>
      </c>
    </row>
    <row r="665" spans="1:16" ht="14.1" customHeight="1" x14ac:dyDescent="0.2">
      <c r="I665" s="179" t="s">
        <v>180</v>
      </c>
      <c r="J665" s="180">
        <v>13</v>
      </c>
      <c r="K665" s="180">
        <v>12</v>
      </c>
      <c r="L665" s="208">
        <f t="shared" si="41"/>
        <v>1</v>
      </c>
      <c r="M665" s="179" t="s">
        <v>156</v>
      </c>
      <c r="N665" s="180">
        <v>95</v>
      </c>
      <c r="O665" s="180">
        <v>127</v>
      </c>
      <c r="P665" s="208">
        <f t="shared" si="42"/>
        <v>-32</v>
      </c>
    </row>
    <row r="666" spans="1:16" ht="14.1" customHeight="1" x14ac:dyDescent="0.2">
      <c r="I666" s="179" t="s">
        <v>413</v>
      </c>
      <c r="J666" s="180">
        <v>1</v>
      </c>
      <c r="K666" s="180">
        <v>0</v>
      </c>
      <c r="L666" s="208">
        <f t="shared" si="41"/>
        <v>1</v>
      </c>
      <c r="M666" s="179" t="s">
        <v>50</v>
      </c>
      <c r="N666" s="180">
        <v>1163</v>
      </c>
      <c r="O666" s="180">
        <v>1193</v>
      </c>
      <c r="P666" s="208">
        <f t="shared" si="42"/>
        <v>-30</v>
      </c>
    </row>
    <row r="667" spans="1:16" ht="14.1" customHeight="1" x14ac:dyDescent="0.2">
      <c r="I667" s="179" t="s">
        <v>246</v>
      </c>
      <c r="J667" s="180">
        <v>19365</v>
      </c>
      <c r="K667" s="180">
        <v>5214</v>
      </c>
      <c r="L667" s="208">
        <f t="shared" si="41"/>
        <v>14151</v>
      </c>
      <c r="M667" s="179" t="s">
        <v>53</v>
      </c>
      <c r="N667" s="180">
        <v>5</v>
      </c>
      <c r="O667" s="180">
        <v>34</v>
      </c>
      <c r="P667" s="208">
        <f t="shared" si="42"/>
        <v>-29</v>
      </c>
    </row>
    <row r="668" spans="1:16" ht="14.1" customHeight="1" x14ac:dyDescent="0.2">
      <c r="M668" s="179" t="s">
        <v>407</v>
      </c>
      <c r="N668" s="180">
        <v>15</v>
      </c>
      <c r="O668" s="180">
        <v>34</v>
      </c>
      <c r="P668" s="208">
        <f t="shared" si="42"/>
        <v>-19</v>
      </c>
    </row>
    <row r="669" spans="1:16" ht="14.1" customHeight="1" x14ac:dyDescent="0.2">
      <c r="I669" s="179"/>
      <c r="J669" s="180"/>
      <c r="K669" s="180"/>
      <c r="L669" s="208"/>
      <c r="M669" s="179" t="s">
        <v>422</v>
      </c>
      <c r="N669" s="180">
        <v>0</v>
      </c>
      <c r="O669" s="180">
        <v>18</v>
      </c>
      <c r="P669" s="208">
        <f t="shared" si="42"/>
        <v>-18</v>
      </c>
    </row>
    <row r="670" spans="1:16" ht="14.1" customHeight="1" x14ac:dyDescent="0.2">
      <c r="I670" s="179"/>
      <c r="J670" s="180"/>
      <c r="K670" s="180"/>
      <c r="L670" s="208"/>
      <c r="M670" s="179" t="s">
        <v>138</v>
      </c>
      <c r="N670" s="180">
        <v>0</v>
      </c>
      <c r="O670" s="180">
        <v>12</v>
      </c>
      <c r="P670" s="208">
        <f t="shared" si="42"/>
        <v>-12</v>
      </c>
    </row>
    <row r="671" spans="1:16" ht="14.1" customHeight="1" x14ac:dyDescent="0.2">
      <c r="I671" s="179"/>
      <c r="J671" s="180"/>
      <c r="K671" s="180"/>
      <c r="L671" s="208"/>
      <c r="M671" s="179" t="s">
        <v>419</v>
      </c>
      <c r="N671" s="180">
        <v>125</v>
      </c>
      <c r="O671" s="180">
        <v>133</v>
      </c>
      <c r="P671" s="208">
        <f t="shared" si="42"/>
        <v>-8</v>
      </c>
    </row>
    <row r="672" spans="1:16" ht="14.1" customHeight="1" x14ac:dyDescent="0.2">
      <c r="M672" s="179" t="s">
        <v>317</v>
      </c>
      <c r="N672" s="180">
        <v>0</v>
      </c>
      <c r="O672" s="180">
        <v>7</v>
      </c>
      <c r="P672" s="208">
        <f t="shared" si="42"/>
        <v>-7</v>
      </c>
    </row>
    <row r="673" spans="1:16" ht="14.1" customHeight="1" x14ac:dyDescent="0.2">
      <c r="I673" s="183"/>
      <c r="J673" s="180"/>
      <c r="K673" s="180"/>
      <c r="L673" s="208"/>
      <c r="M673" s="179" t="s">
        <v>169</v>
      </c>
      <c r="N673" s="180">
        <v>4</v>
      </c>
      <c r="O673" s="180">
        <v>11</v>
      </c>
      <c r="P673" s="208">
        <f t="shared" si="42"/>
        <v>-7</v>
      </c>
    </row>
    <row r="674" spans="1:16" ht="14.1" customHeight="1" x14ac:dyDescent="0.2">
      <c r="A674" s="156"/>
      <c r="I674" s="183"/>
      <c r="J674" s="180"/>
      <c r="K674" s="180"/>
      <c r="L674" s="208"/>
      <c r="M674" s="179" t="s">
        <v>371</v>
      </c>
      <c r="N674" s="180">
        <v>37</v>
      </c>
      <c r="O674" s="180">
        <v>42</v>
      </c>
      <c r="P674" s="208">
        <f t="shared" si="42"/>
        <v>-5</v>
      </c>
    </row>
    <row r="675" spans="1:16" ht="14.1" customHeight="1" x14ac:dyDescent="0.2">
      <c r="A675" s="156"/>
      <c r="M675" s="179" t="s">
        <v>427</v>
      </c>
      <c r="N675" s="180">
        <v>90</v>
      </c>
      <c r="O675" s="180">
        <v>93</v>
      </c>
      <c r="P675" s="208">
        <f t="shared" si="42"/>
        <v>-3</v>
      </c>
    </row>
    <row r="676" spans="1:16" ht="14.1" customHeight="1" x14ac:dyDescent="0.2">
      <c r="A676" s="156"/>
      <c r="I676" s="183"/>
      <c r="J676" s="180"/>
      <c r="K676" s="180"/>
      <c r="L676" s="208"/>
      <c r="M676" s="179" t="s">
        <v>412</v>
      </c>
      <c r="N676" s="180">
        <v>0</v>
      </c>
      <c r="O676" s="180">
        <v>2</v>
      </c>
      <c r="P676" s="208">
        <f t="shared" si="42"/>
        <v>-2</v>
      </c>
    </row>
    <row r="677" spans="1:16" ht="14.1" customHeight="1" x14ac:dyDescent="0.2">
      <c r="A677" s="156"/>
      <c r="I677" s="183"/>
      <c r="J677" s="180"/>
      <c r="K677" s="180"/>
      <c r="L677" s="208"/>
      <c r="M677" s="179" t="s">
        <v>162</v>
      </c>
      <c r="N677" s="180">
        <v>0</v>
      </c>
      <c r="O677" s="180">
        <v>1</v>
      </c>
      <c r="P677" s="208">
        <f t="shared" si="42"/>
        <v>-1</v>
      </c>
    </row>
    <row r="678" spans="1:16" ht="14.1" customHeight="1" x14ac:dyDescent="0.2">
      <c r="A678" s="156"/>
      <c r="I678" s="183"/>
      <c r="J678" s="180"/>
      <c r="K678" s="180"/>
      <c r="L678" s="208"/>
      <c r="M678" s="179" t="s">
        <v>140</v>
      </c>
      <c r="N678" s="180">
        <v>30</v>
      </c>
      <c r="O678" s="180">
        <v>31</v>
      </c>
      <c r="P678" s="208">
        <f t="shared" si="42"/>
        <v>-1</v>
      </c>
    </row>
    <row r="679" spans="1:16" ht="14.1" customHeight="1" x14ac:dyDescent="0.2">
      <c r="A679" s="156"/>
      <c r="I679" s="183"/>
      <c r="J679" s="180"/>
      <c r="K679" s="180"/>
      <c r="L679" s="208"/>
      <c r="M679" s="423"/>
      <c r="N679" s="424"/>
      <c r="O679" s="424"/>
      <c r="P679" s="208"/>
    </row>
    <row r="680" spans="1:16" ht="14.1" customHeight="1" x14ac:dyDescent="0.2">
      <c r="A680" s="156"/>
      <c r="I680" s="183"/>
      <c r="J680" s="180"/>
      <c r="K680" s="180"/>
      <c r="L680" s="208"/>
      <c r="M680" s="423"/>
      <c r="N680" s="424"/>
      <c r="O680" s="424"/>
      <c r="P680" s="208"/>
    </row>
    <row r="681" spans="1:16" ht="14.1" customHeight="1" x14ac:dyDescent="0.2">
      <c r="A681" s="156"/>
      <c r="I681" s="183"/>
      <c r="J681" s="180"/>
      <c r="K681" s="180"/>
      <c r="L681" s="208"/>
      <c r="M681" s="423"/>
      <c r="N681" s="424"/>
      <c r="O681" s="424"/>
      <c r="P681" s="208"/>
    </row>
    <row r="682" spans="1:16" ht="14.1" customHeight="1" x14ac:dyDescent="0.2">
      <c r="A682" s="156"/>
      <c r="I682" s="183"/>
      <c r="J682" s="180"/>
      <c r="K682" s="180"/>
      <c r="L682" s="208"/>
      <c r="M682" s="423"/>
      <c r="N682" s="424"/>
      <c r="O682" s="424"/>
      <c r="P682" s="208"/>
    </row>
    <row r="683" spans="1:16" ht="14.1" customHeight="1" x14ac:dyDescent="0.2">
      <c r="A683" s="156"/>
      <c r="I683" s="183"/>
      <c r="J683" s="180"/>
      <c r="K683" s="180"/>
      <c r="L683" s="208"/>
      <c r="M683" s="423"/>
      <c r="N683" s="424"/>
      <c r="O683" s="424"/>
      <c r="P683" s="208"/>
    </row>
    <row r="684" spans="1:16" ht="14.1" customHeight="1" x14ac:dyDescent="0.2">
      <c r="A684" s="156"/>
      <c r="I684" s="183"/>
      <c r="J684" s="180"/>
      <c r="K684" s="180"/>
      <c r="L684" s="208"/>
      <c r="M684" s="423"/>
      <c r="N684" s="424"/>
      <c r="O684" s="424"/>
      <c r="P684" s="208"/>
    </row>
    <row r="685" spans="1:16" ht="14.1" customHeight="1" x14ac:dyDescent="0.2">
      <c r="A685" s="156"/>
      <c r="I685" s="183"/>
      <c r="J685" s="180"/>
      <c r="K685" s="180"/>
      <c r="L685" s="208"/>
      <c r="M685" s="423"/>
      <c r="N685" s="424"/>
      <c r="O685" s="424"/>
      <c r="P685" s="208"/>
    </row>
    <row r="686" spans="1:16" ht="14.1" customHeight="1" x14ac:dyDescent="0.2">
      <c r="A686" s="156"/>
      <c r="I686" s="183"/>
      <c r="J686" s="180"/>
      <c r="K686" s="180"/>
      <c r="L686" s="208"/>
      <c r="M686" s="423"/>
      <c r="N686" s="424"/>
      <c r="O686" s="424"/>
      <c r="P686" s="208"/>
    </row>
    <row r="687" spans="1:16" ht="14.1" customHeight="1" x14ac:dyDescent="0.2">
      <c r="A687" s="156"/>
      <c r="I687" s="183"/>
      <c r="J687" s="180"/>
      <c r="K687" s="180"/>
      <c r="L687" s="208"/>
    </row>
    <row r="688" spans="1:16" ht="14.1" customHeight="1" x14ac:dyDescent="0.2">
      <c r="A688" s="156"/>
      <c r="I688" s="426" t="s">
        <v>434</v>
      </c>
      <c r="J688" s="401">
        <f>SUM(J645:J687)</f>
        <v>63352</v>
      </c>
      <c r="K688" s="401">
        <f>SUM(K645:K687)</f>
        <v>32585</v>
      </c>
      <c r="L688" s="401">
        <f>SUM(L645:L687)</f>
        <v>30767</v>
      </c>
      <c r="M688" s="426" t="s">
        <v>434</v>
      </c>
      <c r="N688" s="401">
        <f>SUM(N645:N687)</f>
        <v>48042</v>
      </c>
      <c r="O688" s="401">
        <f>SUM(O645:O687)</f>
        <v>92559</v>
      </c>
      <c r="P688" s="401">
        <f>SUM(P645:P687)</f>
        <v>-44517</v>
      </c>
    </row>
    <row r="689" spans="1:16" ht="14.1" customHeight="1" x14ac:dyDescent="0.2">
      <c r="A689" s="156"/>
      <c r="I689" s="431"/>
      <c r="J689" s="401">
        <f>N688</f>
        <v>48042</v>
      </c>
      <c r="K689" s="401">
        <f>O688</f>
        <v>92559</v>
      </c>
      <c r="L689" s="401">
        <f>P688</f>
        <v>-44517</v>
      </c>
      <c r="M689" s="440"/>
      <c r="N689" s="441"/>
      <c r="O689" s="441"/>
      <c r="P689" s="441"/>
    </row>
    <row r="690" spans="1:16" ht="14.1" customHeight="1" x14ac:dyDescent="0.2">
      <c r="A690" s="156"/>
      <c r="J690" s="428">
        <f>SUM(J688:J689)</f>
        <v>111394</v>
      </c>
      <c r="K690" s="428">
        <f>SUM(K688:K689)</f>
        <v>125144</v>
      </c>
      <c r="L690" s="428">
        <f>SUM(L688:L689)</f>
        <v>-13750</v>
      </c>
    </row>
    <row r="691" spans="1:16" ht="14.1" customHeight="1" x14ac:dyDescent="0.2">
      <c r="A691" s="156"/>
      <c r="I691" s="429" t="s">
        <v>451</v>
      </c>
      <c r="J691" s="399">
        <f>C644-J690</f>
        <v>0</v>
      </c>
      <c r="K691" s="399">
        <f>E644-K690</f>
        <v>0</v>
      </c>
      <c r="L691" s="399">
        <f>G644-L690</f>
        <v>0</v>
      </c>
    </row>
    <row r="692" spans="1:16" ht="14.1" customHeight="1" x14ac:dyDescent="0.2">
      <c r="A692" s="156"/>
      <c r="I692" s="429"/>
    </row>
    <row r="693" spans="1:16" ht="14.1" customHeight="1" x14ac:dyDescent="0.2">
      <c r="A693" s="166">
        <v>15</v>
      </c>
      <c r="B693" s="245" t="s">
        <v>96</v>
      </c>
      <c r="C693" s="72">
        <v>91246</v>
      </c>
      <c r="D693" s="417">
        <f>C693*100/7529178</f>
        <v>1.2118985631632031</v>
      </c>
      <c r="E693" s="72">
        <v>92148</v>
      </c>
      <c r="F693" s="417">
        <f>E693*100/7270009</f>
        <v>1.2675087472381397</v>
      </c>
      <c r="G693" s="443">
        <f>C693-E693</f>
        <v>-902</v>
      </c>
      <c r="H693" s="444">
        <f>G693*100/E693</f>
        <v>-0.97886009463037726</v>
      </c>
      <c r="I693" s="426"/>
      <c r="J693" s="401"/>
      <c r="K693" s="401"/>
      <c r="L693" s="401"/>
      <c r="M693" s="430"/>
      <c r="N693" s="401"/>
      <c r="O693" s="401"/>
      <c r="P693" s="401"/>
    </row>
    <row r="694" spans="1:16" ht="14.1" customHeight="1" x14ac:dyDescent="0.2">
      <c r="I694" s="179" t="s">
        <v>30</v>
      </c>
      <c r="J694" s="180">
        <v>18967</v>
      </c>
      <c r="K694" s="180">
        <v>12807</v>
      </c>
      <c r="L694" s="208">
        <f t="shared" ref="L694:L718" si="43">J694-K694</f>
        <v>6160</v>
      </c>
      <c r="M694" s="179" t="s">
        <v>150</v>
      </c>
      <c r="N694" s="180">
        <v>37342</v>
      </c>
      <c r="O694" s="180">
        <v>43200</v>
      </c>
      <c r="P694" s="208">
        <f t="shared" ref="P694:P717" si="44">N694-O694</f>
        <v>-5858</v>
      </c>
    </row>
    <row r="695" spans="1:16" ht="14.1" customHeight="1" x14ac:dyDescent="0.2">
      <c r="I695" s="179" t="s">
        <v>306</v>
      </c>
      <c r="J695" s="180">
        <v>2002</v>
      </c>
      <c r="K695" s="180">
        <v>50</v>
      </c>
      <c r="L695" s="208">
        <f t="shared" si="43"/>
        <v>1952</v>
      </c>
      <c r="M695" s="179" t="s">
        <v>360</v>
      </c>
      <c r="N695" s="180">
        <v>4435</v>
      </c>
      <c r="O695" s="180">
        <v>9254</v>
      </c>
      <c r="P695" s="208">
        <f t="shared" si="44"/>
        <v>-4819</v>
      </c>
    </row>
    <row r="696" spans="1:16" ht="14.1" customHeight="1" x14ac:dyDescent="0.2">
      <c r="I696" s="179" t="s">
        <v>411</v>
      </c>
      <c r="J696" s="180">
        <v>2695</v>
      </c>
      <c r="K696" s="180">
        <v>1103</v>
      </c>
      <c r="L696" s="208">
        <f t="shared" si="43"/>
        <v>1592</v>
      </c>
      <c r="M696" s="179" t="s">
        <v>362</v>
      </c>
      <c r="N696" s="180">
        <v>7707</v>
      </c>
      <c r="O696" s="180">
        <v>10938</v>
      </c>
      <c r="P696" s="208">
        <f t="shared" si="44"/>
        <v>-3231</v>
      </c>
    </row>
    <row r="697" spans="1:16" ht="14.1" customHeight="1" x14ac:dyDescent="0.2">
      <c r="C697" s="452"/>
      <c r="D697" s="442"/>
      <c r="E697" s="452"/>
      <c r="F697" s="442"/>
      <c r="I697" s="179" t="s">
        <v>151</v>
      </c>
      <c r="J697" s="180">
        <v>2684</v>
      </c>
      <c r="K697" s="180">
        <v>1151</v>
      </c>
      <c r="L697" s="208">
        <f t="shared" si="43"/>
        <v>1533</v>
      </c>
      <c r="M697" s="179" t="s">
        <v>138</v>
      </c>
      <c r="N697" s="180">
        <v>332</v>
      </c>
      <c r="O697" s="180">
        <v>881</v>
      </c>
      <c r="P697" s="208">
        <f t="shared" si="44"/>
        <v>-549</v>
      </c>
    </row>
    <row r="698" spans="1:16" ht="14.1" customHeight="1" x14ac:dyDescent="0.2">
      <c r="C698" s="442"/>
      <c r="D698" s="442"/>
      <c r="E698" s="442"/>
      <c r="F698" s="442"/>
      <c r="I698" s="179" t="s">
        <v>307</v>
      </c>
      <c r="J698" s="180">
        <v>1650</v>
      </c>
      <c r="K698" s="180">
        <v>180</v>
      </c>
      <c r="L698" s="208">
        <f t="shared" si="43"/>
        <v>1470</v>
      </c>
      <c r="M698" s="179" t="s">
        <v>53</v>
      </c>
      <c r="N698" s="180">
        <v>118</v>
      </c>
      <c r="O698" s="180">
        <v>632</v>
      </c>
      <c r="P698" s="208">
        <f t="shared" si="44"/>
        <v>-514</v>
      </c>
    </row>
    <row r="699" spans="1:16" ht="14.1" customHeight="1" x14ac:dyDescent="0.2">
      <c r="B699" s="442"/>
      <c r="C699" s="442"/>
      <c r="D699" s="442"/>
      <c r="E699" s="442"/>
      <c r="F699" s="442"/>
      <c r="I699" s="179" t="s">
        <v>422</v>
      </c>
      <c r="J699" s="180">
        <v>658</v>
      </c>
      <c r="K699" s="180">
        <v>0</v>
      </c>
      <c r="L699" s="208">
        <f t="shared" si="43"/>
        <v>658</v>
      </c>
      <c r="M699" s="179" t="s">
        <v>427</v>
      </c>
      <c r="N699" s="180">
        <v>4</v>
      </c>
      <c r="O699" s="180">
        <v>192</v>
      </c>
      <c r="P699" s="208">
        <f t="shared" si="44"/>
        <v>-188</v>
      </c>
    </row>
    <row r="700" spans="1:16" ht="14.1" customHeight="1" x14ac:dyDescent="0.2">
      <c r="I700" s="179" t="s">
        <v>429</v>
      </c>
      <c r="J700" s="180">
        <v>575</v>
      </c>
      <c r="K700" s="180">
        <v>0</v>
      </c>
      <c r="L700" s="208">
        <f t="shared" si="43"/>
        <v>575</v>
      </c>
      <c r="M700" s="179" t="s">
        <v>311</v>
      </c>
      <c r="N700" s="180">
        <v>131</v>
      </c>
      <c r="O700" s="180">
        <v>266</v>
      </c>
      <c r="P700" s="208">
        <f t="shared" si="44"/>
        <v>-135</v>
      </c>
    </row>
    <row r="701" spans="1:16" ht="14.1" customHeight="1" x14ac:dyDescent="0.2">
      <c r="I701" s="179" t="s">
        <v>180</v>
      </c>
      <c r="J701" s="180">
        <v>777</v>
      </c>
      <c r="K701" s="180">
        <v>276</v>
      </c>
      <c r="L701" s="208">
        <f t="shared" si="43"/>
        <v>501</v>
      </c>
      <c r="M701" s="179" t="s">
        <v>54</v>
      </c>
      <c r="N701" s="180">
        <v>444</v>
      </c>
      <c r="O701" s="180">
        <v>572</v>
      </c>
      <c r="P701" s="208">
        <f t="shared" si="44"/>
        <v>-128</v>
      </c>
    </row>
    <row r="702" spans="1:16" ht="14.1" customHeight="1" x14ac:dyDescent="0.2">
      <c r="I702" s="179" t="s">
        <v>408</v>
      </c>
      <c r="J702" s="180">
        <v>1969</v>
      </c>
      <c r="K702" s="180">
        <v>1539</v>
      </c>
      <c r="L702" s="208">
        <f t="shared" si="43"/>
        <v>430</v>
      </c>
      <c r="M702" s="179" t="s">
        <v>409</v>
      </c>
      <c r="N702" s="180">
        <v>38</v>
      </c>
      <c r="O702" s="180">
        <v>123</v>
      </c>
      <c r="P702" s="208">
        <f t="shared" si="44"/>
        <v>-85</v>
      </c>
    </row>
    <row r="703" spans="1:16" ht="14.1" customHeight="1" x14ac:dyDescent="0.2">
      <c r="I703" s="179" t="s">
        <v>431</v>
      </c>
      <c r="J703" s="180">
        <v>487</v>
      </c>
      <c r="K703" s="180">
        <v>119</v>
      </c>
      <c r="L703" s="208">
        <f t="shared" si="43"/>
        <v>368</v>
      </c>
      <c r="M703" s="179" t="s">
        <v>26</v>
      </c>
      <c r="N703" s="180">
        <v>2</v>
      </c>
      <c r="O703" s="180">
        <v>78</v>
      </c>
      <c r="P703" s="208">
        <f t="shared" si="44"/>
        <v>-76</v>
      </c>
    </row>
    <row r="704" spans="1:16" ht="14.1" customHeight="1" x14ac:dyDescent="0.2">
      <c r="A704" s="163"/>
      <c r="B704" s="422"/>
      <c r="C704" s="422"/>
      <c r="D704" s="422"/>
      <c r="E704" s="422"/>
      <c r="F704" s="422"/>
      <c r="G704" s="422"/>
      <c r="H704" s="422"/>
      <c r="I704" s="179" t="s">
        <v>413</v>
      </c>
      <c r="J704" s="180">
        <v>1140</v>
      </c>
      <c r="K704" s="180">
        <v>789</v>
      </c>
      <c r="L704" s="208">
        <f t="shared" si="43"/>
        <v>351</v>
      </c>
      <c r="M704" s="179" t="s">
        <v>152</v>
      </c>
      <c r="N704" s="180">
        <v>64</v>
      </c>
      <c r="O704" s="180">
        <v>134</v>
      </c>
      <c r="P704" s="208">
        <f t="shared" si="44"/>
        <v>-70</v>
      </c>
    </row>
    <row r="705" spans="1:16" ht="14.1" customHeight="1" x14ac:dyDescent="0.2">
      <c r="I705" s="179" t="s">
        <v>414</v>
      </c>
      <c r="J705" s="180">
        <v>449</v>
      </c>
      <c r="K705" s="180">
        <v>289</v>
      </c>
      <c r="L705" s="208">
        <f t="shared" si="43"/>
        <v>160</v>
      </c>
      <c r="M705" s="179" t="s">
        <v>197</v>
      </c>
      <c r="N705" s="180">
        <v>975</v>
      </c>
      <c r="O705" s="180">
        <v>1043</v>
      </c>
      <c r="P705" s="208">
        <f t="shared" si="44"/>
        <v>-68</v>
      </c>
    </row>
    <row r="706" spans="1:16" ht="14.1" customHeight="1" x14ac:dyDescent="0.2">
      <c r="I706" s="179" t="s">
        <v>412</v>
      </c>
      <c r="J706" s="180">
        <v>809</v>
      </c>
      <c r="K706" s="180">
        <v>733</v>
      </c>
      <c r="L706" s="208">
        <f t="shared" si="43"/>
        <v>76</v>
      </c>
      <c r="M706" s="179" t="s">
        <v>140</v>
      </c>
      <c r="N706" s="180">
        <v>0</v>
      </c>
      <c r="O706" s="180">
        <v>35</v>
      </c>
      <c r="P706" s="208">
        <f t="shared" si="44"/>
        <v>-35</v>
      </c>
    </row>
    <row r="707" spans="1:16" ht="14.1" customHeight="1" x14ac:dyDescent="0.2">
      <c r="I707" s="179" t="s">
        <v>416</v>
      </c>
      <c r="J707" s="180">
        <v>670</v>
      </c>
      <c r="K707" s="180">
        <v>598</v>
      </c>
      <c r="L707" s="208">
        <f t="shared" si="43"/>
        <v>72</v>
      </c>
      <c r="M707" s="179" t="s">
        <v>410</v>
      </c>
      <c r="N707" s="180">
        <v>1213</v>
      </c>
      <c r="O707" s="180">
        <v>1247</v>
      </c>
      <c r="P707" s="208">
        <f t="shared" si="44"/>
        <v>-34</v>
      </c>
    </row>
    <row r="708" spans="1:16" ht="14.1" customHeight="1" x14ac:dyDescent="0.2">
      <c r="I708" s="179" t="s">
        <v>317</v>
      </c>
      <c r="J708" s="180">
        <v>71</v>
      </c>
      <c r="K708" s="180">
        <v>2</v>
      </c>
      <c r="L708" s="208">
        <f t="shared" si="43"/>
        <v>69</v>
      </c>
      <c r="M708" s="179" t="s">
        <v>428</v>
      </c>
      <c r="N708" s="180">
        <v>95</v>
      </c>
      <c r="O708" s="180">
        <v>118</v>
      </c>
      <c r="P708" s="208">
        <f t="shared" si="44"/>
        <v>-23</v>
      </c>
    </row>
    <row r="709" spans="1:16" ht="14.1" customHeight="1" x14ac:dyDescent="0.2">
      <c r="I709" s="179" t="s">
        <v>371</v>
      </c>
      <c r="J709" s="180">
        <v>91</v>
      </c>
      <c r="K709" s="180">
        <v>27</v>
      </c>
      <c r="L709" s="208">
        <f t="shared" si="43"/>
        <v>64</v>
      </c>
      <c r="M709" s="179" t="s">
        <v>407</v>
      </c>
      <c r="N709" s="180">
        <v>6</v>
      </c>
      <c r="O709" s="180">
        <v>28</v>
      </c>
      <c r="P709" s="208">
        <f t="shared" si="44"/>
        <v>-22</v>
      </c>
    </row>
    <row r="710" spans="1:16" ht="14.1" customHeight="1" x14ac:dyDescent="0.2">
      <c r="I710" s="179" t="s">
        <v>38</v>
      </c>
      <c r="J710" s="180">
        <v>218</v>
      </c>
      <c r="K710" s="180">
        <v>171</v>
      </c>
      <c r="L710" s="208">
        <f t="shared" si="43"/>
        <v>47</v>
      </c>
      <c r="M710" s="179" t="s">
        <v>423</v>
      </c>
      <c r="N710" s="180">
        <v>0</v>
      </c>
      <c r="O710" s="180">
        <v>22</v>
      </c>
      <c r="P710" s="208">
        <f t="shared" si="44"/>
        <v>-22</v>
      </c>
    </row>
    <row r="711" spans="1:16" ht="14.1" customHeight="1" x14ac:dyDescent="0.2">
      <c r="I711" s="179" t="s">
        <v>419</v>
      </c>
      <c r="J711" s="180">
        <v>119</v>
      </c>
      <c r="K711" s="180">
        <v>79</v>
      </c>
      <c r="L711" s="208">
        <f t="shared" si="43"/>
        <v>40</v>
      </c>
      <c r="M711" s="179" t="s">
        <v>29</v>
      </c>
      <c r="N711" s="180">
        <v>8</v>
      </c>
      <c r="O711" s="180">
        <v>22</v>
      </c>
      <c r="P711" s="208">
        <f t="shared" si="44"/>
        <v>-14</v>
      </c>
    </row>
    <row r="712" spans="1:16" ht="14.1" customHeight="1" x14ac:dyDescent="0.2">
      <c r="I712" s="179" t="s">
        <v>135</v>
      </c>
      <c r="J712" s="180">
        <v>19</v>
      </c>
      <c r="K712" s="180">
        <v>1</v>
      </c>
      <c r="L712" s="208">
        <f t="shared" si="43"/>
        <v>18</v>
      </c>
      <c r="M712" s="179" t="s">
        <v>17</v>
      </c>
      <c r="N712" s="180">
        <v>1</v>
      </c>
      <c r="O712" s="180">
        <v>9</v>
      </c>
      <c r="P712" s="208">
        <f t="shared" si="44"/>
        <v>-8</v>
      </c>
    </row>
    <row r="713" spans="1:16" ht="14.1" customHeight="1" x14ac:dyDescent="0.2">
      <c r="I713" s="179" t="s">
        <v>171</v>
      </c>
      <c r="J713" s="180">
        <v>16</v>
      </c>
      <c r="K713" s="180">
        <v>8</v>
      </c>
      <c r="L713" s="208">
        <f t="shared" si="43"/>
        <v>8</v>
      </c>
      <c r="M713" s="179" t="s">
        <v>159</v>
      </c>
      <c r="N713" s="180">
        <v>20</v>
      </c>
      <c r="O713" s="180">
        <v>28</v>
      </c>
      <c r="P713" s="208">
        <f t="shared" si="44"/>
        <v>-8</v>
      </c>
    </row>
    <row r="714" spans="1:16" ht="14.1" customHeight="1" x14ac:dyDescent="0.2">
      <c r="I714" s="179" t="s">
        <v>163</v>
      </c>
      <c r="J714" s="180">
        <v>7</v>
      </c>
      <c r="K714" s="180">
        <v>0</v>
      </c>
      <c r="L714" s="208">
        <f t="shared" si="43"/>
        <v>7</v>
      </c>
      <c r="M714" s="179" t="s">
        <v>415</v>
      </c>
      <c r="N714" s="180">
        <v>20</v>
      </c>
      <c r="O714" s="180">
        <v>23</v>
      </c>
      <c r="P714" s="208">
        <f t="shared" si="44"/>
        <v>-3</v>
      </c>
    </row>
    <row r="715" spans="1:16" ht="14.1" customHeight="1" x14ac:dyDescent="0.2">
      <c r="I715" s="179" t="s">
        <v>169</v>
      </c>
      <c r="J715" s="180">
        <v>3</v>
      </c>
      <c r="K715" s="180">
        <v>0</v>
      </c>
      <c r="L715" s="208">
        <f t="shared" si="43"/>
        <v>3</v>
      </c>
      <c r="M715" s="179" t="s">
        <v>319</v>
      </c>
      <c r="N715" s="180">
        <v>0</v>
      </c>
      <c r="O715" s="180">
        <v>1</v>
      </c>
      <c r="P715" s="208">
        <f t="shared" si="44"/>
        <v>-1</v>
      </c>
    </row>
    <row r="716" spans="1:16" ht="14.1" customHeight="1" x14ac:dyDescent="0.2">
      <c r="A716" s="156"/>
      <c r="I716" s="179" t="s">
        <v>425</v>
      </c>
      <c r="J716" s="180">
        <v>3</v>
      </c>
      <c r="K716" s="180">
        <v>0</v>
      </c>
      <c r="L716" s="208">
        <f t="shared" si="43"/>
        <v>3</v>
      </c>
      <c r="M716" s="179" t="s">
        <v>168</v>
      </c>
      <c r="N716" s="180">
        <v>0</v>
      </c>
      <c r="O716" s="180">
        <v>1</v>
      </c>
      <c r="P716" s="208">
        <f t="shared" si="44"/>
        <v>-1</v>
      </c>
    </row>
    <row r="717" spans="1:16" ht="14.1" customHeight="1" x14ac:dyDescent="0.2">
      <c r="A717" s="156"/>
      <c r="I717" s="179" t="s">
        <v>426</v>
      </c>
      <c r="J717" s="180">
        <v>166</v>
      </c>
      <c r="K717" s="180">
        <v>166</v>
      </c>
      <c r="L717" s="208">
        <f t="shared" si="43"/>
        <v>0</v>
      </c>
      <c r="M717" s="179" t="s">
        <v>246</v>
      </c>
      <c r="N717" s="180">
        <v>2041</v>
      </c>
      <c r="O717" s="180">
        <v>3208</v>
      </c>
      <c r="P717" s="208">
        <f t="shared" si="44"/>
        <v>-1167</v>
      </c>
    </row>
    <row r="718" spans="1:16" ht="14.1" customHeight="1" x14ac:dyDescent="0.2">
      <c r="A718" s="156"/>
      <c r="I718" s="179" t="s">
        <v>194</v>
      </c>
      <c r="J718" s="180">
        <v>5</v>
      </c>
      <c r="K718" s="180">
        <v>5</v>
      </c>
      <c r="L718" s="208">
        <f t="shared" si="43"/>
        <v>0</v>
      </c>
    </row>
    <row r="719" spans="1:16" ht="14.1" customHeight="1" x14ac:dyDescent="0.2">
      <c r="A719" s="156"/>
      <c r="I719" s="183"/>
      <c r="J719" s="180"/>
      <c r="K719" s="180"/>
      <c r="L719" s="208"/>
      <c r="M719" s="179"/>
      <c r="N719" s="180"/>
      <c r="O719" s="180"/>
      <c r="P719" s="208"/>
    </row>
    <row r="720" spans="1:16" ht="14.1" customHeight="1" x14ac:dyDescent="0.2">
      <c r="A720" s="156"/>
      <c r="I720" s="183"/>
      <c r="J720" s="180"/>
      <c r="K720" s="180"/>
      <c r="L720" s="208"/>
      <c r="M720" s="179"/>
      <c r="N720" s="180"/>
      <c r="O720" s="180"/>
      <c r="P720" s="208"/>
    </row>
    <row r="721" spans="1:16" ht="14.1" customHeight="1" x14ac:dyDescent="0.2">
      <c r="A721" s="156"/>
      <c r="I721" s="183"/>
      <c r="J721" s="180"/>
      <c r="K721" s="180"/>
      <c r="L721" s="208"/>
      <c r="M721" s="179"/>
      <c r="N721" s="180"/>
      <c r="O721" s="180"/>
      <c r="P721" s="208"/>
    </row>
    <row r="722" spans="1:16" ht="14.1" customHeight="1" x14ac:dyDescent="0.2">
      <c r="A722" s="156"/>
      <c r="I722" s="183"/>
      <c r="J722" s="180"/>
      <c r="K722" s="180"/>
      <c r="L722" s="208"/>
      <c r="M722" s="179"/>
      <c r="N722" s="180"/>
      <c r="O722" s="180"/>
      <c r="P722" s="208"/>
    </row>
    <row r="723" spans="1:16" ht="14.1" customHeight="1" x14ac:dyDescent="0.2">
      <c r="A723" s="156"/>
      <c r="I723" s="183"/>
      <c r="J723" s="180"/>
      <c r="K723" s="180"/>
      <c r="L723" s="208"/>
      <c r="M723" s="179"/>
      <c r="N723" s="180"/>
      <c r="O723" s="180"/>
      <c r="P723" s="208"/>
    </row>
    <row r="724" spans="1:16" ht="14.1" customHeight="1" x14ac:dyDescent="0.2">
      <c r="A724" s="156"/>
      <c r="I724" s="183"/>
      <c r="J724" s="180"/>
      <c r="K724" s="180"/>
      <c r="L724" s="208"/>
      <c r="M724" s="179"/>
      <c r="N724" s="180"/>
      <c r="O724" s="180"/>
      <c r="P724" s="208"/>
    </row>
    <row r="725" spans="1:16" ht="14.1" customHeight="1" x14ac:dyDescent="0.2">
      <c r="A725" s="156"/>
      <c r="I725" s="183"/>
      <c r="J725" s="180"/>
      <c r="K725" s="180"/>
      <c r="L725" s="208"/>
    </row>
    <row r="726" spans="1:16" ht="14.1" customHeight="1" x14ac:dyDescent="0.2">
      <c r="A726" s="156"/>
      <c r="I726" s="183"/>
      <c r="J726" s="180"/>
      <c r="K726" s="180"/>
      <c r="L726" s="208"/>
      <c r="M726" s="183"/>
      <c r="N726" s="180"/>
      <c r="O726" s="180"/>
      <c r="P726" s="208"/>
    </row>
    <row r="727" spans="1:16" ht="14.1" customHeight="1" x14ac:dyDescent="0.2">
      <c r="A727" s="156"/>
      <c r="I727" s="183"/>
      <c r="J727" s="180"/>
      <c r="K727" s="180"/>
      <c r="L727" s="208"/>
    </row>
    <row r="728" spans="1:16" ht="14.1" customHeight="1" x14ac:dyDescent="0.2">
      <c r="A728" s="156"/>
      <c r="M728" s="423"/>
      <c r="N728" s="424"/>
      <c r="O728" s="424"/>
      <c r="P728" s="208"/>
    </row>
    <row r="729" spans="1:16" ht="14.1" customHeight="1" x14ac:dyDescent="0.2">
      <c r="A729" s="156"/>
      <c r="I729" s="183"/>
      <c r="J729" s="180"/>
      <c r="K729" s="180"/>
      <c r="L729" s="208"/>
      <c r="M729" s="423"/>
      <c r="N729" s="424"/>
      <c r="O729" s="424"/>
      <c r="P729" s="208"/>
    </row>
    <row r="730" spans="1:16" ht="14.1" customHeight="1" x14ac:dyDescent="0.2">
      <c r="A730" s="156"/>
      <c r="I730" s="183"/>
      <c r="J730" s="180"/>
      <c r="K730" s="180"/>
      <c r="L730" s="208"/>
      <c r="M730" s="423"/>
      <c r="N730" s="424"/>
      <c r="O730" s="424"/>
      <c r="P730" s="208"/>
    </row>
    <row r="731" spans="1:16" ht="14.1" customHeight="1" x14ac:dyDescent="0.2">
      <c r="A731" s="156"/>
      <c r="M731" s="423"/>
      <c r="N731" s="424"/>
      <c r="O731" s="424"/>
      <c r="P731" s="208"/>
    </row>
    <row r="732" spans="1:16" ht="14.1" customHeight="1" x14ac:dyDescent="0.2">
      <c r="A732" s="156"/>
      <c r="M732" s="423"/>
      <c r="N732" s="424"/>
      <c r="O732" s="424"/>
      <c r="P732" s="208"/>
    </row>
    <row r="733" spans="1:16" ht="14.1" customHeight="1" x14ac:dyDescent="0.2">
      <c r="A733" s="156"/>
      <c r="M733" s="423"/>
      <c r="N733" s="424"/>
      <c r="O733" s="424"/>
      <c r="P733" s="208"/>
    </row>
    <row r="734" spans="1:16" ht="14.1" customHeight="1" x14ac:dyDescent="0.2">
      <c r="A734" s="156"/>
      <c r="I734" s="183"/>
      <c r="J734" s="424"/>
      <c r="K734" s="424"/>
      <c r="L734" s="208"/>
      <c r="M734" s="423"/>
      <c r="N734" s="424"/>
      <c r="O734" s="424"/>
      <c r="P734" s="208"/>
    </row>
    <row r="735" spans="1:16" ht="14.1" customHeight="1" x14ac:dyDescent="0.2">
      <c r="A735" s="156"/>
      <c r="M735" s="445"/>
      <c r="P735" s="208"/>
    </row>
    <row r="736" spans="1:16" ht="14.1" customHeight="1" x14ac:dyDescent="0.2">
      <c r="A736" s="156"/>
    </row>
    <row r="737" spans="1:16" ht="14.1" customHeight="1" x14ac:dyDescent="0.2">
      <c r="A737" s="156"/>
      <c r="I737" s="426" t="s">
        <v>434</v>
      </c>
      <c r="J737" s="401">
        <f>SUM(J694:J736)</f>
        <v>36250</v>
      </c>
      <c r="K737" s="401">
        <f>SUM(K694:K736)</f>
        <v>20093</v>
      </c>
      <c r="L737" s="401">
        <f>SUM(L694:L736)</f>
        <v>16157</v>
      </c>
      <c r="M737" s="430" t="s">
        <v>434</v>
      </c>
      <c r="N737" s="401">
        <f>SUM(N694:N736)</f>
        <v>54996</v>
      </c>
      <c r="O737" s="401">
        <f>SUM(O694:O736)</f>
        <v>72055</v>
      </c>
      <c r="P737" s="401">
        <f>SUM(P694:P736)</f>
        <v>-17059</v>
      </c>
    </row>
    <row r="738" spans="1:16" ht="14.1" customHeight="1" x14ac:dyDescent="0.2">
      <c r="A738" s="156"/>
      <c r="I738" s="431"/>
      <c r="J738" s="401">
        <f>N737</f>
        <v>54996</v>
      </c>
      <c r="K738" s="401">
        <f>O737</f>
        <v>72055</v>
      </c>
      <c r="L738" s="401">
        <f>P737</f>
        <v>-17059</v>
      </c>
      <c r="M738" s="440"/>
      <c r="N738" s="441"/>
      <c r="O738" s="441"/>
      <c r="P738" s="441"/>
    </row>
    <row r="739" spans="1:16" ht="14.1" customHeight="1" x14ac:dyDescent="0.2">
      <c r="A739" s="156"/>
      <c r="J739" s="428">
        <f>SUM(J737:J738)</f>
        <v>91246</v>
      </c>
      <c r="K739" s="428">
        <f>SUM(K737:K738)</f>
        <v>92148</v>
      </c>
      <c r="L739" s="428">
        <f>SUM(L737:L738)</f>
        <v>-902</v>
      </c>
    </row>
    <row r="740" spans="1:16" ht="14.1" customHeight="1" x14ac:dyDescent="0.2">
      <c r="A740" s="156"/>
      <c r="I740" s="429" t="s">
        <v>452</v>
      </c>
      <c r="J740" s="399">
        <f>C693-J739</f>
        <v>0</v>
      </c>
      <c r="K740" s="399">
        <f>E693-K739</f>
        <v>0</v>
      </c>
      <c r="L740" s="399">
        <f>G693-L739</f>
        <v>0</v>
      </c>
    </row>
    <row r="741" spans="1:16" ht="14.1" customHeight="1" x14ac:dyDescent="0.2">
      <c r="I741" s="429"/>
    </row>
    <row r="742" spans="1:16" s="431" customFormat="1" ht="14.1" customHeight="1" x14ac:dyDescent="0.2">
      <c r="A742" s="166">
        <v>16</v>
      </c>
      <c r="B742" s="245" t="s">
        <v>91</v>
      </c>
      <c r="C742" s="72">
        <v>91166</v>
      </c>
      <c r="D742" s="417">
        <f>C742*100/7529178</f>
        <v>1.2108360301748744</v>
      </c>
      <c r="E742" s="72">
        <v>94242</v>
      </c>
      <c r="F742" s="417">
        <f>E742*100/7270009</f>
        <v>1.2963120128186911</v>
      </c>
      <c r="G742" s="443">
        <f>C742-E742</f>
        <v>-3076</v>
      </c>
      <c r="H742" s="444">
        <f>G742*100/E742</f>
        <v>-3.2639375225483329</v>
      </c>
      <c r="I742" s="426"/>
      <c r="J742" s="401"/>
      <c r="K742" s="401"/>
      <c r="L742" s="401"/>
      <c r="M742" s="430"/>
      <c r="N742" s="401"/>
      <c r="O742" s="401"/>
      <c r="P742" s="401"/>
    </row>
    <row r="743" spans="1:16" ht="14.1" customHeight="1" x14ac:dyDescent="0.2">
      <c r="I743" s="179" t="s">
        <v>411</v>
      </c>
      <c r="J743" s="180">
        <v>15129</v>
      </c>
      <c r="K743" s="180">
        <v>11808</v>
      </c>
      <c r="L743" s="208">
        <f t="shared" ref="L743:L766" si="45">J743-K743</f>
        <v>3321</v>
      </c>
      <c r="M743" s="179" t="s">
        <v>151</v>
      </c>
      <c r="N743" s="180">
        <v>18352</v>
      </c>
      <c r="O743" s="180">
        <v>21721</v>
      </c>
      <c r="P743" s="208">
        <f t="shared" ref="P743:P774" si="46">N743-O743</f>
        <v>-3369</v>
      </c>
    </row>
    <row r="744" spans="1:16" ht="14.1" customHeight="1" x14ac:dyDescent="0.2">
      <c r="I744" s="179" t="s">
        <v>53</v>
      </c>
      <c r="J744" s="180">
        <v>8604</v>
      </c>
      <c r="K744" s="180">
        <v>6193</v>
      </c>
      <c r="L744" s="208">
        <f t="shared" si="45"/>
        <v>2411</v>
      </c>
      <c r="M744" s="179" t="s">
        <v>135</v>
      </c>
      <c r="N744" s="180">
        <v>907</v>
      </c>
      <c r="O744" s="180">
        <v>1756</v>
      </c>
      <c r="P744" s="208">
        <f t="shared" si="46"/>
        <v>-849</v>
      </c>
    </row>
    <row r="745" spans="1:16" ht="14.1" customHeight="1" x14ac:dyDescent="0.2">
      <c r="I745" s="179" t="s">
        <v>54</v>
      </c>
      <c r="J745" s="180">
        <v>2162</v>
      </c>
      <c r="K745" s="180">
        <v>1091</v>
      </c>
      <c r="L745" s="208">
        <f t="shared" si="45"/>
        <v>1071</v>
      </c>
      <c r="M745" s="179" t="s">
        <v>407</v>
      </c>
      <c r="N745" s="180">
        <v>3205</v>
      </c>
      <c r="O745" s="180">
        <v>4033</v>
      </c>
      <c r="P745" s="208">
        <f t="shared" si="46"/>
        <v>-828</v>
      </c>
    </row>
    <row r="746" spans="1:16" ht="14.1" customHeight="1" x14ac:dyDescent="0.2">
      <c r="C746" s="452"/>
      <c r="D746" s="442"/>
      <c r="E746" s="452"/>
      <c r="F746" s="442"/>
      <c r="I746" s="179" t="s">
        <v>17</v>
      </c>
      <c r="J746" s="180">
        <v>767</v>
      </c>
      <c r="K746" s="180">
        <v>465</v>
      </c>
      <c r="L746" s="208">
        <f t="shared" si="45"/>
        <v>302</v>
      </c>
      <c r="M746" s="179" t="s">
        <v>150</v>
      </c>
      <c r="N746" s="180">
        <v>1466</v>
      </c>
      <c r="O746" s="180">
        <v>1931</v>
      </c>
      <c r="P746" s="208">
        <f t="shared" si="46"/>
        <v>-465</v>
      </c>
    </row>
    <row r="747" spans="1:16" ht="14.1" customHeight="1" x14ac:dyDescent="0.2">
      <c r="C747" s="442"/>
      <c r="D747" s="442"/>
      <c r="E747" s="442"/>
      <c r="F747" s="442"/>
      <c r="I747" s="179" t="s">
        <v>417</v>
      </c>
      <c r="J747" s="180">
        <v>513</v>
      </c>
      <c r="K747" s="180">
        <v>342</v>
      </c>
      <c r="L747" s="208">
        <f t="shared" si="45"/>
        <v>171</v>
      </c>
      <c r="M747" s="179" t="s">
        <v>152</v>
      </c>
      <c r="N747" s="180">
        <v>10320</v>
      </c>
      <c r="O747" s="180">
        <v>10733</v>
      </c>
      <c r="P747" s="208">
        <f t="shared" si="46"/>
        <v>-413</v>
      </c>
    </row>
    <row r="748" spans="1:16" ht="14.1" customHeight="1" x14ac:dyDescent="0.2">
      <c r="B748" s="442"/>
      <c r="C748" s="442"/>
      <c r="D748" s="442"/>
      <c r="E748" s="442"/>
      <c r="F748" s="442"/>
      <c r="I748" s="179" t="s">
        <v>413</v>
      </c>
      <c r="J748" s="180">
        <v>557</v>
      </c>
      <c r="K748" s="180">
        <v>426</v>
      </c>
      <c r="L748" s="208">
        <f t="shared" si="45"/>
        <v>131</v>
      </c>
      <c r="M748" s="179" t="s">
        <v>427</v>
      </c>
      <c r="N748" s="180">
        <v>1</v>
      </c>
      <c r="O748" s="180">
        <v>358</v>
      </c>
      <c r="P748" s="208">
        <f t="shared" si="46"/>
        <v>-357</v>
      </c>
    </row>
    <row r="749" spans="1:16" ht="14.1" customHeight="1" x14ac:dyDescent="0.2">
      <c r="I749" s="179" t="s">
        <v>160</v>
      </c>
      <c r="J749" s="180">
        <v>124</v>
      </c>
      <c r="K749" s="180">
        <v>20</v>
      </c>
      <c r="L749" s="208">
        <f t="shared" si="45"/>
        <v>104</v>
      </c>
      <c r="M749" s="179" t="s">
        <v>360</v>
      </c>
      <c r="N749" s="180">
        <v>10499</v>
      </c>
      <c r="O749" s="180">
        <v>10777</v>
      </c>
      <c r="P749" s="208">
        <f t="shared" si="46"/>
        <v>-278</v>
      </c>
    </row>
    <row r="750" spans="1:16" ht="14.1" customHeight="1" x14ac:dyDescent="0.2">
      <c r="I750" s="179" t="s">
        <v>426</v>
      </c>
      <c r="J750" s="180">
        <v>304</v>
      </c>
      <c r="K750" s="180">
        <v>203</v>
      </c>
      <c r="L750" s="208">
        <f t="shared" si="45"/>
        <v>101</v>
      </c>
      <c r="M750" s="179" t="s">
        <v>317</v>
      </c>
      <c r="N750" s="180">
        <v>202</v>
      </c>
      <c r="O750" s="180">
        <v>447</v>
      </c>
      <c r="P750" s="208">
        <f t="shared" si="46"/>
        <v>-245</v>
      </c>
    </row>
    <row r="751" spans="1:16" ht="14.1" customHeight="1" x14ac:dyDescent="0.2">
      <c r="I751" s="179" t="s">
        <v>306</v>
      </c>
      <c r="J751" s="180">
        <v>3588</v>
      </c>
      <c r="K751" s="180">
        <v>3520</v>
      </c>
      <c r="L751" s="208">
        <f t="shared" si="45"/>
        <v>68</v>
      </c>
      <c r="M751" s="179" t="s">
        <v>410</v>
      </c>
      <c r="N751" s="180">
        <v>246</v>
      </c>
      <c r="O751" s="180">
        <v>459</v>
      </c>
      <c r="P751" s="208">
        <f t="shared" si="46"/>
        <v>-213</v>
      </c>
    </row>
    <row r="752" spans="1:16" ht="14.1" customHeight="1" x14ac:dyDescent="0.2">
      <c r="I752" s="179" t="s">
        <v>424</v>
      </c>
      <c r="J752" s="180">
        <v>602</v>
      </c>
      <c r="K752" s="180">
        <v>538</v>
      </c>
      <c r="L752" s="208">
        <f t="shared" si="45"/>
        <v>64</v>
      </c>
      <c r="M752" s="179" t="s">
        <v>159</v>
      </c>
      <c r="N752" s="180">
        <v>182</v>
      </c>
      <c r="O752" s="180">
        <v>336</v>
      </c>
      <c r="P752" s="208">
        <f t="shared" si="46"/>
        <v>-154</v>
      </c>
    </row>
    <row r="753" spans="1:16" ht="14.1" customHeight="1" x14ac:dyDescent="0.2">
      <c r="B753" s="422"/>
      <c r="C753" s="422"/>
      <c r="D753" s="422"/>
      <c r="E753" s="422"/>
      <c r="F753" s="422"/>
      <c r="G753" s="422"/>
      <c r="H753" s="422"/>
      <c r="I753" s="179" t="s">
        <v>422</v>
      </c>
      <c r="J753" s="180">
        <v>44</v>
      </c>
      <c r="K753" s="180">
        <v>3</v>
      </c>
      <c r="L753" s="208">
        <f t="shared" si="45"/>
        <v>41</v>
      </c>
      <c r="M753" s="179" t="s">
        <v>362</v>
      </c>
      <c r="N753" s="180">
        <v>249</v>
      </c>
      <c r="O753" s="180">
        <v>400</v>
      </c>
      <c r="P753" s="208">
        <f t="shared" si="46"/>
        <v>-151</v>
      </c>
    </row>
    <row r="754" spans="1:16" ht="14.1" customHeight="1" x14ac:dyDescent="0.2">
      <c r="I754" s="179" t="s">
        <v>189</v>
      </c>
      <c r="J754" s="180">
        <v>65</v>
      </c>
      <c r="K754" s="180">
        <v>32</v>
      </c>
      <c r="L754" s="208">
        <f t="shared" si="45"/>
        <v>33</v>
      </c>
      <c r="M754" s="179" t="s">
        <v>197</v>
      </c>
      <c r="N754" s="180">
        <v>128</v>
      </c>
      <c r="O754" s="180">
        <v>266</v>
      </c>
      <c r="P754" s="208">
        <f t="shared" si="46"/>
        <v>-138</v>
      </c>
    </row>
    <row r="755" spans="1:16" ht="14.1" customHeight="1" x14ac:dyDescent="0.2">
      <c r="I755" s="179" t="s">
        <v>416</v>
      </c>
      <c r="J755" s="180">
        <v>33</v>
      </c>
      <c r="K755" s="180">
        <v>4</v>
      </c>
      <c r="L755" s="208">
        <f t="shared" si="45"/>
        <v>29</v>
      </c>
      <c r="M755" s="179" t="s">
        <v>409</v>
      </c>
      <c r="N755" s="180">
        <v>1034</v>
      </c>
      <c r="O755" s="180">
        <v>1161</v>
      </c>
      <c r="P755" s="208">
        <f t="shared" si="46"/>
        <v>-127</v>
      </c>
    </row>
    <row r="756" spans="1:16" ht="14.1" customHeight="1" x14ac:dyDescent="0.2">
      <c r="I756" s="179" t="s">
        <v>423</v>
      </c>
      <c r="J756" s="180">
        <v>45</v>
      </c>
      <c r="K756" s="180">
        <v>17</v>
      </c>
      <c r="L756" s="208">
        <f t="shared" si="45"/>
        <v>28</v>
      </c>
      <c r="M756" s="179" t="s">
        <v>311</v>
      </c>
      <c r="N756" s="180">
        <v>2023</v>
      </c>
      <c r="O756" s="180">
        <v>2147</v>
      </c>
      <c r="P756" s="208">
        <f t="shared" si="46"/>
        <v>-124</v>
      </c>
    </row>
    <row r="757" spans="1:16" ht="14.1" customHeight="1" x14ac:dyDescent="0.2">
      <c r="I757" s="179" t="s">
        <v>419</v>
      </c>
      <c r="J757" s="180">
        <v>42</v>
      </c>
      <c r="K757" s="180">
        <v>20</v>
      </c>
      <c r="L757" s="208">
        <f t="shared" si="45"/>
        <v>22</v>
      </c>
      <c r="M757" s="179" t="s">
        <v>26</v>
      </c>
      <c r="N757" s="180">
        <v>2989</v>
      </c>
      <c r="O757" s="180">
        <v>3098</v>
      </c>
      <c r="P757" s="208">
        <f t="shared" si="46"/>
        <v>-109</v>
      </c>
    </row>
    <row r="758" spans="1:16" ht="14.1" customHeight="1" x14ac:dyDescent="0.2">
      <c r="I758" s="179" t="s">
        <v>38</v>
      </c>
      <c r="J758" s="180">
        <v>174</v>
      </c>
      <c r="K758" s="180">
        <v>164</v>
      </c>
      <c r="L758" s="208">
        <f t="shared" si="45"/>
        <v>10</v>
      </c>
      <c r="M758" s="179" t="s">
        <v>50</v>
      </c>
      <c r="N758" s="180">
        <v>114</v>
      </c>
      <c r="O758" s="180">
        <v>207</v>
      </c>
      <c r="P758" s="208">
        <f t="shared" si="46"/>
        <v>-93</v>
      </c>
    </row>
    <row r="759" spans="1:16" ht="14.1" customHeight="1" x14ac:dyDescent="0.2">
      <c r="I759" s="179" t="s">
        <v>415</v>
      </c>
      <c r="J759" s="180">
        <v>9</v>
      </c>
      <c r="K759" s="180">
        <v>1</v>
      </c>
      <c r="L759" s="208">
        <f t="shared" si="45"/>
        <v>8</v>
      </c>
      <c r="M759" s="179" t="s">
        <v>412</v>
      </c>
      <c r="N759" s="180">
        <v>304</v>
      </c>
      <c r="O759" s="180">
        <v>373</v>
      </c>
      <c r="P759" s="208">
        <f t="shared" si="46"/>
        <v>-69</v>
      </c>
    </row>
    <row r="760" spans="1:16" ht="14.1" customHeight="1" x14ac:dyDescent="0.2">
      <c r="I760" s="179" t="s">
        <v>138</v>
      </c>
      <c r="J760" s="180">
        <v>4</v>
      </c>
      <c r="K760" s="180">
        <v>0</v>
      </c>
      <c r="L760" s="208">
        <f t="shared" si="45"/>
        <v>4</v>
      </c>
      <c r="M760" s="179" t="s">
        <v>30</v>
      </c>
      <c r="N760" s="180">
        <v>91</v>
      </c>
      <c r="O760" s="180">
        <v>155</v>
      </c>
      <c r="P760" s="208">
        <f t="shared" si="46"/>
        <v>-64</v>
      </c>
    </row>
    <row r="761" spans="1:16" ht="14.1" customHeight="1" x14ac:dyDescent="0.2">
      <c r="I761" s="179" t="s">
        <v>319</v>
      </c>
      <c r="J761" s="180">
        <v>7</v>
      </c>
      <c r="K761" s="180">
        <v>5</v>
      </c>
      <c r="L761" s="208">
        <f t="shared" si="45"/>
        <v>2</v>
      </c>
      <c r="M761" s="179" t="s">
        <v>307</v>
      </c>
      <c r="N761" s="180">
        <v>106</v>
      </c>
      <c r="O761" s="180">
        <v>168</v>
      </c>
      <c r="P761" s="208">
        <f t="shared" si="46"/>
        <v>-62</v>
      </c>
    </row>
    <row r="762" spans="1:16" ht="14.1" customHeight="1" x14ac:dyDescent="0.2">
      <c r="I762" s="179" t="s">
        <v>432</v>
      </c>
      <c r="J762" s="180">
        <v>1</v>
      </c>
      <c r="K762" s="180">
        <v>0</v>
      </c>
      <c r="L762" s="208">
        <f t="shared" si="45"/>
        <v>1</v>
      </c>
      <c r="M762" s="179" t="s">
        <v>171</v>
      </c>
      <c r="N762" s="180">
        <v>22</v>
      </c>
      <c r="O762" s="180">
        <v>83</v>
      </c>
      <c r="P762" s="208">
        <f t="shared" si="46"/>
        <v>-61</v>
      </c>
    </row>
    <row r="763" spans="1:16" ht="14.1" customHeight="1" x14ac:dyDescent="0.2">
      <c r="I763" s="179" t="s">
        <v>430</v>
      </c>
      <c r="J763" s="180">
        <v>6</v>
      </c>
      <c r="K763" s="180">
        <v>5</v>
      </c>
      <c r="L763" s="208">
        <f t="shared" si="45"/>
        <v>1</v>
      </c>
      <c r="M763" s="179" t="s">
        <v>431</v>
      </c>
      <c r="N763" s="180">
        <v>114</v>
      </c>
      <c r="O763" s="180">
        <v>172</v>
      </c>
      <c r="P763" s="208">
        <f t="shared" si="46"/>
        <v>-58</v>
      </c>
    </row>
    <row r="764" spans="1:16" ht="14.1" customHeight="1" x14ac:dyDescent="0.2">
      <c r="I764" s="179" t="s">
        <v>162</v>
      </c>
      <c r="J764" s="180">
        <v>1</v>
      </c>
      <c r="K764" s="180">
        <v>0</v>
      </c>
      <c r="L764" s="208">
        <f t="shared" si="45"/>
        <v>1</v>
      </c>
      <c r="M764" s="179" t="s">
        <v>420</v>
      </c>
      <c r="N764" s="180">
        <v>17</v>
      </c>
      <c r="O764" s="180">
        <v>62</v>
      </c>
      <c r="P764" s="208">
        <f t="shared" si="46"/>
        <v>-45</v>
      </c>
    </row>
    <row r="765" spans="1:16" ht="14.1" customHeight="1" x14ac:dyDescent="0.2">
      <c r="A765" s="163"/>
      <c r="I765" s="179" t="s">
        <v>428</v>
      </c>
      <c r="J765" s="180">
        <v>6</v>
      </c>
      <c r="K765" s="180">
        <v>5</v>
      </c>
      <c r="L765" s="208">
        <f t="shared" si="45"/>
        <v>1</v>
      </c>
      <c r="M765" s="179" t="s">
        <v>168</v>
      </c>
      <c r="N765" s="180">
        <v>322</v>
      </c>
      <c r="O765" s="180">
        <v>364</v>
      </c>
      <c r="P765" s="208">
        <f t="shared" si="46"/>
        <v>-42</v>
      </c>
    </row>
    <row r="766" spans="1:16" ht="14.1" customHeight="1" x14ac:dyDescent="0.2">
      <c r="A766" s="163"/>
      <c r="I766" s="179" t="s">
        <v>216</v>
      </c>
      <c r="J766" s="180">
        <v>3</v>
      </c>
      <c r="K766" s="180">
        <v>2</v>
      </c>
      <c r="L766" s="208">
        <f t="shared" si="45"/>
        <v>1</v>
      </c>
      <c r="M766" s="179" t="s">
        <v>29</v>
      </c>
      <c r="N766" s="180">
        <v>13</v>
      </c>
      <c r="O766" s="180">
        <v>48</v>
      </c>
      <c r="P766" s="208">
        <f t="shared" si="46"/>
        <v>-35</v>
      </c>
    </row>
    <row r="767" spans="1:16" ht="14.1" customHeight="1" x14ac:dyDescent="0.2">
      <c r="A767" s="163"/>
      <c r="I767" s="183"/>
      <c r="J767" s="180"/>
      <c r="K767" s="180"/>
      <c r="L767" s="208"/>
      <c r="M767" s="179" t="s">
        <v>140</v>
      </c>
      <c r="N767" s="180">
        <v>191</v>
      </c>
      <c r="O767" s="180">
        <v>217</v>
      </c>
      <c r="P767" s="208">
        <f t="shared" si="46"/>
        <v>-26</v>
      </c>
    </row>
    <row r="768" spans="1:16" ht="14.1" customHeight="1" x14ac:dyDescent="0.2">
      <c r="A768" s="163"/>
      <c r="I768" s="183"/>
      <c r="J768" s="180"/>
      <c r="K768" s="180"/>
      <c r="L768" s="208"/>
      <c r="M768" s="179" t="s">
        <v>425</v>
      </c>
      <c r="N768" s="180">
        <v>15</v>
      </c>
      <c r="O768" s="180">
        <v>33</v>
      </c>
      <c r="P768" s="208">
        <f t="shared" si="46"/>
        <v>-18</v>
      </c>
    </row>
    <row r="769" spans="1:16" ht="14.1" customHeight="1" x14ac:dyDescent="0.2">
      <c r="A769" s="163"/>
      <c r="I769" s="183"/>
      <c r="J769" s="180"/>
      <c r="K769" s="180"/>
      <c r="L769" s="208"/>
      <c r="M769" s="179" t="s">
        <v>408</v>
      </c>
      <c r="N769" s="180">
        <v>1059</v>
      </c>
      <c r="O769" s="180">
        <v>1067</v>
      </c>
      <c r="P769" s="208">
        <f t="shared" si="46"/>
        <v>-8</v>
      </c>
    </row>
    <row r="770" spans="1:16" ht="14.1" customHeight="1" x14ac:dyDescent="0.2">
      <c r="A770" s="163"/>
      <c r="I770" s="183"/>
      <c r="J770" s="180"/>
      <c r="K770" s="180"/>
      <c r="L770" s="208"/>
      <c r="M770" s="179" t="s">
        <v>429</v>
      </c>
      <c r="N770" s="180">
        <v>8</v>
      </c>
      <c r="O770" s="180">
        <v>15</v>
      </c>
      <c r="P770" s="208">
        <f t="shared" si="46"/>
        <v>-7</v>
      </c>
    </row>
    <row r="771" spans="1:16" ht="14.1" customHeight="1" x14ac:dyDescent="0.2">
      <c r="A771" s="163"/>
      <c r="I771" s="183"/>
      <c r="J771" s="180"/>
      <c r="K771" s="180"/>
      <c r="L771" s="208"/>
      <c r="M771" s="179" t="s">
        <v>368</v>
      </c>
      <c r="N771" s="180">
        <v>0</v>
      </c>
      <c r="O771" s="180">
        <v>6</v>
      </c>
      <c r="P771" s="208">
        <f t="shared" si="46"/>
        <v>-6</v>
      </c>
    </row>
    <row r="772" spans="1:16" ht="14.1" customHeight="1" x14ac:dyDescent="0.2">
      <c r="A772" s="163"/>
      <c r="I772" s="183"/>
      <c r="J772" s="180"/>
      <c r="K772" s="180"/>
      <c r="L772" s="208"/>
      <c r="M772" s="179" t="s">
        <v>194</v>
      </c>
      <c r="N772" s="180">
        <v>3</v>
      </c>
      <c r="O772" s="180">
        <v>9</v>
      </c>
      <c r="P772" s="208">
        <f t="shared" si="46"/>
        <v>-6</v>
      </c>
    </row>
    <row r="773" spans="1:16" ht="14.1" customHeight="1" x14ac:dyDescent="0.2">
      <c r="A773" s="163"/>
      <c r="I773" s="183"/>
      <c r="J773" s="180"/>
      <c r="K773" s="180"/>
      <c r="L773" s="208"/>
      <c r="M773" s="179" t="s">
        <v>371</v>
      </c>
      <c r="N773" s="180">
        <v>0</v>
      </c>
      <c r="O773" s="180">
        <v>1</v>
      </c>
      <c r="P773" s="208">
        <f t="shared" si="46"/>
        <v>-1</v>
      </c>
    </row>
    <row r="774" spans="1:16" ht="14.1" customHeight="1" x14ac:dyDescent="0.2">
      <c r="A774" s="163"/>
      <c r="I774" s="183"/>
      <c r="J774" s="180"/>
      <c r="K774" s="180"/>
      <c r="L774" s="208"/>
      <c r="M774" s="179" t="s">
        <v>246</v>
      </c>
      <c r="N774" s="180">
        <v>4194</v>
      </c>
      <c r="O774" s="180">
        <v>6775</v>
      </c>
      <c r="P774" s="208">
        <f t="shared" si="46"/>
        <v>-2581</v>
      </c>
    </row>
    <row r="775" spans="1:16" ht="14.1" customHeight="1" x14ac:dyDescent="0.2">
      <c r="A775" s="163"/>
      <c r="I775" s="183"/>
      <c r="J775" s="180"/>
      <c r="K775" s="180"/>
      <c r="L775" s="208"/>
    </row>
    <row r="776" spans="1:16" ht="14.1" customHeight="1" x14ac:dyDescent="0.2">
      <c r="A776" s="163"/>
      <c r="I776" s="183"/>
      <c r="J776" s="180"/>
      <c r="K776" s="180"/>
      <c r="L776" s="208"/>
    </row>
    <row r="777" spans="1:16" ht="14.1" customHeight="1" x14ac:dyDescent="0.2">
      <c r="A777" s="163"/>
      <c r="M777" s="423"/>
      <c r="N777" s="424"/>
      <c r="O777" s="424"/>
      <c r="P777" s="208"/>
    </row>
    <row r="778" spans="1:16" ht="14.1" customHeight="1" x14ac:dyDescent="0.2">
      <c r="I778" s="183"/>
      <c r="J778" s="180"/>
      <c r="K778" s="180"/>
      <c r="L778" s="208"/>
      <c r="M778" s="423"/>
      <c r="N778" s="424"/>
      <c r="O778" s="424"/>
      <c r="P778" s="208"/>
    </row>
    <row r="779" spans="1:16" ht="14.1" customHeight="1" x14ac:dyDescent="0.2">
      <c r="I779" s="183"/>
      <c r="J779" s="180"/>
      <c r="K779" s="180"/>
      <c r="L779" s="208"/>
      <c r="M779" s="423"/>
      <c r="N779" s="424"/>
      <c r="O779" s="424"/>
      <c r="P779" s="208"/>
    </row>
    <row r="780" spans="1:16" ht="14.1" customHeight="1" x14ac:dyDescent="0.2">
      <c r="I780" s="183"/>
      <c r="J780" s="180"/>
      <c r="K780" s="180"/>
      <c r="L780" s="208"/>
      <c r="M780" s="423"/>
      <c r="N780" s="424"/>
      <c r="O780" s="424"/>
      <c r="P780" s="208"/>
    </row>
    <row r="781" spans="1:16" ht="14.1" customHeight="1" x14ac:dyDescent="0.2">
      <c r="A781" s="156"/>
      <c r="I781" s="453"/>
      <c r="L781" s="208"/>
    </row>
    <row r="782" spans="1:16" ht="14.1" customHeight="1" x14ac:dyDescent="0.2">
      <c r="A782" s="156"/>
      <c r="I782" s="453"/>
      <c r="L782" s="208"/>
    </row>
    <row r="783" spans="1:16" ht="14.1" customHeight="1" x14ac:dyDescent="0.2">
      <c r="A783" s="156"/>
    </row>
    <row r="784" spans="1:16" ht="14.1" customHeight="1" x14ac:dyDescent="0.2">
      <c r="A784" s="156"/>
    </row>
    <row r="785" spans="1:16" ht="14.1" customHeight="1" x14ac:dyDescent="0.2">
      <c r="A785" s="156"/>
    </row>
    <row r="786" spans="1:16" ht="14.1" customHeight="1" x14ac:dyDescent="0.2">
      <c r="A786" s="156"/>
      <c r="I786" s="426" t="s">
        <v>434</v>
      </c>
      <c r="J786" s="401">
        <f>SUM(J743:J785)</f>
        <v>32790</v>
      </c>
      <c r="K786" s="401">
        <f>SUM(K743:K785)</f>
        <v>24864</v>
      </c>
      <c r="L786" s="401">
        <f>SUM(L743:L785)</f>
        <v>7926</v>
      </c>
      <c r="M786" s="430" t="s">
        <v>434</v>
      </c>
      <c r="N786" s="401">
        <f>SUM(N743:N785)</f>
        <v>58376</v>
      </c>
      <c r="O786" s="401">
        <f t="shared" ref="O786:P786" si="47">SUM(O743:O785)</f>
        <v>69378</v>
      </c>
      <c r="P786" s="401">
        <f t="shared" si="47"/>
        <v>-11002</v>
      </c>
    </row>
    <row r="787" spans="1:16" ht="14.1" customHeight="1" x14ac:dyDescent="0.2">
      <c r="A787" s="156"/>
      <c r="I787" s="431"/>
      <c r="J787" s="401">
        <f>N786</f>
        <v>58376</v>
      </c>
      <c r="K787" s="401">
        <f>O786</f>
        <v>69378</v>
      </c>
      <c r="L787" s="401">
        <f>P786</f>
        <v>-11002</v>
      </c>
      <c r="M787" s="440"/>
      <c r="N787" s="441"/>
      <c r="O787" s="441"/>
      <c r="P787" s="441"/>
    </row>
    <row r="788" spans="1:16" ht="14.1" customHeight="1" x14ac:dyDescent="0.2">
      <c r="A788" s="156"/>
      <c r="J788" s="428">
        <f>SUM(J786:J787)</f>
        <v>91166</v>
      </c>
      <c r="K788" s="428">
        <f>SUM(K786:K787)</f>
        <v>94242</v>
      </c>
      <c r="L788" s="428">
        <f>SUM(L786:L787)</f>
        <v>-3076</v>
      </c>
    </row>
    <row r="789" spans="1:16" ht="14.1" customHeight="1" x14ac:dyDescent="0.2">
      <c r="A789" s="156"/>
      <c r="I789" s="429" t="s">
        <v>453</v>
      </c>
      <c r="J789" s="399">
        <f>C742-J788</f>
        <v>0</v>
      </c>
      <c r="K789" s="399">
        <f>E742-K788</f>
        <v>0</v>
      </c>
      <c r="L789" s="399">
        <f>G742-L788</f>
        <v>0</v>
      </c>
    </row>
    <row r="790" spans="1:16" ht="14.1" customHeight="1" x14ac:dyDescent="0.2">
      <c r="A790" s="156"/>
      <c r="I790" s="446"/>
    </row>
    <row r="791" spans="1:16" ht="14.1" customHeight="1" x14ac:dyDescent="0.2">
      <c r="A791" s="166">
        <v>17</v>
      </c>
      <c r="B791" s="245" t="s">
        <v>100</v>
      </c>
      <c r="C791" s="72">
        <v>85646</v>
      </c>
      <c r="D791" s="417">
        <f>C791*100/7529178</f>
        <v>1.1375212539801822</v>
      </c>
      <c r="E791" s="72">
        <v>75096</v>
      </c>
      <c r="F791" s="417">
        <f>E791*100/7270009</f>
        <v>1.0329560802469433</v>
      </c>
      <c r="G791" s="443">
        <f>C791-E791</f>
        <v>10550</v>
      </c>
      <c r="H791" s="444">
        <f>G791*100/E791</f>
        <v>14.048684350697773</v>
      </c>
      <c r="I791" s="426"/>
      <c r="J791" s="401"/>
      <c r="K791" s="401"/>
      <c r="L791" s="401"/>
      <c r="M791" s="430"/>
      <c r="N791" s="401"/>
      <c r="O791" s="401"/>
      <c r="P791" s="401"/>
    </row>
    <row r="792" spans="1:16" ht="14.1" customHeight="1" x14ac:dyDescent="0.2">
      <c r="I792" s="179" t="s">
        <v>151</v>
      </c>
      <c r="J792" s="180">
        <v>9502</v>
      </c>
      <c r="K792" s="180">
        <v>6702</v>
      </c>
      <c r="L792" s="208">
        <f t="shared" ref="L792:L820" si="48">J792-K792</f>
        <v>2800</v>
      </c>
      <c r="M792" s="179" t="s">
        <v>306</v>
      </c>
      <c r="N792" s="180">
        <v>441</v>
      </c>
      <c r="O792" s="180">
        <v>1219</v>
      </c>
      <c r="P792" s="208">
        <f t="shared" ref="P792:P806" si="49">N792-O792</f>
        <v>-778</v>
      </c>
    </row>
    <row r="793" spans="1:16" ht="14.1" customHeight="1" x14ac:dyDescent="0.2">
      <c r="C793" s="394"/>
      <c r="D793" s="87"/>
      <c r="E793" s="394"/>
      <c r="F793" s="87"/>
      <c r="H793" s="422"/>
      <c r="I793" s="179" t="s">
        <v>26</v>
      </c>
      <c r="J793" s="180">
        <v>9797</v>
      </c>
      <c r="K793" s="180">
        <v>7035</v>
      </c>
      <c r="L793" s="208">
        <f t="shared" si="48"/>
        <v>2762</v>
      </c>
      <c r="M793" s="179" t="s">
        <v>411</v>
      </c>
      <c r="N793" s="180">
        <v>21283</v>
      </c>
      <c r="O793" s="180">
        <v>21764</v>
      </c>
      <c r="P793" s="208">
        <f t="shared" si="49"/>
        <v>-481</v>
      </c>
    </row>
    <row r="794" spans="1:16" ht="14.1" customHeight="1" x14ac:dyDescent="0.2">
      <c r="C794" s="422"/>
      <c r="D794" s="422"/>
      <c r="E794" s="422"/>
      <c r="F794" s="422"/>
      <c r="H794" s="422"/>
      <c r="I794" s="179" t="s">
        <v>307</v>
      </c>
      <c r="J794" s="180">
        <v>3208</v>
      </c>
      <c r="K794" s="180">
        <v>721</v>
      </c>
      <c r="L794" s="208">
        <f t="shared" si="48"/>
        <v>2487</v>
      </c>
      <c r="M794" s="179" t="s">
        <v>317</v>
      </c>
      <c r="N794" s="180">
        <v>779</v>
      </c>
      <c r="O794" s="180">
        <v>1116</v>
      </c>
      <c r="P794" s="208">
        <f t="shared" si="49"/>
        <v>-337</v>
      </c>
    </row>
    <row r="795" spans="1:16" ht="14.1" customHeight="1" x14ac:dyDescent="0.2">
      <c r="C795" s="422"/>
      <c r="D795" s="422"/>
      <c r="E795" s="422"/>
      <c r="F795" s="422"/>
      <c r="H795" s="422"/>
      <c r="I795" s="179" t="s">
        <v>311</v>
      </c>
      <c r="J795" s="180">
        <v>1866</v>
      </c>
      <c r="K795" s="180">
        <v>915</v>
      </c>
      <c r="L795" s="208">
        <f t="shared" si="48"/>
        <v>951</v>
      </c>
      <c r="M795" s="179" t="s">
        <v>413</v>
      </c>
      <c r="N795" s="180">
        <v>115</v>
      </c>
      <c r="O795" s="180">
        <v>283</v>
      </c>
      <c r="P795" s="208">
        <f t="shared" si="49"/>
        <v>-168</v>
      </c>
    </row>
    <row r="796" spans="1:16" ht="14.1" customHeight="1" x14ac:dyDescent="0.2">
      <c r="H796" s="422"/>
      <c r="I796" s="179" t="s">
        <v>53</v>
      </c>
      <c r="J796" s="180">
        <v>4027</v>
      </c>
      <c r="K796" s="180">
        <v>3205</v>
      </c>
      <c r="L796" s="208">
        <f t="shared" si="48"/>
        <v>822</v>
      </c>
      <c r="M796" s="179" t="s">
        <v>409</v>
      </c>
      <c r="N796" s="180">
        <v>1104</v>
      </c>
      <c r="O796" s="180">
        <v>1252</v>
      </c>
      <c r="P796" s="208">
        <f t="shared" si="49"/>
        <v>-148</v>
      </c>
    </row>
    <row r="797" spans="1:16" ht="14.1" customHeight="1" x14ac:dyDescent="0.2">
      <c r="H797" s="422"/>
      <c r="I797" s="179" t="s">
        <v>360</v>
      </c>
      <c r="J797" s="180">
        <v>821</v>
      </c>
      <c r="K797" s="180">
        <v>178</v>
      </c>
      <c r="L797" s="208">
        <f t="shared" si="48"/>
        <v>643</v>
      </c>
      <c r="M797" s="179" t="s">
        <v>171</v>
      </c>
      <c r="N797" s="180">
        <v>36</v>
      </c>
      <c r="O797" s="180">
        <v>110</v>
      </c>
      <c r="P797" s="208">
        <f t="shared" si="49"/>
        <v>-74</v>
      </c>
    </row>
    <row r="798" spans="1:16" s="431" customFormat="1" ht="14.1" customHeight="1" x14ac:dyDescent="0.2">
      <c r="A798" s="398"/>
      <c r="B798" s="397"/>
      <c r="C798" s="397"/>
      <c r="D798" s="397"/>
      <c r="E798" s="397"/>
      <c r="F798" s="397"/>
      <c r="G798" s="397"/>
      <c r="H798" s="422"/>
      <c r="I798" s="179" t="s">
        <v>150</v>
      </c>
      <c r="J798" s="180">
        <v>6970</v>
      </c>
      <c r="K798" s="180">
        <v>6516</v>
      </c>
      <c r="L798" s="208">
        <f t="shared" si="48"/>
        <v>454</v>
      </c>
      <c r="M798" s="179" t="s">
        <v>371</v>
      </c>
      <c r="N798" s="180">
        <v>13</v>
      </c>
      <c r="O798" s="180">
        <v>74</v>
      </c>
      <c r="P798" s="208">
        <f t="shared" si="49"/>
        <v>-61</v>
      </c>
    </row>
    <row r="799" spans="1:16" ht="14.1" customHeight="1" x14ac:dyDescent="0.2">
      <c r="H799" s="422"/>
      <c r="I799" s="179" t="s">
        <v>156</v>
      </c>
      <c r="J799" s="180">
        <v>729</v>
      </c>
      <c r="K799" s="180">
        <v>348</v>
      </c>
      <c r="L799" s="208">
        <f t="shared" si="48"/>
        <v>381</v>
      </c>
      <c r="M799" s="179" t="s">
        <v>430</v>
      </c>
      <c r="N799" s="180">
        <v>0</v>
      </c>
      <c r="O799" s="180">
        <v>54</v>
      </c>
      <c r="P799" s="208">
        <f t="shared" si="49"/>
        <v>-54</v>
      </c>
    </row>
    <row r="800" spans="1:16" ht="14.1" customHeight="1" x14ac:dyDescent="0.2">
      <c r="H800" s="422"/>
      <c r="I800" s="179" t="s">
        <v>408</v>
      </c>
      <c r="J800" s="180">
        <v>1180</v>
      </c>
      <c r="K800" s="180">
        <v>935</v>
      </c>
      <c r="L800" s="208">
        <f t="shared" si="48"/>
        <v>245</v>
      </c>
      <c r="M800" s="179" t="s">
        <v>169</v>
      </c>
      <c r="N800" s="180">
        <v>0</v>
      </c>
      <c r="O800" s="180">
        <v>41</v>
      </c>
      <c r="P800" s="208">
        <f t="shared" si="49"/>
        <v>-41</v>
      </c>
    </row>
    <row r="801" spans="1:16" ht="14.1" customHeight="1" x14ac:dyDescent="0.2">
      <c r="H801" s="422"/>
      <c r="I801" s="179" t="s">
        <v>152</v>
      </c>
      <c r="J801" s="180">
        <v>14617</v>
      </c>
      <c r="K801" s="180">
        <v>14376</v>
      </c>
      <c r="L801" s="208">
        <f t="shared" si="48"/>
        <v>241</v>
      </c>
      <c r="M801" s="179" t="s">
        <v>38</v>
      </c>
      <c r="N801" s="180">
        <v>472</v>
      </c>
      <c r="O801" s="180">
        <v>488</v>
      </c>
      <c r="P801" s="208">
        <f t="shared" si="49"/>
        <v>-16</v>
      </c>
    </row>
    <row r="802" spans="1:16" ht="14.1" customHeight="1" x14ac:dyDescent="0.2">
      <c r="A802" s="163"/>
      <c r="B802" s="422"/>
      <c r="C802" s="422"/>
      <c r="D802" s="422"/>
      <c r="E802" s="422"/>
      <c r="F802" s="422"/>
      <c r="G802" s="422"/>
      <c r="H802" s="422"/>
      <c r="I802" s="179" t="s">
        <v>197</v>
      </c>
      <c r="J802" s="180">
        <v>740</v>
      </c>
      <c r="K802" s="180">
        <v>605</v>
      </c>
      <c r="L802" s="208">
        <f t="shared" si="48"/>
        <v>135</v>
      </c>
      <c r="M802" s="179" t="s">
        <v>426</v>
      </c>
      <c r="N802" s="180">
        <v>18</v>
      </c>
      <c r="O802" s="180">
        <v>31</v>
      </c>
      <c r="P802" s="208">
        <f t="shared" si="49"/>
        <v>-13</v>
      </c>
    </row>
    <row r="803" spans="1:16" ht="14.1" customHeight="1" x14ac:dyDescent="0.2">
      <c r="H803" s="422"/>
      <c r="I803" s="179" t="s">
        <v>407</v>
      </c>
      <c r="J803" s="180">
        <v>2357</v>
      </c>
      <c r="K803" s="180">
        <v>2245</v>
      </c>
      <c r="L803" s="208">
        <f t="shared" si="48"/>
        <v>112</v>
      </c>
      <c r="M803" s="179" t="s">
        <v>412</v>
      </c>
      <c r="N803" s="180">
        <v>4</v>
      </c>
      <c r="O803" s="180">
        <v>16</v>
      </c>
      <c r="P803" s="208">
        <f t="shared" si="49"/>
        <v>-12</v>
      </c>
    </row>
    <row r="804" spans="1:16" ht="14.1" customHeight="1" x14ac:dyDescent="0.2">
      <c r="H804" s="422"/>
      <c r="I804" s="179" t="s">
        <v>319</v>
      </c>
      <c r="J804" s="180">
        <v>87</v>
      </c>
      <c r="K804" s="180">
        <v>0</v>
      </c>
      <c r="L804" s="208">
        <f t="shared" si="48"/>
        <v>87</v>
      </c>
      <c r="M804" s="179" t="s">
        <v>414</v>
      </c>
      <c r="N804" s="180">
        <v>12</v>
      </c>
      <c r="O804" s="180">
        <v>22</v>
      </c>
      <c r="P804" s="208">
        <f t="shared" si="49"/>
        <v>-10</v>
      </c>
    </row>
    <row r="805" spans="1:16" ht="14.1" customHeight="1" x14ac:dyDescent="0.2">
      <c r="H805" s="422"/>
      <c r="I805" s="179" t="s">
        <v>140</v>
      </c>
      <c r="J805" s="180">
        <v>59</v>
      </c>
      <c r="K805" s="180">
        <v>0</v>
      </c>
      <c r="L805" s="208">
        <f t="shared" si="48"/>
        <v>59</v>
      </c>
      <c r="M805" s="179" t="s">
        <v>216</v>
      </c>
      <c r="N805" s="180">
        <v>0</v>
      </c>
      <c r="O805" s="180">
        <v>2</v>
      </c>
      <c r="P805" s="208">
        <f t="shared" si="49"/>
        <v>-2</v>
      </c>
    </row>
    <row r="806" spans="1:16" ht="14.1" customHeight="1" x14ac:dyDescent="0.2">
      <c r="H806" s="422"/>
      <c r="I806" s="179" t="s">
        <v>410</v>
      </c>
      <c r="J806" s="180">
        <v>1047</v>
      </c>
      <c r="K806" s="180">
        <v>1002</v>
      </c>
      <c r="L806" s="208">
        <f t="shared" si="48"/>
        <v>45</v>
      </c>
      <c r="M806" s="179" t="s">
        <v>194</v>
      </c>
      <c r="N806" s="180">
        <v>3</v>
      </c>
      <c r="O806" s="180">
        <v>4</v>
      </c>
      <c r="P806" s="208">
        <f t="shared" si="49"/>
        <v>-1</v>
      </c>
    </row>
    <row r="807" spans="1:16" ht="14.1" customHeight="1" x14ac:dyDescent="0.2">
      <c r="A807" s="156"/>
      <c r="H807" s="422"/>
      <c r="I807" s="179" t="s">
        <v>138</v>
      </c>
      <c r="J807" s="180">
        <v>753</v>
      </c>
      <c r="K807" s="180">
        <v>725</v>
      </c>
      <c r="L807" s="208">
        <f t="shared" si="48"/>
        <v>28</v>
      </c>
      <c r="M807" s="179"/>
      <c r="N807" s="180"/>
      <c r="O807" s="180"/>
      <c r="P807" s="208"/>
    </row>
    <row r="808" spans="1:16" ht="14.1" customHeight="1" x14ac:dyDescent="0.2">
      <c r="A808" s="156"/>
      <c r="H808" s="422"/>
      <c r="I808" s="179" t="s">
        <v>424</v>
      </c>
      <c r="J808" s="180">
        <v>26</v>
      </c>
      <c r="K808" s="180">
        <v>0</v>
      </c>
      <c r="L808" s="208">
        <f t="shared" si="48"/>
        <v>26</v>
      </c>
      <c r="M808" s="179"/>
      <c r="N808" s="180"/>
      <c r="O808" s="180"/>
      <c r="P808" s="208"/>
    </row>
    <row r="809" spans="1:16" ht="14.1" customHeight="1" x14ac:dyDescent="0.2">
      <c r="A809" s="156"/>
      <c r="H809" s="422"/>
      <c r="I809" s="179" t="s">
        <v>427</v>
      </c>
      <c r="J809" s="180">
        <v>34</v>
      </c>
      <c r="K809" s="180">
        <v>8</v>
      </c>
      <c r="L809" s="208">
        <f t="shared" si="48"/>
        <v>26</v>
      </c>
      <c r="M809" s="179"/>
      <c r="N809" s="180"/>
      <c r="O809" s="180"/>
      <c r="P809" s="208"/>
    </row>
    <row r="810" spans="1:16" ht="14.1" customHeight="1" x14ac:dyDescent="0.2">
      <c r="A810" s="156"/>
      <c r="H810" s="422"/>
      <c r="I810" s="179" t="s">
        <v>415</v>
      </c>
      <c r="J810" s="180">
        <v>22</v>
      </c>
      <c r="K810" s="180">
        <v>0</v>
      </c>
      <c r="L810" s="208">
        <f t="shared" si="48"/>
        <v>22</v>
      </c>
      <c r="M810" s="183"/>
      <c r="N810" s="180"/>
      <c r="O810" s="180"/>
      <c r="P810" s="208"/>
    </row>
    <row r="811" spans="1:16" ht="14.1" customHeight="1" x14ac:dyDescent="0.2">
      <c r="A811" s="156"/>
      <c r="H811" s="422"/>
      <c r="I811" s="179" t="s">
        <v>159</v>
      </c>
      <c r="J811" s="180">
        <v>72</v>
      </c>
      <c r="K811" s="180">
        <v>55</v>
      </c>
      <c r="L811" s="208">
        <f t="shared" si="48"/>
        <v>17</v>
      </c>
      <c r="M811" s="183"/>
      <c r="N811" s="180"/>
      <c r="O811" s="180"/>
      <c r="P811" s="208"/>
    </row>
    <row r="812" spans="1:16" ht="14.1" customHeight="1" x14ac:dyDescent="0.2">
      <c r="A812" s="156"/>
      <c r="H812" s="422"/>
      <c r="I812" s="179" t="s">
        <v>416</v>
      </c>
      <c r="J812" s="180">
        <v>195</v>
      </c>
      <c r="K812" s="180">
        <v>185</v>
      </c>
      <c r="L812" s="208">
        <f t="shared" si="48"/>
        <v>10</v>
      </c>
      <c r="M812" s="183"/>
      <c r="N812" s="180"/>
      <c r="O812" s="180"/>
      <c r="P812" s="208"/>
    </row>
    <row r="813" spans="1:16" ht="14.1" customHeight="1" x14ac:dyDescent="0.2">
      <c r="A813" s="156"/>
      <c r="H813" s="422"/>
      <c r="I813" s="179" t="s">
        <v>30</v>
      </c>
      <c r="J813" s="180">
        <v>756</v>
      </c>
      <c r="K813" s="180">
        <v>749</v>
      </c>
      <c r="L813" s="208">
        <f t="shared" si="48"/>
        <v>7</v>
      </c>
      <c r="M813" s="183"/>
      <c r="N813" s="180"/>
      <c r="O813" s="180"/>
      <c r="P813" s="208"/>
    </row>
    <row r="814" spans="1:16" ht="14.1" customHeight="1" x14ac:dyDescent="0.2">
      <c r="A814" s="156"/>
      <c r="H814" s="422"/>
      <c r="I814" s="179" t="s">
        <v>423</v>
      </c>
      <c r="J814" s="180">
        <v>18</v>
      </c>
      <c r="K814" s="180">
        <v>12</v>
      </c>
      <c r="L814" s="208">
        <f t="shared" si="48"/>
        <v>6</v>
      </c>
      <c r="M814" s="183"/>
      <c r="N814" s="180"/>
      <c r="O814" s="180"/>
      <c r="P814" s="208"/>
    </row>
    <row r="815" spans="1:16" ht="14.1" customHeight="1" x14ac:dyDescent="0.2">
      <c r="A815" s="156"/>
      <c r="H815" s="422"/>
      <c r="I815" s="179" t="s">
        <v>168</v>
      </c>
      <c r="J815" s="180">
        <v>2</v>
      </c>
      <c r="K815" s="180">
        <v>0</v>
      </c>
      <c r="L815" s="208">
        <f t="shared" si="48"/>
        <v>2</v>
      </c>
      <c r="M815" s="183"/>
      <c r="N815" s="180"/>
      <c r="O815" s="180"/>
      <c r="P815" s="208"/>
    </row>
    <row r="816" spans="1:16" ht="14.1" customHeight="1" x14ac:dyDescent="0.2">
      <c r="A816" s="156"/>
      <c r="I816" s="179" t="s">
        <v>362</v>
      </c>
      <c r="J816" s="180">
        <v>1</v>
      </c>
      <c r="K816" s="180">
        <v>0</v>
      </c>
      <c r="L816" s="208">
        <f t="shared" si="48"/>
        <v>1</v>
      </c>
      <c r="M816" s="183"/>
      <c r="N816" s="180"/>
      <c r="O816" s="180"/>
      <c r="P816" s="208"/>
    </row>
    <row r="817" spans="1:16" ht="14.1" customHeight="1" x14ac:dyDescent="0.2">
      <c r="A817" s="156"/>
      <c r="I817" s="179" t="s">
        <v>181</v>
      </c>
      <c r="J817" s="180">
        <v>1</v>
      </c>
      <c r="K817" s="180">
        <v>0</v>
      </c>
      <c r="L817" s="208">
        <f t="shared" si="48"/>
        <v>1</v>
      </c>
      <c r="M817" s="183"/>
      <c r="N817" s="180"/>
      <c r="O817" s="180"/>
      <c r="P817" s="208"/>
    </row>
    <row r="818" spans="1:16" ht="14.1" customHeight="1" x14ac:dyDescent="0.2">
      <c r="A818" s="156"/>
      <c r="I818" s="179" t="s">
        <v>422</v>
      </c>
      <c r="J818" s="180">
        <v>1</v>
      </c>
      <c r="K818" s="180">
        <v>0</v>
      </c>
      <c r="L818" s="208">
        <f t="shared" si="48"/>
        <v>1</v>
      </c>
      <c r="M818" s="183"/>
      <c r="N818" s="180"/>
      <c r="O818" s="180"/>
      <c r="P818" s="208"/>
    </row>
    <row r="819" spans="1:16" ht="14.1" customHeight="1" x14ac:dyDescent="0.2">
      <c r="A819" s="156"/>
      <c r="I819" s="179" t="s">
        <v>180</v>
      </c>
      <c r="J819" s="180">
        <v>37</v>
      </c>
      <c r="K819" s="180">
        <v>37</v>
      </c>
      <c r="L819" s="208">
        <f t="shared" si="48"/>
        <v>0</v>
      </c>
      <c r="M819" s="183"/>
      <c r="N819" s="180"/>
      <c r="O819" s="180"/>
      <c r="P819" s="208"/>
    </row>
    <row r="820" spans="1:16" ht="14.1" customHeight="1" x14ac:dyDescent="0.2">
      <c r="A820" s="156"/>
      <c r="I820" s="179" t="s">
        <v>246</v>
      </c>
      <c r="J820" s="180">
        <v>2441</v>
      </c>
      <c r="K820" s="180">
        <v>2066</v>
      </c>
      <c r="L820" s="208">
        <f t="shared" si="48"/>
        <v>375</v>
      </c>
      <c r="M820" s="183"/>
      <c r="N820" s="180"/>
      <c r="O820" s="180"/>
      <c r="P820" s="208"/>
    </row>
    <row r="821" spans="1:16" ht="14.1" customHeight="1" x14ac:dyDescent="0.2">
      <c r="A821" s="156"/>
      <c r="M821" s="183"/>
      <c r="N821" s="180"/>
      <c r="O821" s="180"/>
      <c r="P821" s="208"/>
    </row>
    <row r="822" spans="1:16" ht="14.1" customHeight="1" x14ac:dyDescent="0.2">
      <c r="A822" s="156"/>
      <c r="I822" s="183"/>
      <c r="J822" s="180"/>
      <c r="K822" s="180"/>
      <c r="L822" s="208"/>
    </row>
    <row r="823" spans="1:16" ht="14.1" customHeight="1" x14ac:dyDescent="0.2">
      <c r="A823" s="156"/>
      <c r="I823" s="183"/>
      <c r="J823" s="180"/>
      <c r="K823" s="180"/>
      <c r="L823" s="208"/>
      <c r="M823" s="183"/>
      <c r="N823" s="180"/>
      <c r="O823" s="180"/>
      <c r="P823" s="208"/>
    </row>
    <row r="824" spans="1:16" ht="14.1" customHeight="1" x14ac:dyDescent="0.2">
      <c r="A824" s="156"/>
      <c r="I824" s="183"/>
      <c r="J824" s="180"/>
      <c r="K824" s="180"/>
      <c r="L824" s="208"/>
      <c r="M824" s="183"/>
      <c r="N824" s="180"/>
      <c r="O824" s="180"/>
      <c r="P824" s="208"/>
    </row>
    <row r="825" spans="1:16" ht="14.1" customHeight="1" x14ac:dyDescent="0.2">
      <c r="A825" s="156"/>
      <c r="I825" s="183"/>
      <c r="J825" s="180"/>
      <c r="K825" s="180"/>
      <c r="L825" s="208"/>
      <c r="M825" s="183"/>
      <c r="N825" s="180"/>
      <c r="O825" s="180"/>
      <c r="P825" s="208"/>
    </row>
    <row r="826" spans="1:16" ht="14.1" customHeight="1" x14ac:dyDescent="0.2">
      <c r="A826" s="156"/>
      <c r="I826" s="183"/>
      <c r="J826" s="424"/>
      <c r="K826" s="424"/>
      <c r="L826" s="208"/>
      <c r="M826" s="183"/>
      <c r="N826" s="180"/>
      <c r="O826" s="180"/>
      <c r="P826" s="208"/>
    </row>
    <row r="827" spans="1:16" ht="14.1" customHeight="1" x14ac:dyDescent="0.2">
      <c r="A827" s="156"/>
      <c r="I827" s="183"/>
      <c r="J827" s="424"/>
      <c r="K827" s="424"/>
      <c r="L827" s="208"/>
      <c r="M827" s="183"/>
      <c r="N827" s="180"/>
      <c r="O827" s="180"/>
      <c r="P827" s="208"/>
    </row>
    <row r="828" spans="1:16" ht="14.1" customHeight="1" x14ac:dyDescent="0.2">
      <c r="A828" s="156"/>
      <c r="M828" s="183"/>
      <c r="N828" s="180"/>
      <c r="O828" s="180"/>
      <c r="P828" s="208"/>
    </row>
    <row r="829" spans="1:16" ht="14.1" customHeight="1" x14ac:dyDescent="0.2">
      <c r="A829" s="156"/>
      <c r="M829" s="183"/>
      <c r="N829" s="180"/>
      <c r="O829" s="180"/>
      <c r="P829" s="208"/>
    </row>
    <row r="830" spans="1:16" ht="14.1" customHeight="1" x14ac:dyDescent="0.2">
      <c r="A830" s="156"/>
      <c r="M830" s="183"/>
      <c r="N830" s="180"/>
      <c r="O830" s="180"/>
      <c r="P830" s="208"/>
    </row>
    <row r="831" spans="1:16" ht="14.1" customHeight="1" x14ac:dyDescent="0.2">
      <c r="A831" s="156"/>
      <c r="M831" s="183"/>
      <c r="N831" s="180"/>
      <c r="O831" s="180"/>
      <c r="P831" s="208"/>
    </row>
    <row r="832" spans="1:16" ht="14.1" customHeight="1" x14ac:dyDescent="0.2">
      <c r="M832" s="183"/>
      <c r="N832" s="180"/>
      <c r="O832" s="180"/>
      <c r="P832" s="208"/>
    </row>
    <row r="833" spans="1:16" ht="14.1" customHeight="1" x14ac:dyDescent="0.2">
      <c r="M833" s="183"/>
      <c r="N833" s="180"/>
      <c r="O833" s="180"/>
      <c r="P833" s="208"/>
    </row>
    <row r="834" spans="1:16" ht="14.1" customHeight="1" x14ac:dyDescent="0.2">
      <c r="M834" s="183"/>
      <c r="N834" s="180"/>
      <c r="O834" s="180"/>
      <c r="P834" s="208"/>
    </row>
    <row r="835" spans="1:16" ht="14.1" customHeight="1" x14ac:dyDescent="0.2">
      <c r="I835" s="426" t="s">
        <v>434</v>
      </c>
      <c r="J835" s="401">
        <f>SUM(J792:J834)</f>
        <v>61366</v>
      </c>
      <c r="K835" s="401">
        <f t="shared" ref="K835:P835" si="50">SUM(K792:K834)</f>
        <v>48620</v>
      </c>
      <c r="L835" s="401">
        <f t="shared" si="50"/>
        <v>12746</v>
      </c>
      <c r="M835" s="426" t="s">
        <v>434</v>
      </c>
      <c r="N835" s="401">
        <f>SUM(N792:N834)</f>
        <v>24280</v>
      </c>
      <c r="O835" s="401">
        <f t="shared" si="50"/>
        <v>26476</v>
      </c>
      <c r="P835" s="401">
        <f t="shared" si="50"/>
        <v>-2196</v>
      </c>
    </row>
    <row r="836" spans="1:16" ht="14.1" customHeight="1" x14ac:dyDescent="0.2">
      <c r="I836" s="453"/>
      <c r="J836" s="401">
        <f>N835</f>
        <v>24280</v>
      </c>
      <c r="K836" s="401">
        <f>O835</f>
        <v>26476</v>
      </c>
      <c r="L836" s="401">
        <f>P835</f>
        <v>-2196</v>
      </c>
      <c r="M836" s="440"/>
      <c r="N836" s="441"/>
      <c r="O836" s="441"/>
      <c r="P836" s="441"/>
    </row>
    <row r="837" spans="1:16" ht="14.1" customHeight="1" x14ac:dyDescent="0.2">
      <c r="J837" s="428">
        <f>SUM(J835:J836)</f>
        <v>85646</v>
      </c>
      <c r="K837" s="428">
        <f>SUM(K835:K836)</f>
        <v>75096</v>
      </c>
      <c r="L837" s="428">
        <f>SUM(L835:L836)</f>
        <v>10550</v>
      </c>
      <c r="M837" s="400" t="s">
        <v>442</v>
      </c>
    </row>
    <row r="838" spans="1:16" ht="14.1" customHeight="1" x14ac:dyDescent="0.2">
      <c r="I838" s="429" t="s">
        <v>454</v>
      </c>
      <c r="J838" s="399">
        <f>C791-J837</f>
        <v>0</v>
      </c>
      <c r="K838" s="399">
        <f>E791-K837</f>
        <v>0</v>
      </c>
      <c r="L838" s="399">
        <f>G791-L837</f>
        <v>0</v>
      </c>
    </row>
    <row r="839" spans="1:16" ht="14.1" customHeight="1" x14ac:dyDescent="0.2"/>
    <row r="840" spans="1:16" ht="14.1" customHeight="1" x14ac:dyDescent="0.2">
      <c r="A840" s="166">
        <v>18</v>
      </c>
      <c r="B840" s="245" t="s">
        <v>105</v>
      </c>
      <c r="C840" s="72">
        <v>81864</v>
      </c>
      <c r="D840" s="417">
        <f>C840*100/7529178</f>
        <v>1.0872900069569347</v>
      </c>
      <c r="E840" s="72">
        <v>45268</v>
      </c>
      <c r="F840" s="417">
        <f>E840*100/7270009</f>
        <v>0.62266772984737706</v>
      </c>
      <c r="G840" s="443">
        <f>C840-E840</f>
        <v>36596</v>
      </c>
      <c r="H840" s="444">
        <f>G840*100/E840</f>
        <v>80.842979588230094</v>
      </c>
      <c r="I840" s="426"/>
      <c r="J840" s="401"/>
      <c r="K840" s="401"/>
      <c r="L840" s="401"/>
      <c r="M840" s="440"/>
      <c r="N840" s="441"/>
      <c r="O840" s="441"/>
      <c r="P840" s="401"/>
    </row>
    <row r="841" spans="1:16" ht="14.1" customHeight="1" x14ac:dyDescent="0.2">
      <c r="I841" s="179" t="s">
        <v>340</v>
      </c>
      <c r="J841" s="180">
        <v>21332</v>
      </c>
      <c r="K841" s="180">
        <v>0</v>
      </c>
      <c r="L841" s="208">
        <f t="shared" ref="L841:L877" si="51">J841-K841</f>
        <v>21332</v>
      </c>
      <c r="M841" s="179" t="s">
        <v>144</v>
      </c>
      <c r="N841" s="180">
        <v>2216</v>
      </c>
      <c r="O841" s="180">
        <v>6197</v>
      </c>
      <c r="P841" s="208">
        <f t="shared" ref="P841:P862" si="52">N841-O841</f>
        <v>-3981</v>
      </c>
    </row>
    <row r="842" spans="1:16" ht="14.1" customHeight="1" x14ac:dyDescent="0.2">
      <c r="I842" s="179" t="s">
        <v>306</v>
      </c>
      <c r="J842" s="180">
        <v>8873</v>
      </c>
      <c r="K842" s="180">
        <v>1066</v>
      </c>
      <c r="L842" s="208">
        <f t="shared" si="51"/>
        <v>7807</v>
      </c>
      <c r="M842" s="179" t="s">
        <v>430</v>
      </c>
      <c r="N842" s="180">
        <v>0</v>
      </c>
      <c r="O842" s="180">
        <v>2453</v>
      </c>
      <c r="P842" s="208">
        <f t="shared" si="52"/>
        <v>-2453</v>
      </c>
    </row>
    <row r="843" spans="1:16" ht="14.1" customHeight="1" x14ac:dyDescent="0.2">
      <c r="I843" s="179" t="s">
        <v>17</v>
      </c>
      <c r="J843" s="180">
        <v>8777</v>
      </c>
      <c r="K843" s="180">
        <v>4518</v>
      </c>
      <c r="L843" s="208">
        <f t="shared" si="51"/>
        <v>4259</v>
      </c>
      <c r="M843" s="179" t="s">
        <v>50</v>
      </c>
      <c r="N843" s="180">
        <v>4463</v>
      </c>
      <c r="O843" s="180">
        <v>5613</v>
      </c>
      <c r="P843" s="208">
        <f t="shared" si="52"/>
        <v>-1150</v>
      </c>
    </row>
    <row r="844" spans="1:16" ht="14.1" customHeight="1" x14ac:dyDescent="0.2">
      <c r="I844" s="179" t="s">
        <v>42</v>
      </c>
      <c r="J844" s="180">
        <v>2380</v>
      </c>
      <c r="K844" s="180">
        <v>0</v>
      </c>
      <c r="L844" s="208">
        <f t="shared" si="51"/>
        <v>2380</v>
      </c>
      <c r="M844" s="179" t="s">
        <v>150</v>
      </c>
      <c r="N844" s="180">
        <v>1174</v>
      </c>
      <c r="O844" s="180">
        <v>1587</v>
      </c>
      <c r="P844" s="208">
        <f t="shared" si="52"/>
        <v>-413</v>
      </c>
    </row>
    <row r="845" spans="1:16" ht="14.1" customHeight="1" x14ac:dyDescent="0.2">
      <c r="I845" s="179" t="s">
        <v>152</v>
      </c>
      <c r="J845" s="180">
        <v>5143</v>
      </c>
      <c r="K845" s="180">
        <v>3025</v>
      </c>
      <c r="L845" s="208">
        <f t="shared" si="51"/>
        <v>2118</v>
      </c>
      <c r="M845" s="179" t="s">
        <v>362</v>
      </c>
      <c r="N845" s="180">
        <v>2526</v>
      </c>
      <c r="O845" s="180">
        <v>2845</v>
      </c>
      <c r="P845" s="208">
        <f t="shared" si="52"/>
        <v>-319</v>
      </c>
    </row>
    <row r="846" spans="1:16" ht="14.1" customHeight="1" x14ac:dyDescent="0.2">
      <c r="I846" s="179" t="s">
        <v>148</v>
      </c>
      <c r="J846" s="180">
        <v>1228</v>
      </c>
      <c r="K846" s="180">
        <v>0</v>
      </c>
      <c r="L846" s="208">
        <f t="shared" si="51"/>
        <v>1228</v>
      </c>
      <c r="M846" s="179" t="s">
        <v>410</v>
      </c>
      <c r="N846" s="180">
        <v>611</v>
      </c>
      <c r="O846" s="180">
        <v>902</v>
      </c>
      <c r="P846" s="208">
        <f t="shared" si="52"/>
        <v>-291</v>
      </c>
    </row>
    <row r="847" spans="1:16" ht="14.1" customHeight="1" x14ac:dyDescent="0.2">
      <c r="I847" s="179" t="s">
        <v>407</v>
      </c>
      <c r="J847" s="180">
        <v>540</v>
      </c>
      <c r="K847" s="180">
        <v>101</v>
      </c>
      <c r="L847" s="208">
        <f t="shared" si="51"/>
        <v>439</v>
      </c>
      <c r="M847" s="179" t="s">
        <v>156</v>
      </c>
      <c r="N847" s="180">
        <v>503</v>
      </c>
      <c r="O847" s="180">
        <v>685</v>
      </c>
      <c r="P847" s="208">
        <f t="shared" si="52"/>
        <v>-182</v>
      </c>
    </row>
    <row r="848" spans="1:16" ht="14.1" customHeight="1" x14ac:dyDescent="0.2">
      <c r="I848" s="179" t="s">
        <v>30</v>
      </c>
      <c r="J848" s="180">
        <v>2282</v>
      </c>
      <c r="K848" s="180">
        <v>1848</v>
      </c>
      <c r="L848" s="208">
        <f t="shared" si="51"/>
        <v>434</v>
      </c>
      <c r="M848" s="179" t="s">
        <v>197</v>
      </c>
      <c r="N848" s="180">
        <v>298</v>
      </c>
      <c r="O848" s="180">
        <v>447</v>
      </c>
      <c r="P848" s="208">
        <f t="shared" si="52"/>
        <v>-149</v>
      </c>
    </row>
    <row r="849" spans="1:16" ht="14.1" customHeight="1" x14ac:dyDescent="0.2">
      <c r="I849" s="179" t="s">
        <v>181</v>
      </c>
      <c r="J849" s="180">
        <v>572</v>
      </c>
      <c r="K849" s="180">
        <v>244</v>
      </c>
      <c r="L849" s="208">
        <f t="shared" si="51"/>
        <v>328</v>
      </c>
      <c r="M849" s="179" t="s">
        <v>431</v>
      </c>
      <c r="N849" s="180">
        <v>252</v>
      </c>
      <c r="O849" s="180">
        <v>365</v>
      </c>
      <c r="P849" s="208">
        <f t="shared" si="52"/>
        <v>-113</v>
      </c>
    </row>
    <row r="850" spans="1:16" ht="14.1" customHeight="1" x14ac:dyDescent="0.2">
      <c r="I850" s="179" t="s">
        <v>139</v>
      </c>
      <c r="J850" s="180">
        <v>595</v>
      </c>
      <c r="K850" s="180">
        <v>302</v>
      </c>
      <c r="L850" s="208">
        <f t="shared" si="51"/>
        <v>293</v>
      </c>
      <c r="M850" s="179" t="s">
        <v>422</v>
      </c>
      <c r="N850" s="180">
        <v>59</v>
      </c>
      <c r="O850" s="180">
        <v>127</v>
      </c>
      <c r="P850" s="208">
        <f t="shared" si="52"/>
        <v>-68</v>
      </c>
    </row>
    <row r="851" spans="1:16" ht="14.1" customHeight="1" x14ac:dyDescent="0.2">
      <c r="I851" s="179" t="s">
        <v>408</v>
      </c>
      <c r="J851" s="180">
        <v>474</v>
      </c>
      <c r="K851" s="180">
        <v>215</v>
      </c>
      <c r="L851" s="208">
        <f t="shared" si="51"/>
        <v>259</v>
      </c>
      <c r="M851" s="179" t="s">
        <v>414</v>
      </c>
      <c r="N851" s="180">
        <v>14</v>
      </c>
      <c r="O851" s="180">
        <v>75</v>
      </c>
      <c r="P851" s="208">
        <f t="shared" si="52"/>
        <v>-61</v>
      </c>
    </row>
    <row r="852" spans="1:16" ht="14.1" customHeight="1" x14ac:dyDescent="0.2">
      <c r="I852" s="179" t="s">
        <v>54</v>
      </c>
      <c r="J852" s="180">
        <v>595</v>
      </c>
      <c r="K852" s="180">
        <v>358</v>
      </c>
      <c r="L852" s="208">
        <f t="shared" si="51"/>
        <v>237</v>
      </c>
      <c r="M852" s="179" t="s">
        <v>26</v>
      </c>
      <c r="N852" s="180">
        <v>1460</v>
      </c>
      <c r="O852" s="180">
        <v>1498</v>
      </c>
      <c r="P852" s="208">
        <f t="shared" si="52"/>
        <v>-38</v>
      </c>
    </row>
    <row r="853" spans="1:16" ht="14.1" customHeight="1" x14ac:dyDescent="0.2">
      <c r="I853" s="179" t="s">
        <v>416</v>
      </c>
      <c r="J853" s="180">
        <v>890</v>
      </c>
      <c r="K853" s="180">
        <v>666</v>
      </c>
      <c r="L853" s="208">
        <f t="shared" si="51"/>
        <v>224</v>
      </c>
      <c r="M853" s="179" t="s">
        <v>413</v>
      </c>
      <c r="N853" s="180">
        <v>100</v>
      </c>
      <c r="O853" s="180">
        <v>133</v>
      </c>
      <c r="P853" s="208">
        <f t="shared" si="52"/>
        <v>-33</v>
      </c>
    </row>
    <row r="854" spans="1:16" ht="14.1" customHeight="1" x14ac:dyDescent="0.2">
      <c r="I854" s="179" t="s">
        <v>151</v>
      </c>
      <c r="J854" s="180">
        <v>1601</v>
      </c>
      <c r="K854" s="180">
        <v>1393</v>
      </c>
      <c r="L854" s="208">
        <f t="shared" si="51"/>
        <v>208</v>
      </c>
      <c r="M854" s="179" t="s">
        <v>135</v>
      </c>
      <c r="N854" s="180">
        <v>96</v>
      </c>
      <c r="O854" s="180">
        <v>127</v>
      </c>
      <c r="P854" s="208">
        <f t="shared" si="52"/>
        <v>-31</v>
      </c>
    </row>
    <row r="855" spans="1:16" ht="14.1" customHeight="1" x14ac:dyDescent="0.2">
      <c r="I855" s="179" t="s">
        <v>411</v>
      </c>
      <c r="J855" s="180">
        <v>2420</v>
      </c>
      <c r="K855" s="180">
        <v>2223</v>
      </c>
      <c r="L855" s="208">
        <f t="shared" si="51"/>
        <v>197</v>
      </c>
      <c r="M855" s="179" t="s">
        <v>440</v>
      </c>
      <c r="N855" s="180">
        <v>19</v>
      </c>
      <c r="O855" s="180">
        <v>41</v>
      </c>
      <c r="P855" s="208">
        <f t="shared" si="52"/>
        <v>-22</v>
      </c>
    </row>
    <row r="856" spans="1:16" ht="14.1" customHeight="1" x14ac:dyDescent="0.2">
      <c r="I856" s="179" t="s">
        <v>311</v>
      </c>
      <c r="J856" s="180">
        <v>245</v>
      </c>
      <c r="K856" s="180">
        <v>117</v>
      </c>
      <c r="L856" s="208">
        <f t="shared" si="51"/>
        <v>128</v>
      </c>
      <c r="M856" s="179" t="s">
        <v>159</v>
      </c>
      <c r="N856" s="180">
        <v>104</v>
      </c>
      <c r="O856" s="180">
        <v>122</v>
      </c>
      <c r="P856" s="208">
        <f t="shared" si="52"/>
        <v>-18</v>
      </c>
    </row>
    <row r="857" spans="1:16" ht="14.1" customHeight="1" x14ac:dyDescent="0.2">
      <c r="A857" s="163"/>
      <c r="B857" s="422"/>
      <c r="C857" s="422"/>
      <c r="D857" s="422"/>
      <c r="E857" s="422"/>
      <c r="F857" s="422"/>
      <c r="G857" s="422"/>
      <c r="H857" s="422"/>
      <c r="I857" s="179" t="s">
        <v>419</v>
      </c>
      <c r="J857" s="180">
        <v>165</v>
      </c>
      <c r="K857" s="180">
        <v>48</v>
      </c>
      <c r="L857" s="208">
        <f t="shared" si="51"/>
        <v>117</v>
      </c>
      <c r="M857" s="179" t="s">
        <v>423</v>
      </c>
      <c r="N857" s="180">
        <v>6</v>
      </c>
      <c r="O857" s="180">
        <v>23</v>
      </c>
      <c r="P857" s="208">
        <f t="shared" si="52"/>
        <v>-17</v>
      </c>
    </row>
    <row r="858" spans="1:16" ht="14.1" customHeight="1" x14ac:dyDescent="0.2">
      <c r="A858" s="163"/>
      <c r="B858" s="422"/>
      <c r="C858" s="422"/>
      <c r="D858" s="422"/>
      <c r="E858" s="422"/>
      <c r="F858" s="422"/>
      <c r="G858" s="422"/>
      <c r="H858" s="422"/>
      <c r="I858" s="179" t="s">
        <v>360</v>
      </c>
      <c r="J858" s="180">
        <v>123</v>
      </c>
      <c r="K858" s="180">
        <v>29</v>
      </c>
      <c r="L858" s="208">
        <f t="shared" si="51"/>
        <v>94</v>
      </c>
      <c r="M858" s="179" t="s">
        <v>425</v>
      </c>
      <c r="N858" s="180">
        <v>40</v>
      </c>
      <c r="O858" s="180">
        <v>53</v>
      </c>
      <c r="P858" s="208">
        <f t="shared" si="52"/>
        <v>-13</v>
      </c>
    </row>
    <row r="859" spans="1:16" ht="14.1" customHeight="1" x14ac:dyDescent="0.2">
      <c r="A859" s="163"/>
      <c r="B859" s="422"/>
      <c r="C859" s="422"/>
      <c r="D859" s="422"/>
      <c r="E859" s="422"/>
      <c r="F859" s="422"/>
      <c r="G859" s="422"/>
      <c r="H859" s="422"/>
      <c r="I859" s="179" t="s">
        <v>138</v>
      </c>
      <c r="J859" s="180">
        <v>97</v>
      </c>
      <c r="K859" s="180">
        <v>29</v>
      </c>
      <c r="L859" s="208">
        <f t="shared" si="51"/>
        <v>68</v>
      </c>
      <c r="M859" s="179" t="s">
        <v>38</v>
      </c>
      <c r="N859" s="180">
        <v>61</v>
      </c>
      <c r="O859" s="180">
        <v>71</v>
      </c>
      <c r="P859" s="208">
        <f t="shared" si="52"/>
        <v>-10</v>
      </c>
    </row>
    <row r="860" spans="1:16" ht="14.1" customHeight="1" x14ac:dyDescent="0.2">
      <c r="A860" s="163"/>
      <c r="B860" s="422"/>
      <c r="C860" s="422"/>
      <c r="D860" s="422"/>
      <c r="E860" s="422"/>
      <c r="F860" s="422"/>
      <c r="G860" s="422"/>
      <c r="H860" s="422"/>
      <c r="I860" s="179" t="s">
        <v>53</v>
      </c>
      <c r="J860" s="180">
        <v>149</v>
      </c>
      <c r="K860" s="180">
        <v>91</v>
      </c>
      <c r="L860" s="208">
        <f t="shared" si="51"/>
        <v>58</v>
      </c>
      <c r="M860" s="179" t="s">
        <v>29</v>
      </c>
      <c r="N860" s="180">
        <v>16</v>
      </c>
      <c r="O860" s="180">
        <v>23</v>
      </c>
      <c r="P860" s="208">
        <f t="shared" si="52"/>
        <v>-7</v>
      </c>
    </row>
    <row r="861" spans="1:16" ht="14.1" customHeight="1" x14ac:dyDescent="0.2">
      <c r="A861" s="163"/>
      <c r="B861" s="422"/>
      <c r="C861" s="422"/>
      <c r="D861" s="422"/>
      <c r="E861" s="422"/>
      <c r="F861" s="422"/>
      <c r="G861" s="422"/>
      <c r="H861" s="422"/>
      <c r="I861" s="179" t="s">
        <v>412</v>
      </c>
      <c r="J861" s="180">
        <v>54</v>
      </c>
      <c r="K861" s="180">
        <v>11</v>
      </c>
      <c r="L861" s="208">
        <f t="shared" si="51"/>
        <v>43</v>
      </c>
      <c r="M861" s="179" t="s">
        <v>429</v>
      </c>
      <c r="N861" s="180">
        <v>3</v>
      </c>
      <c r="O861" s="180">
        <v>9</v>
      </c>
      <c r="P861" s="208">
        <f t="shared" si="52"/>
        <v>-6</v>
      </c>
    </row>
    <row r="862" spans="1:16" ht="14.1" customHeight="1" x14ac:dyDescent="0.2">
      <c r="A862" s="163"/>
      <c r="B862" s="422"/>
      <c r="C862" s="422"/>
      <c r="D862" s="422"/>
      <c r="E862" s="422"/>
      <c r="F862" s="422"/>
      <c r="G862" s="422"/>
      <c r="H862" s="422"/>
      <c r="I862" s="179" t="s">
        <v>140</v>
      </c>
      <c r="J862" s="180">
        <v>100</v>
      </c>
      <c r="K862" s="180">
        <v>66</v>
      </c>
      <c r="L862" s="208">
        <f t="shared" si="51"/>
        <v>34</v>
      </c>
      <c r="M862" s="179" t="s">
        <v>194</v>
      </c>
      <c r="N862" s="180">
        <v>16</v>
      </c>
      <c r="O862" s="180">
        <v>20</v>
      </c>
      <c r="P862" s="208">
        <f t="shared" si="52"/>
        <v>-4</v>
      </c>
    </row>
    <row r="863" spans="1:16" ht="14.1" customHeight="1" x14ac:dyDescent="0.2">
      <c r="A863" s="163"/>
      <c r="B863" s="422"/>
      <c r="C863" s="422"/>
      <c r="D863" s="422"/>
      <c r="E863" s="422"/>
      <c r="F863" s="422"/>
      <c r="G863" s="422"/>
      <c r="H863" s="422"/>
      <c r="I863" s="179" t="s">
        <v>307</v>
      </c>
      <c r="J863" s="180">
        <v>2416</v>
      </c>
      <c r="K863" s="180">
        <v>2384</v>
      </c>
      <c r="L863" s="208">
        <f t="shared" si="51"/>
        <v>32</v>
      </c>
      <c r="M863" s="183"/>
      <c r="N863" s="180"/>
      <c r="O863" s="180"/>
      <c r="P863" s="208"/>
    </row>
    <row r="864" spans="1:16" ht="14.1" customHeight="1" x14ac:dyDescent="0.2">
      <c r="A864" s="163"/>
      <c r="B864" s="422"/>
      <c r="C864" s="422"/>
      <c r="D864" s="422"/>
      <c r="E864" s="422"/>
      <c r="F864" s="422"/>
      <c r="G864" s="422"/>
      <c r="H864" s="422"/>
      <c r="I864" s="179" t="s">
        <v>409</v>
      </c>
      <c r="J864" s="180">
        <v>108</v>
      </c>
      <c r="K864" s="180">
        <v>77</v>
      </c>
      <c r="L864" s="208">
        <f t="shared" si="51"/>
        <v>31</v>
      </c>
      <c r="M864" s="183"/>
      <c r="N864" s="180"/>
      <c r="O864" s="180"/>
      <c r="P864" s="208"/>
    </row>
    <row r="865" spans="1:16" ht="14.1" customHeight="1" x14ac:dyDescent="0.2">
      <c r="A865" s="163"/>
      <c r="B865" s="422"/>
      <c r="C865" s="422"/>
      <c r="D865" s="422"/>
      <c r="E865" s="422"/>
      <c r="F865" s="422"/>
      <c r="G865" s="422"/>
      <c r="H865" s="422"/>
      <c r="I865" s="179" t="s">
        <v>427</v>
      </c>
      <c r="J865" s="180">
        <v>33</v>
      </c>
      <c r="K865" s="180">
        <v>5</v>
      </c>
      <c r="L865" s="208">
        <f t="shared" si="51"/>
        <v>28</v>
      </c>
      <c r="M865" s="183"/>
      <c r="N865" s="180"/>
      <c r="O865" s="180"/>
      <c r="P865" s="208"/>
    </row>
    <row r="866" spans="1:16" ht="14.1" customHeight="1" x14ac:dyDescent="0.2">
      <c r="A866" s="163"/>
      <c r="B866" s="422"/>
      <c r="C866" s="422"/>
      <c r="D866" s="422"/>
      <c r="E866" s="422"/>
      <c r="F866" s="422"/>
      <c r="G866" s="422"/>
      <c r="H866" s="422"/>
      <c r="I866" s="179" t="s">
        <v>317</v>
      </c>
      <c r="J866" s="180">
        <v>62</v>
      </c>
      <c r="K866" s="180">
        <v>35</v>
      </c>
      <c r="L866" s="208">
        <f t="shared" si="51"/>
        <v>27</v>
      </c>
      <c r="M866" s="183"/>
      <c r="N866" s="180"/>
      <c r="O866" s="180"/>
      <c r="P866" s="208"/>
    </row>
    <row r="867" spans="1:16" ht="14.1" customHeight="1" x14ac:dyDescent="0.2">
      <c r="A867" s="163"/>
      <c r="B867" s="422"/>
      <c r="C867" s="422"/>
      <c r="D867" s="422"/>
      <c r="E867" s="422"/>
      <c r="F867" s="422"/>
      <c r="G867" s="422"/>
      <c r="H867" s="422"/>
      <c r="I867" s="179" t="s">
        <v>189</v>
      </c>
      <c r="J867" s="180">
        <v>25</v>
      </c>
      <c r="K867" s="180">
        <v>0</v>
      </c>
      <c r="L867" s="208">
        <f t="shared" si="51"/>
        <v>25</v>
      </c>
      <c r="M867" s="183"/>
      <c r="N867" s="180"/>
      <c r="O867" s="180"/>
      <c r="P867" s="208"/>
    </row>
    <row r="868" spans="1:16" ht="14.1" customHeight="1" x14ac:dyDescent="0.2">
      <c r="A868" s="163"/>
      <c r="B868" s="422"/>
      <c r="C868" s="422"/>
      <c r="D868" s="422"/>
      <c r="E868" s="422"/>
      <c r="F868" s="422"/>
      <c r="G868" s="422"/>
      <c r="H868" s="422"/>
      <c r="I868" s="179" t="s">
        <v>426</v>
      </c>
      <c r="J868" s="180">
        <v>161</v>
      </c>
      <c r="K868" s="180">
        <v>140</v>
      </c>
      <c r="L868" s="208">
        <f t="shared" si="51"/>
        <v>21</v>
      </c>
      <c r="M868" s="183"/>
      <c r="N868" s="180"/>
      <c r="O868" s="180"/>
      <c r="P868" s="208"/>
    </row>
    <row r="869" spans="1:16" ht="14.1" customHeight="1" x14ac:dyDescent="0.2">
      <c r="A869" s="163"/>
      <c r="B869" s="422"/>
      <c r="C869" s="422"/>
      <c r="D869" s="422"/>
      <c r="E869" s="422"/>
      <c r="F869" s="422"/>
      <c r="G869" s="422"/>
      <c r="H869" s="422"/>
      <c r="I869" s="179" t="s">
        <v>415</v>
      </c>
      <c r="J869" s="180">
        <v>55</v>
      </c>
      <c r="K869" s="180">
        <v>41</v>
      </c>
      <c r="L869" s="208">
        <f t="shared" si="51"/>
        <v>14</v>
      </c>
      <c r="M869" s="183"/>
      <c r="N869" s="180"/>
      <c r="O869" s="180"/>
      <c r="P869" s="208"/>
    </row>
    <row r="870" spans="1:16" ht="14.1" customHeight="1" x14ac:dyDescent="0.2">
      <c r="A870" s="163"/>
      <c r="B870" s="422"/>
      <c r="C870" s="422"/>
      <c r="D870" s="422"/>
      <c r="E870" s="422"/>
      <c r="F870" s="422"/>
      <c r="G870" s="422"/>
      <c r="H870" s="422"/>
      <c r="I870" s="179" t="s">
        <v>417</v>
      </c>
      <c r="J870" s="180">
        <v>55</v>
      </c>
      <c r="K870" s="180">
        <v>42</v>
      </c>
      <c r="L870" s="208">
        <f t="shared" si="51"/>
        <v>13</v>
      </c>
      <c r="M870" s="183"/>
      <c r="N870" s="180"/>
      <c r="O870" s="180"/>
      <c r="P870" s="208"/>
    </row>
    <row r="871" spans="1:16" ht="14.1" customHeight="1" x14ac:dyDescent="0.2">
      <c r="I871" s="179" t="s">
        <v>371</v>
      </c>
      <c r="J871" s="180">
        <v>5</v>
      </c>
      <c r="K871" s="180">
        <v>0</v>
      </c>
      <c r="L871" s="208">
        <f t="shared" si="51"/>
        <v>5</v>
      </c>
      <c r="M871" s="183"/>
      <c r="N871" s="180"/>
      <c r="O871" s="180"/>
      <c r="P871" s="208"/>
    </row>
    <row r="872" spans="1:16" ht="14.1" customHeight="1" x14ac:dyDescent="0.2">
      <c r="I872" s="179" t="s">
        <v>428</v>
      </c>
      <c r="J872" s="180">
        <v>4</v>
      </c>
      <c r="K872" s="180">
        <v>0</v>
      </c>
      <c r="L872" s="208">
        <f t="shared" si="51"/>
        <v>4</v>
      </c>
      <c r="M872" s="183"/>
      <c r="N872" s="180"/>
      <c r="O872" s="180"/>
      <c r="P872" s="208"/>
    </row>
    <row r="873" spans="1:16" ht="14.1" customHeight="1" x14ac:dyDescent="0.2">
      <c r="I873" s="179" t="s">
        <v>319</v>
      </c>
      <c r="J873" s="180">
        <v>9</v>
      </c>
      <c r="K873" s="180">
        <v>6</v>
      </c>
      <c r="L873" s="208">
        <f t="shared" si="51"/>
        <v>3</v>
      </c>
      <c r="M873" s="183"/>
      <c r="N873" s="180"/>
      <c r="O873" s="180"/>
      <c r="P873" s="208"/>
    </row>
    <row r="874" spans="1:16" ht="14.1" customHeight="1" x14ac:dyDescent="0.2">
      <c r="I874" s="179" t="s">
        <v>438</v>
      </c>
      <c r="J874" s="180">
        <v>42</v>
      </c>
      <c r="K874" s="180">
        <v>40</v>
      </c>
      <c r="L874" s="208">
        <f t="shared" si="51"/>
        <v>2</v>
      </c>
      <c r="M874" s="183"/>
      <c r="N874" s="180"/>
      <c r="O874" s="180"/>
      <c r="P874" s="208"/>
    </row>
    <row r="875" spans="1:16" ht="14.1" customHeight="1" x14ac:dyDescent="0.2">
      <c r="I875" s="179" t="s">
        <v>424</v>
      </c>
      <c r="J875" s="180">
        <v>9</v>
      </c>
      <c r="K875" s="180">
        <v>9</v>
      </c>
      <c r="L875" s="208">
        <f t="shared" si="51"/>
        <v>0</v>
      </c>
      <c r="M875" s="183"/>
      <c r="N875" s="180"/>
      <c r="O875" s="180"/>
      <c r="P875" s="208"/>
    </row>
    <row r="876" spans="1:16" ht="14.1" customHeight="1" x14ac:dyDescent="0.2">
      <c r="A876" s="156"/>
      <c r="I876" s="179" t="s">
        <v>171</v>
      </c>
      <c r="J876" s="180">
        <v>2</v>
      </c>
      <c r="K876" s="180">
        <v>2</v>
      </c>
      <c r="L876" s="208">
        <f t="shared" si="51"/>
        <v>0</v>
      </c>
      <c r="M876" s="183"/>
      <c r="N876" s="180"/>
      <c r="O876" s="180"/>
      <c r="P876" s="208"/>
    </row>
    <row r="877" spans="1:16" ht="14.1" customHeight="1" x14ac:dyDescent="0.2">
      <c r="A877" s="156"/>
      <c r="I877" s="179" t="s">
        <v>246</v>
      </c>
      <c r="J877" s="180">
        <v>6206</v>
      </c>
      <c r="K877" s="180">
        <v>2721</v>
      </c>
      <c r="L877" s="208">
        <f t="shared" si="51"/>
        <v>3485</v>
      </c>
      <c r="M877" s="183"/>
      <c r="N877" s="180"/>
      <c r="O877" s="180"/>
      <c r="P877" s="208"/>
    </row>
    <row r="878" spans="1:16" ht="14.1" customHeight="1" x14ac:dyDescent="0.2">
      <c r="A878" s="156"/>
      <c r="M878" s="183"/>
      <c r="N878" s="180"/>
      <c r="O878" s="180"/>
      <c r="P878" s="208"/>
    </row>
    <row r="879" spans="1:16" ht="14.1" customHeight="1" x14ac:dyDescent="0.2">
      <c r="A879" s="156"/>
      <c r="I879" s="183"/>
      <c r="J879" s="424"/>
      <c r="K879" s="424"/>
      <c r="L879" s="208"/>
      <c r="M879" s="183"/>
      <c r="N879" s="180"/>
      <c r="O879" s="180"/>
      <c r="P879" s="208"/>
    </row>
    <row r="880" spans="1:16" ht="14.1" customHeight="1" x14ac:dyDescent="0.2">
      <c r="A880" s="156"/>
      <c r="I880" s="183"/>
      <c r="J880" s="424"/>
      <c r="K880" s="424"/>
      <c r="L880" s="208"/>
      <c r="M880" s="183"/>
      <c r="N880" s="180"/>
      <c r="O880" s="180"/>
      <c r="P880" s="208"/>
    </row>
    <row r="881" spans="1:16" ht="14.1" customHeight="1" x14ac:dyDescent="0.2">
      <c r="A881" s="156"/>
      <c r="I881" s="183"/>
      <c r="J881" s="424"/>
      <c r="K881" s="424"/>
      <c r="L881" s="208"/>
      <c r="M881" s="183"/>
      <c r="N881" s="180"/>
      <c r="O881" s="180"/>
      <c r="P881" s="208"/>
    </row>
    <row r="882" spans="1:16" ht="14.1" customHeight="1" x14ac:dyDescent="0.2">
      <c r="A882" s="156"/>
      <c r="M882" s="183"/>
      <c r="N882" s="180"/>
      <c r="O882" s="180"/>
      <c r="P882" s="208"/>
    </row>
    <row r="883" spans="1:16" ht="14.1" customHeight="1" x14ac:dyDescent="0.2">
      <c r="A883" s="156"/>
      <c r="I883" s="453"/>
      <c r="L883" s="208"/>
      <c r="M883" s="183"/>
      <c r="N883" s="180"/>
      <c r="O883" s="180"/>
      <c r="P883" s="208"/>
    </row>
    <row r="884" spans="1:16" ht="14.1" customHeight="1" x14ac:dyDescent="0.2">
      <c r="I884" s="426" t="s">
        <v>434</v>
      </c>
      <c r="J884" s="401">
        <f>SUM(J841:J883)</f>
        <v>67827</v>
      </c>
      <c r="K884" s="401">
        <f t="shared" ref="K884:P884" si="53">SUM(K841:K883)</f>
        <v>21852</v>
      </c>
      <c r="L884" s="401">
        <f t="shared" si="53"/>
        <v>45975</v>
      </c>
      <c r="M884" s="426" t="s">
        <v>434</v>
      </c>
      <c r="N884" s="401">
        <f t="shared" si="53"/>
        <v>14037</v>
      </c>
      <c r="O884" s="401">
        <f t="shared" si="53"/>
        <v>23416</v>
      </c>
      <c r="P884" s="401">
        <f t="shared" si="53"/>
        <v>-9379</v>
      </c>
    </row>
    <row r="885" spans="1:16" ht="14.1" customHeight="1" x14ac:dyDescent="0.2">
      <c r="J885" s="401">
        <f>N884</f>
        <v>14037</v>
      </c>
      <c r="K885" s="401">
        <f>O884</f>
        <v>23416</v>
      </c>
      <c r="L885" s="401">
        <f>P884</f>
        <v>-9379</v>
      </c>
      <c r="M885" s="430"/>
      <c r="N885" s="401"/>
      <c r="O885" s="401"/>
      <c r="P885" s="401"/>
    </row>
    <row r="886" spans="1:16" ht="14.1" customHeight="1" x14ac:dyDescent="0.2">
      <c r="J886" s="428">
        <f>SUM(J884:J885)</f>
        <v>81864</v>
      </c>
      <c r="K886" s="428">
        <f>SUM(K884:K885)</f>
        <v>45268</v>
      </c>
      <c r="L886" s="428">
        <f>SUM(L884:L885)</f>
        <v>36596</v>
      </c>
      <c r="M886" s="439"/>
      <c r="N886" s="402"/>
      <c r="O886" s="402"/>
      <c r="P886" s="402"/>
    </row>
    <row r="887" spans="1:16" ht="14.1" customHeight="1" x14ac:dyDescent="0.2">
      <c r="I887" s="429" t="s">
        <v>455</v>
      </c>
      <c r="J887" s="399">
        <f>C840-J886</f>
        <v>0</v>
      </c>
      <c r="K887" s="399">
        <f>E840-K886</f>
        <v>0</v>
      </c>
      <c r="L887" s="399">
        <f>G840-L886</f>
        <v>0</v>
      </c>
      <c r="M887" s="439"/>
      <c r="N887" s="402"/>
      <c r="O887" s="402"/>
      <c r="P887" s="402"/>
    </row>
    <row r="888" spans="1:16" ht="14.1" customHeight="1" x14ac:dyDescent="0.2"/>
    <row r="889" spans="1:16" ht="14.1" customHeight="1" x14ac:dyDescent="0.2">
      <c r="A889" s="166">
        <v>19</v>
      </c>
      <c r="B889" s="245" t="s">
        <v>67</v>
      </c>
      <c r="C889" s="72">
        <v>76495</v>
      </c>
      <c r="D889" s="417">
        <f>C889*100/7529178</f>
        <v>1.0159807617777132</v>
      </c>
      <c r="E889" s="72">
        <v>73920</v>
      </c>
      <c r="F889" s="417">
        <f>E889*100/7270009</f>
        <v>1.0167800342475504</v>
      </c>
      <c r="G889" s="443">
        <f>C889-E889</f>
        <v>2575</v>
      </c>
      <c r="H889" s="444">
        <f>G889*100/E889</f>
        <v>3.483495670995671</v>
      </c>
      <c r="I889" s="426"/>
      <c r="J889" s="401"/>
      <c r="K889" s="401"/>
      <c r="L889" s="401"/>
      <c r="M889" s="440"/>
      <c r="N889" s="441"/>
      <c r="O889" s="441"/>
      <c r="P889" s="401"/>
    </row>
    <row r="890" spans="1:16" ht="14.1" customHeight="1" x14ac:dyDescent="0.2">
      <c r="I890" s="179" t="s">
        <v>307</v>
      </c>
      <c r="J890" s="180">
        <v>45043</v>
      </c>
      <c r="K890" s="180">
        <v>40217</v>
      </c>
      <c r="L890" s="208">
        <f t="shared" ref="L890:L917" si="54">J890-K890</f>
        <v>4826</v>
      </c>
      <c r="M890" s="179" t="s">
        <v>150</v>
      </c>
      <c r="N890" s="180">
        <v>5006</v>
      </c>
      <c r="O890" s="180">
        <v>7351</v>
      </c>
      <c r="P890" s="208">
        <f t="shared" ref="P890:P909" si="55">N890-O890</f>
        <v>-2345</v>
      </c>
    </row>
    <row r="891" spans="1:16" ht="14.1" customHeight="1" x14ac:dyDescent="0.2">
      <c r="I891" s="179" t="s">
        <v>306</v>
      </c>
      <c r="J891" s="180">
        <v>7459</v>
      </c>
      <c r="K891" s="180">
        <v>4482</v>
      </c>
      <c r="L891" s="208">
        <f t="shared" si="54"/>
        <v>2977</v>
      </c>
      <c r="M891" s="179" t="s">
        <v>422</v>
      </c>
      <c r="N891" s="180">
        <v>1106</v>
      </c>
      <c r="O891" s="180">
        <v>1822</v>
      </c>
      <c r="P891" s="208">
        <f t="shared" si="55"/>
        <v>-716</v>
      </c>
    </row>
    <row r="892" spans="1:16" ht="14.1" customHeight="1" x14ac:dyDescent="0.2">
      <c r="I892" s="179" t="s">
        <v>431</v>
      </c>
      <c r="J892" s="180">
        <v>2700</v>
      </c>
      <c r="K892" s="180">
        <v>2154</v>
      </c>
      <c r="L892" s="208">
        <f t="shared" si="54"/>
        <v>546</v>
      </c>
      <c r="M892" s="179" t="s">
        <v>34</v>
      </c>
      <c r="N892" s="180">
        <v>2870</v>
      </c>
      <c r="O892" s="180">
        <v>3359</v>
      </c>
      <c r="P892" s="208">
        <f t="shared" si="55"/>
        <v>-489</v>
      </c>
    </row>
    <row r="893" spans="1:16" ht="14.1" customHeight="1" x14ac:dyDescent="0.2">
      <c r="A893" s="397"/>
      <c r="I893" s="179" t="s">
        <v>427</v>
      </c>
      <c r="J893" s="180">
        <v>771</v>
      </c>
      <c r="K893" s="180">
        <v>302</v>
      </c>
      <c r="L893" s="208">
        <f t="shared" si="54"/>
        <v>469</v>
      </c>
      <c r="M893" s="179" t="s">
        <v>194</v>
      </c>
      <c r="N893" s="180">
        <v>175</v>
      </c>
      <c r="O893" s="180">
        <v>505</v>
      </c>
      <c r="P893" s="208">
        <f t="shared" si="55"/>
        <v>-330</v>
      </c>
    </row>
    <row r="894" spans="1:16" ht="14.1" customHeight="1" x14ac:dyDescent="0.2">
      <c r="A894" s="397"/>
      <c r="I894" s="179" t="s">
        <v>362</v>
      </c>
      <c r="J894" s="180">
        <v>2566</v>
      </c>
      <c r="K894" s="180">
        <v>2250</v>
      </c>
      <c r="L894" s="208">
        <f t="shared" si="54"/>
        <v>316</v>
      </c>
      <c r="M894" s="179" t="s">
        <v>410</v>
      </c>
      <c r="N894" s="180">
        <v>592</v>
      </c>
      <c r="O894" s="180">
        <v>817</v>
      </c>
      <c r="P894" s="208">
        <f t="shared" si="55"/>
        <v>-225</v>
      </c>
    </row>
    <row r="895" spans="1:16" ht="14.1" customHeight="1" x14ac:dyDescent="0.2">
      <c r="A895" s="397"/>
      <c r="I895" s="179" t="s">
        <v>151</v>
      </c>
      <c r="J895" s="180">
        <v>437</v>
      </c>
      <c r="K895" s="180">
        <v>196</v>
      </c>
      <c r="L895" s="208">
        <f t="shared" si="54"/>
        <v>241</v>
      </c>
      <c r="M895" s="179" t="s">
        <v>411</v>
      </c>
      <c r="N895" s="180">
        <v>336</v>
      </c>
      <c r="O895" s="180">
        <v>515</v>
      </c>
      <c r="P895" s="208">
        <f t="shared" si="55"/>
        <v>-179</v>
      </c>
    </row>
    <row r="896" spans="1:16" ht="14.1" customHeight="1" x14ac:dyDescent="0.2">
      <c r="A896" s="397"/>
      <c r="I896" s="179" t="s">
        <v>26</v>
      </c>
      <c r="J896" s="180">
        <v>637</v>
      </c>
      <c r="K896" s="180">
        <v>434</v>
      </c>
      <c r="L896" s="208">
        <f t="shared" si="54"/>
        <v>203</v>
      </c>
      <c r="M896" s="179" t="s">
        <v>360</v>
      </c>
      <c r="N896" s="180">
        <v>319</v>
      </c>
      <c r="O896" s="180">
        <v>476</v>
      </c>
      <c r="P896" s="208">
        <f t="shared" si="55"/>
        <v>-157</v>
      </c>
    </row>
    <row r="897" spans="1:16" ht="14.1" customHeight="1" x14ac:dyDescent="0.2">
      <c r="A897" s="397"/>
      <c r="I897" s="179" t="s">
        <v>181</v>
      </c>
      <c r="J897" s="180">
        <v>184</v>
      </c>
      <c r="K897" s="180">
        <v>0</v>
      </c>
      <c r="L897" s="208">
        <f t="shared" si="54"/>
        <v>184</v>
      </c>
      <c r="M897" s="179" t="s">
        <v>408</v>
      </c>
      <c r="N897" s="180">
        <v>285</v>
      </c>
      <c r="O897" s="180">
        <v>403</v>
      </c>
      <c r="P897" s="208">
        <f t="shared" si="55"/>
        <v>-118</v>
      </c>
    </row>
    <row r="898" spans="1:16" ht="14.1" customHeight="1" x14ac:dyDescent="0.2">
      <c r="A898" s="397"/>
      <c r="I898" s="179" t="s">
        <v>152</v>
      </c>
      <c r="J898" s="180">
        <v>916</v>
      </c>
      <c r="K898" s="180">
        <v>743</v>
      </c>
      <c r="L898" s="208">
        <f t="shared" si="54"/>
        <v>173</v>
      </c>
      <c r="M898" s="179" t="s">
        <v>147</v>
      </c>
      <c r="N898" s="180">
        <v>0</v>
      </c>
      <c r="O898" s="180">
        <v>103</v>
      </c>
      <c r="P898" s="208">
        <f t="shared" si="55"/>
        <v>-103</v>
      </c>
    </row>
    <row r="899" spans="1:16" ht="14.1" customHeight="1" x14ac:dyDescent="0.2">
      <c r="A899" s="397"/>
      <c r="I899" s="179" t="s">
        <v>368</v>
      </c>
      <c r="J899" s="180">
        <v>338</v>
      </c>
      <c r="K899" s="180">
        <v>173</v>
      </c>
      <c r="L899" s="208">
        <f t="shared" si="54"/>
        <v>165</v>
      </c>
      <c r="M899" s="179" t="s">
        <v>30</v>
      </c>
      <c r="N899" s="180">
        <v>0</v>
      </c>
      <c r="O899" s="180">
        <v>56</v>
      </c>
      <c r="P899" s="208">
        <f t="shared" si="55"/>
        <v>-56</v>
      </c>
    </row>
    <row r="900" spans="1:16" ht="14.1" customHeight="1" x14ac:dyDescent="0.2">
      <c r="A900" s="397"/>
      <c r="I900" s="179" t="s">
        <v>413</v>
      </c>
      <c r="J900" s="180">
        <v>241</v>
      </c>
      <c r="K900" s="180">
        <v>125</v>
      </c>
      <c r="L900" s="208">
        <f t="shared" si="54"/>
        <v>116</v>
      </c>
      <c r="M900" s="179" t="s">
        <v>417</v>
      </c>
      <c r="N900" s="180">
        <v>0</v>
      </c>
      <c r="O900" s="180">
        <v>38</v>
      </c>
      <c r="P900" s="208">
        <f t="shared" si="55"/>
        <v>-38</v>
      </c>
    </row>
    <row r="901" spans="1:16" ht="14.1" customHeight="1" x14ac:dyDescent="0.2">
      <c r="A901" s="397"/>
      <c r="I901" s="179" t="s">
        <v>371</v>
      </c>
      <c r="J901" s="180">
        <v>165</v>
      </c>
      <c r="K901" s="180">
        <v>63</v>
      </c>
      <c r="L901" s="208">
        <f t="shared" si="54"/>
        <v>102</v>
      </c>
      <c r="M901" s="179" t="s">
        <v>145</v>
      </c>
      <c r="N901" s="180">
        <v>19</v>
      </c>
      <c r="O901" s="180">
        <v>30</v>
      </c>
      <c r="P901" s="208">
        <f t="shared" si="55"/>
        <v>-11</v>
      </c>
    </row>
    <row r="902" spans="1:16" ht="14.1" customHeight="1" x14ac:dyDescent="0.2">
      <c r="A902" s="397"/>
      <c r="I902" s="179" t="s">
        <v>162</v>
      </c>
      <c r="J902" s="180">
        <v>142</v>
      </c>
      <c r="K902" s="180">
        <v>55</v>
      </c>
      <c r="L902" s="208">
        <f t="shared" si="54"/>
        <v>87</v>
      </c>
      <c r="M902" s="179" t="s">
        <v>29</v>
      </c>
      <c r="N902" s="180">
        <v>8</v>
      </c>
      <c r="O902" s="180">
        <v>15</v>
      </c>
      <c r="P902" s="208">
        <f t="shared" si="55"/>
        <v>-7</v>
      </c>
    </row>
    <row r="903" spans="1:16" ht="14.1" customHeight="1" x14ac:dyDescent="0.2">
      <c r="A903" s="397"/>
      <c r="I903" s="179" t="s">
        <v>415</v>
      </c>
      <c r="J903" s="180">
        <v>673</v>
      </c>
      <c r="K903" s="180">
        <v>589</v>
      </c>
      <c r="L903" s="208">
        <f t="shared" si="54"/>
        <v>84</v>
      </c>
      <c r="M903" s="179" t="s">
        <v>163</v>
      </c>
      <c r="N903" s="180">
        <v>0</v>
      </c>
      <c r="O903" s="180">
        <v>6</v>
      </c>
      <c r="P903" s="208">
        <f t="shared" si="55"/>
        <v>-6</v>
      </c>
    </row>
    <row r="904" spans="1:16" ht="14.1" customHeight="1" x14ac:dyDescent="0.2">
      <c r="A904" s="397"/>
      <c r="I904" s="179" t="s">
        <v>38</v>
      </c>
      <c r="J904" s="180">
        <v>242</v>
      </c>
      <c r="K904" s="180">
        <v>159</v>
      </c>
      <c r="L904" s="208">
        <f t="shared" si="54"/>
        <v>83</v>
      </c>
      <c r="M904" s="179" t="s">
        <v>409</v>
      </c>
      <c r="N904" s="180">
        <v>0</v>
      </c>
      <c r="O904" s="180">
        <v>5</v>
      </c>
      <c r="P904" s="208">
        <f t="shared" si="55"/>
        <v>-5</v>
      </c>
    </row>
    <row r="905" spans="1:16" ht="14.1" customHeight="1" x14ac:dyDescent="0.2">
      <c r="A905" s="397"/>
      <c r="I905" s="179" t="s">
        <v>407</v>
      </c>
      <c r="J905" s="180">
        <v>58</v>
      </c>
      <c r="K905" s="180">
        <v>0</v>
      </c>
      <c r="L905" s="208">
        <f t="shared" si="54"/>
        <v>58</v>
      </c>
      <c r="M905" s="179" t="s">
        <v>412</v>
      </c>
      <c r="N905" s="180">
        <v>3</v>
      </c>
      <c r="O905" s="180">
        <v>5</v>
      </c>
      <c r="P905" s="208">
        <f t="shared" si="55"/>
        <v>-2</v>
      </c>
    </row>
    <row r="906" spans="1:16" ht="14.1" customHeight="1" x14ac:dyDescent="0.2">
      <c r="A906" s="397"/>
      <c r="B906" s="422"/>
      <c r="C906" s="422"/>
      <c r="D906" s="422"/>
      <c r="E906" s="422"/>
      <c r="F906" s="422"/>
      <c r="G906" s="422"/>
      <c r="H906" s="422"/>
      <c r="I906" s="179" t="s">
        <v>156</v>
      </c>
      <c r="J906" s="180">
        <v>34</v>
      </c>
      <c r="K906" s="180">
        <v>0</v>
      </c>
      <c r="L906" s="208">
        <f t="shared" si="54"/>
        <v>34</v>
      </c>
      <c r="M906" s="179" t="s">
        <v>54</v>
      </c>
      <c r="N906" s="180">
        <v>1</v>
      </c>
      <c r="O906" s="180">
        <v>2</v>
      </c>
      <c r="P906" s="208">
        <f t="shared" si="55"/>
        <v>-1</v>
      </c>
    </row>
    <row r="907" spans="1:16" ht="14.1" customHeight="1" x14ac:dyDescent="0.2">
      <c r="A907" s="397"/>
      <c r="B907" s="422"/>
      <c r="C907" s="422"/>
      <c r="D907" s="422"/>
      <c r="E907" s="422"/>
      <c r="F907" s="422"/>
      <c r="G907" s="422"/>
      <c r="H907" s="422"/>
      <c r="I907" s="179" t="s">
        <v>135</v>
      </c>
      <c r="J907" s="180">
        <v>59</v>
      </c>
      <c r="K907" s="180">
        <v>33</v>
      </c>
      <c r="L907" s="208">
        <f t="shared" si="54"/>
        <v>26</v>
      </c>
      <c r="M907" s="179" t="s">
        <v>17</v>
      </c>
      <c r="N907" s="180">
        <v>5</v>
      </c>
      <c r="O907" s="180">
        <v>6</v>
      </c>
      <c r="P907" s="208">
        <f t="shared" si="55"/>
        <v>-1</v>
      </c>
    </row>
    <row r="908" spans="1:16" ht="14.1" customHeight="1" x14ac:dyDescent="0.2">
      <c r="A908" s="397"/>
      <c r="B908" s="422"/>
      <c r="C908" s="422"/>
      <c r="D908" s="422"/>
      <c r="E908" s="422"/>
      <c r="F908" s="422"/>
      <c r="G908" s="422"/>
      <c r="H908" s="422"/>
      <c r="I908" s="179" t="s">
        <v>180</v>
      </c>
      <c r="J908" s="180">
        <v>21</v>
      </c>
      <c r="K908" s="180">
        <v>3</v>
      </c>
      <c r="L908" s="208">
        <f t="shared" si="54"/>
        <v>18</v>
      </c>
      <c r="M908" s="179" t="s">
        <v>428</v>
      </c>
      <c r="N908" s="180">
        <v>2</v>
      </c>
      <c r="O908" s="180">
        <v>3</v>
      </c>
      <c r="P908" s="208">
        <f t="shared" si="55"/>
        <v>-1</v>
      </c>
    </row>
    <row r="909" spans="1:16" ht="14.1" customHeight="1" x14ac:dyDescent="0.2">
      <c r="B909" s="422"/>
      <c r="C909" s="422"/>
      <c r="D909" s="422"/>
      <c r="E909" s="422"/>
      <c r="F909" s="422"/>
      <c r="G909" s="422"/>
      <c r="H909" s="422"/>
      <c r="I909" s="179" t="s">
        <v>53</v>
      </c>
      <c r="J909" s="180">
        <v>32</v>
      </c>
      <c r="K909" s="180">
        <v>15</v>
      </c>
      <c r="L909" s="208">
        <f t="shared" si="54"/>
        <v>17</v>
      </c>
      <c r="M909" s="179" t="s">
        <v>246</v>
      </c>
      <c r="N909" s="180">
        <v>2869</v>
      </c>
      <c r="O909" s="180">
        <v>6275</v>
      </c>
      <c r="P909" s="208">
        <f t="shared" si="55"/>
        <v>-3406</v>
      </c>
    </row>
    <row r="910" spans="1:16" ht="14.1" customHeight="1" x14ac:dyDescent="0.2">
      <c r="A910" s="163"/>
      <c r="B910" s="422"/>
      <c r="C910" s="422"/>
      <c r="D910" s="422"/>
      <c r="E910" s="422"/>
      <c r="F910" s="422"/>
      <c r="G910" s="422"/>
      <c r="H910" s="422"/>
      <c r="I910" s="179" t="s">
        <v>426</v>
      </c>
      <c r="J910" s="180">
        <v>35</v>
      </c>
      <c r="K910" s="180">
        <v>23</v>
      </c>
      <c r="L910" s="208">
        <f t="shared" si="54"/>
        <v>12</v>
      </c>
    </row>
    <row r="911" spans="1:16" ht="14.1" customHeight="1" x14ac:dyDescent="0.2">
      <c r="B911" s="422"/>
      <c r="C911" s="422"/>
      <c r="D911" s="422"/>
      <c r="E911" s="422"/>
      <c r="F911" s="422"/>
      <c r="G911" s="422"/>
      <c r="H911" s="422"/>
      <c r="I911" s="179" t="s">
        <v>189</v>
      </c>
      <c r="J911" s="180">
        <v>15</v>
      </c>
      <c r="K911" s="180">
        <v>6</v>
      </c>
      <c r="L911" s="208">
        <f t="shared" si="54"/>
        <v>9</v>
      </c>
      <c r="M911" s="183"/>
      <c r="N911" s="180"/>
      <c r="O911" s="180"/>
      <c r="P911" s="208"/>
    </row>
    <row r="912" spans="1:16" ht="14.1" customHeight="1" x14ac:dyDescent="0.2">
      <c r="B912" s="422"/>
      <c r="C912" s="422"/>
      <c r="D912" s="422"/>
      <c r="E912" s="422"/>
      <c r="F912" s="422"/>
      <c r="G912" s="422"/>
      <c r="H912" s="422"/>
      <c r="I912" s="179" t="s">
        <v>425</v>
      </c>
      <c r="J912" s="180">
        <v>11</v>
      </c>
      <c r="K912" s="180">
        <v>2</v>
      </c>
      <c r="L912" s="208">
        <f t="shared" si="54"/>
        <v>9</v>
      </c>
      <c r="M912" s="183"/>
      <c r="N912" s="180"/>
      <c r="O912" s="180"/>
      <c r="P912" s="208"/>
    </row>
    <row r="913" spans="1:16" ht="14.1" customHeight="1" x14ac:dyDescent="0.2">
      <c r="B913" s="422"/>
      <c r="C913" s="422"/>
      <c r="D913" s="422"/>
      <c r="E913" s="422"/>
      <c r="F913" s="422"/>
      <c r="G913" s="422"/>
      <c r="H913" s="422"/>
      <c r="I913" s="179" t="s">
        <v>171</v>
      </c>
      <c r="J913" s="180">
        <v>5</v>
      </c>
      <c r="K913" s="180">
        <v>0</v>
      </c>
      <c r="L913" s="208">
        <f t="shared" si="54"/>
        <v>5</v>
      </c>
      <c r="M913" s="183"/>
      <c r="N913" s="180"/>
      <c r="O913" s="180"/>
      <c r="P913" s="208"/>
    </row>
    <row r="914" spans="1:16" ht="14.1" customHeight="1" x14ac:dyDescent="0.2">
      <c r="A914" s="156"/>
      <c r="B914" s="422"/>
      <c r="C914" s="422"/>
      <c r="D914" s="422"/>
      <c r="E914" s="422"/>
      <c r="F914" s="422"/>
      <c r="G914" s="422"/>
      <c r="H914" s="422"/>
      <c r="I914" s="179" t="s">
        <v>317</v>
      </c>
      <c r="J914" s="180">
        <v>4</v>
      </c>
      <c r="K914" s="180">
        <v>0</v>
      </c>
      <c r="L914" s="208">
        <f t="shared" si="54"/>
        <v>4</v>
      </c>
      <c r="M914" s="183"/>
      <c r="N914" s="180"/>
      <c r="O914" s="180"/>
      <c r="P914" s="208"/>
    </row>
    <row r="915" spans="1:16" ht="14.1" customHeight="1" x14ac:dyDescent="0.2">
      <c r="A915" s="156"/>
      <c r="B915" s="422"/>
      <c r="C915" s="422"/>
      <c r="D915" s="422"/>
      <c r="E915" s="422"/>
      <c r="F915" s="422"/>
      <c r="G915" s="422"/>
      <c r="H915" s="422"/>
      <c r="I915" s="179" t="s">
        <v>311</v>
      </c>
      <c r="J915" s="180">
        <v>4</v>
      </c>
      <c r="K915" s="180">
        <v>0</v>
      </c>
      <c r="L915" s="208">
        <f t="shared" si="54"/>
        <v>4</v>
      </c>
    </row>
    <row r="916" spans="1:16" ht="14.1" customHeight="1" x14ac:dyDescent="0.2">
      <c r="A916" s="156"/>
      <c r="B916" s="422"/>
      <c r="C916" s="422"/>
      <c r="D916" s="422"/>
      <c r="E916" s="422"/>
      <c r="F916" s="422"/>
      <c r="G916" s="422"/>
      <c r="H916" s="422"/>
      <c r="I916" s="179" t="s">
        <v>419</v>
      </c>
      <c r="J916" s="180">
        <v>106</v>
      </c>
      <c r="K916" s="180">
        <v>103</v>
      </c>
      <c r="L916" s="208">
        <f t="shared" si="54"/>
        <v>3</v>
      </c>
      <c r="M916" s="183"/>
      <c r="N916" s="180"/>
      <c r="O916" s="180"/>
      <c r="P916" s="208"/>
    </row>
    <row r="917" spans="1:16" ht="14.1" customHeight="1" x14ac:dyDescent="0.2">
      <c r="A917" s="156"/>
      <c r="B917" s="422"/>
      <c r="C917" s="422"/>
      <c r="D917" s="422"/>
      <c r="E917" s="422"/>
      <c r="F917" s="422"/>
      <c r="G917" s="422"/>
      <c r="H917" s="422"/>
      <c r="I917" s="179" t="s">
        <v>160</v>
      </c>
      <c r="J917" s="180">
        <v>1</v>
      </c>
      <c r="K917" s="180">
        <v>1</v>
      </c>
      <c r="L917" s="208">
        <f t="shared" si="54"/>
        <v>0</v>
      </c>
      <c r="M917" s="183"/>
      <c r="N917" s="180"/>
      <c r="O917" s="180"/>
      <c r="P917" s="208"/>
    </row>
    <row r="918" spans="1:16" ht="14.1" customHeight="1" x14ac:dyDescent="0.2">
      <c r="A918" s="156"/>
      <c r="B918" s="422"/>
      <c r="C918" s="422"/>
      <c r="D918" s="422"/>
      <c r="E918" s="422"/>
      <c r="F918" s="422"/>
      <c r="G918" s="422"/>
      <c r="H918" s="422"/>
      <c r="I918" s="183"/>
      <c r="J918" s="180"/>
      <c r="K918" s="180"/>
      <c r="L918" s="208"/>
      <c r="M918" s="183"/>
      <c r="N918" s="180"/>
      <c r="O918" s="180"/>
      <c r="P918" s="208"/>
    </row>
    <row r="919" spans="1:16" ht="14.1" customHeight="1" x14ac:dyDescent="0.2">
      <c r="A919" s="156"/>
      <c r="B919" s="422"/>
      <c r="C919" s="422"/>
      <c r="D919" s="422"/>
      <c r="E919" s="422"/>
      <c r="F919" s="422"/>
      <c r="G919" s="422"/>
      <c r="H919" s="422"/>
      <c r="I919" s="183"/>
      <c r="J919" s="180"/>
      <c r="K919" s="180"/>
      <c r="L919" s="208"/>
      <c r="M919" s="183"/>
      <c r="N919" s="180"/>
      <c r="O919" s="180"/>
      <c r="P919" s="208"/>
    </row>
    <row r="920" spans="1:16" ht="14.1" customHeight="1" x14ac:dyDescent="0.2">
      <c r="A920" s="156"/>
      <c r="I920" s="183"/>
      <c r="J920" s="180"/>
      <c r="K920" s="180"/>
      <c r="L920" s="208"/>
      <c r="M920" s="423"/>
      <c r="N920" s="424"/>
      <c r="O920" s="424"/>
      <c r="P920" s="208"/>
    </row>
    <row r="921" spans="1:16" ht="14.1" customHeight="1" x14ac:dyDescent="0.2">
      <c r="A921" s="156"/>
      <c r="I921" s="183"/>
      <c r="J921" s="180"/>
      <c r="K921" s="180"/>
      <c r="L921" s="208"/>
      <c r="M921" s="423"/>
      <c r="N921" s="424"/>
      <c r="O921" s="424"/>
      <c r="P921" s="208"/>
    </row>
    <row r="922" spans="1:16" ht="14.1" customHeight="1" x14ac:dyDescent="0.2">
      <c r="A922" s="156"/>
      <c r="I922" s="183"/>
      <c r="J922" s="180"/>
      <c r="K922" s="180"/>
      <c r="L922" s="208"/>
      <c r="M922" s="423"/>
      <c r="N922" s="424"/>
      <c r="O922" s="424"/>
      <c r="P922" s="208"/>
    </row>
    <row r="923" spans="1:16" ht="14.1" customHeight="1" x14ac:dyDescent="0.2">
      <c r="A923" s="156"/>
      <c r="I923" s="183"/>
      <c r="J923" s="180"/>
      <c r="K923" s="180"/>
      <c r="L923" s="208"/>
      <c r="M923" s="423"/>
      <c r="N923" s="424"/>
      <c r="O923" s="424"/>
      <c r="P923" s="208"/>
    </row>
    <row r="924" spans="1:16" ht="14.1" customHeight="1" x14ac:dyDescent="0.2">
      <c r="A924" s="156"/>
      <c r="I924" s="183"/>
      <c r="J924" s="180"/>
      <c r="K924" s="180"/>
      <c r="L924" s="208"/>
      <c r="M924" s="423"/>
      <c r="N924" s="424"/>
      <c r="O924" s="424"/>
      <c r="P924" s="208"/>
    </row>
    <row r="925" spans="1:16" ht="14.1" customHeight="1" x14ac:dyDescent="0.2">
      <c r="A925" s="156"/>
      <c r="I925" s="183"/>
      <c r="J925" s="180"/>
      <c r="K925" s="180"/>
      <c r="L925" s="208"/>
    </row>
    <row r="926" spans="1:16" ht="14.1" customHeight="1" x14ac:dyDescent="0.2">
      <c r="A926" s="156"/>
      <c r="I926" s="183"/>
      <c r="J926" s="180"/>
      <c r="K926" s="180"/>
      <c r="L926" s="208"/>
      <c r="M926" s="423"/>
      <c r="N926" s="424"/>
      <c r="O926" s="424"/>
      <c r="P926" s="208"/>
    </row>
    <row r="927" spans="1:16" ht="14.1" customHeight="1" x14ac:dyDescent="0.2">
      <c r="A927" s="156"/>
      <c r="I927" s="183"/>
      <c r="J927" s="180"/>
      <c r="K927" s="180"/>
      <c r="L927" s="208"/>
      <c r="M927" s="423"/>
      <c r="N927" s="424"/>
      <c r="O927" s="424"/>
      <c r="P927" s="208"/>
    </row>
    <row r="928" spans="1:16" ht="14.1" customHeight="1" x14ac:dyDescent="0.2">
      <c r="A928" s="156"/>
      <c r="M928" s="445"/>
      <c r="P928" s="208"/>
    </row>
    <row r="929" spans="1:16" ht="14.1" customHeight="1" x14ac:dyDescent="0.2">
      <c r="A929" s="156"/>
      <c r="I929" s="183"/>
      <c r="J929" s="424"/>
      <c r="K929" s="424"/>
      <c r="L929" s="208"/>
      <c r="M929" s="445"/>
      <c r="P929" s="208"/>
    </row>
    <row r="930" spans="1:16" ht="14.1" customHeight="1" x14ac:dyDescent="0.2">
      <c r="A930" s="156"/>
      <c r="I930" s="183"/>
      <c r="J930" s="424"/>
      <c r="K930" s="424"/>
      <c r="L930" s="208"/>
      <c r="M930" s="445"/>
      <c r="P930" s="208"/>
    </row>
    <row r="931" spans="1:16" ht="14.1" customHeight="1" x14ac:dyDescent="0.2">
      <c r="A931" s="156"/>
      <c r="I931" s="183"/>
      <c r="J931" s="424"/>
      <c r="K931" s="424"/>
      <c r="L931" s="208"/>
      <c r="M931" s="445"/>
      <c r="P931" s="208"/>
    </row>
    <row r="932" spans="1:16" ht="14.1" customHeight="1" x14ac:dyDescent="0.2">
      <c r="A932" s="156"/>
      <c r="M932" s="445"/>
      <c r="P932" s="208"/>
    </row>
    <row r="933" spans="1:16" ht="14.1" customHeight="1" x14ac:dyDescent="0.2">
      <c r="A933" s="156"/>
      <c r="I933" s="426" t="s">
        <v>434</v>
      </c>
      <c r="J933" s="401">
        <f>SUM(J890:J932)</f>
        <v>62899</v>
      </c>
      <c r="K933" s="401">
        <f>SUM(K890:K932)</f>
        <v>52128</v>
      </c>
      <c r="L933" s="401">
        <f t="shared" ref="L933" si="56">SUM(L890:L932)</f>
        <v>10771</v>
      </c>
      <c r="M933" s="430" t="s">
        <v>434</v>
      </c>
      <c r="N933" s="401">
        <f>SUM(N890:N932)</f>
        <v>13596</v>
      </c>
      <c r="O933" s="401">
        <f>SUM(O890:O932)</f>
        <v>21792</v>
      </c>
      <c r="P933" s="401">
        <f>SUM(P890:P932)</f>
        <v>-8196</v>
      </c>
    </row>
    <row r="934" spans="1:16" ht="14.1" customHeight="1" x14ac:dyDescent="0.2">
      <c r="A934" s="156"/>
      <c r="I934" s="426"/>
      <c r="J934" s="401">
        <f>N933</f>
        <v>13596</v>
      </c>
      <c r="K934" s="401">
        <f>O933</f>
        <v>21792</v>
      </c>
      <c r="L934" s="401">
        <f>P933</f>
        <v>-8196</v>
      </c>
      <c r="M934" s="440"/>
      <c r="N934" s="441"/>
      <c r="O934" s="441"/>
      <c r="P934" s="441"/>
    </row>
    <row r="935" spans="1:16" ht="14.1" customHeight="1" x14ac:dyDescent="0.2">
      <c r="A935" s="156"/>
      <c r="J935" s="428">
        <f>SUM(J933:J934)</f>
        <v>76495</v>
      </c>
      <c r="K935" s="428">
        <f>SUM(K933:K934)</f>
        <v>73920</v>
      </c>
      <c r="L935" s="428">
        <f>SUM(L933:L934)</f>
        <v>2575</v>
      </c>
    </row>
    <row r="936" spans="1:16" ht="14.1" customHeight="1" x14ac:dyDescent="0.2">
      <c r="A936" s="156"/>
      <c r="I936" s="429" t="s">
        <v>456</v>
      </c>
      <c r="J936" s="399">
        <f>C889-J935</f>
        <v>0</v>
      </c>
      <c r="K936" s="399">
        <f>E889-K935</f>
        <v>0</v>
      </c>
      <c r="L936" s="399">
        <f>G889-L935</f>
        <v>0</v>
      </c>
    </row>
    <row r="937" spans="1:16" ht="14.1" customHeight="1" x14ac:dyDescent="0.2"/>
    <row r="938" spans="1:16" ht="14.1" customHeight="1" x14ac:dyDescent="0.2">
      <c r="A938" s="166">
        <v>20</v>
      </c>
      <c r="B938" s="245" t="s">
        <v>104</v>
      </c>
      <c r="C938" s="72">
        <v>70401</v>
      </c>
      <c r="D938" s="417">
        <f>C938*100/7529178</f>
        <v>0.93504231139176153</v>
      </c>
      <c r="E938" s="72">
        <v>33939</v>
      </c>
      <c r="F938" s="417">
        <f>E938*100/7270009</f>
        <v>0.46683573569166148</v>
      </c>
      <c r="G938" s="443">
        <f>C938-E938</f>
        <v>36462</v>
      </c>
      <c r="H938" s="444">
        <f>G938*100/E938</f>
        <v>107.43392557235039</v>
      </c>
      <c r="I938" s="426"/>
      <c r="J938" s="401"/>
      <c r="K938" s="401"/>
      <c r="L938" s="401"/>
      <c r="M938" s="430"/>
      <c r="N938" s="401"/>
      <c r="O938" s="401"/>
      <c r="P938" s="401"/>
    </row>
    <row r="939" spans="1:16" ht="14.1" customHeight="1" x14ac:dyDescent="0.2">
      <c r="D939" s="417"/>
      <c r="F939" s="417"/>
      <c r="I939" s="179" t="s">
        <v>50</v>
      </c>
      <c r="J939" s="180">
        <v>40115</v>
      </c>
      <c r="K939" s="180">
        <v>19487</v>
      </c>
      <c r="L939" s="208">
        <f t="shared" ref="L939:L968" si="57">J939-K939</f>
        <v>20628</v>
      </c>
      <c r="M939" s="179" t="s">
        <v>25</v>
      </c>
      <c r="N939" s="180">
        <v>83</v>
      </c>
      <c r="O939" s="180">
        <v>1071</v>
      </c>
      <c r="P939" s="208">
        <f t="shared" ref="P939:P960" si="58">N939-O939</f>
        <v>-988</v>
      </c>
    </row>
    <row r="940" spans="1:16" ht="14.1" customHeight="1" x14ac:dyDescent="0.2">
      <c r="C940" s="394"/>
      <c r="E940" s="394"/>
      <c r="I940" s="179" t="s">
        <v>340</v>
      </c>
      <c r="J940" s="180">
        <v>15436</v>
      </c>
      <c r="K940" s="180">
        <v>0</v>
      </c>
      <c r="L940" s="208">
        <f t="shared" si="57"/>
        <v>15436</v>
      </c>
      <c r="M940" s="179" t="s">
        <v>150</v>
      </c>
      <c r="N940" s="180">
        <v>1036</v>
      </c>
      <c r="O940" s="180">
        <v>1935</v>
      </c>
      <c r="P940" s="208">
        <f t="shared" si="58"/>
        <v>-899</v>
      </c>
    </row>
    <row r="941" spans="1:16" ht="14.1" customHeight="1" x14ac:dyDescent="0.2">
      <c r="I941" s="179" t="s">
        <v>42</v>
      </c>
      <c r="J941" s="180">
        <v>1426</v>
      </c>
      <c r="K941" s="180">
        <v>0</v>
      </c>
      <c r="L941" s="208">
        <f t="shared" si="57"/>
        <v>1426</v>
      </c>
      <c r="M941" s="179" t="s">
        <v>144</v>
      </c>
      <c r="N941" s="180">
        <v>0</v>
      </c>
      <c r="O941" s="180">
        <v>688</v>
      </c>
      <c r="P941" s="208">
        <f t="shared" si="58"/>
        <v>-688</v>
      </c>
    </row>
    <row r="942" spans="1:16" ht="14.1" customHeight="1" x14ac:dyDescent="0.2">
      <c r="I942" s="179" t="s">
        <v>54</v>
      </c>
      <c r="J942" s="180">
        <v>417</v>
      </c>
      <c r="K942" s="180">
        <v>0</v>
      </c>
      <c r="L942" s="208">
        <f t="shared" si="57"/>
        <v>417</v>
      </c>
      <c r="M942" s="179" t="s">
        <v>410</v>
      </c>
      <c r="N942" s="180">
        <v>217</v>
      </c>
      <c r="O942" s="180">
        <v>684</v>
      </c>
      <c r="P942" s="208">
        <f t="shared" si="58"/>
        <v>-467</v>
      </c>
    </row>
    <row r="943" spans="1:16" ht="14.1" customHeight="1" x14ac:dyDescent="0.2">
      <c r="I943" s="179" t="s">
        <v>138</v>
      </c>
      <c r="J943" s="180">
        <v>687</v>
      </c>
      <c r="K943" s="180">
        <v>336</v>
      </c>
      <c r="L943" s="208">
        <f t="shared" si="57"/>
        <v>351</v>
      </c>
      <c r="M943" s="179" t="s">
        <v>419</v>
      </c>
      <c r="N943" s="180">
        <v>208</v>
      </c>
      <c r="O943" s="180">
        <v>633</v>
      </c>
      <c r="P943" s="208">
        <f t="shared" si="58"/>
        <v>-425</v>
      </c>
    </row>
    <row r="944" spans="1:16" ht="14.1" customHeight="1" x14ac:dyDescent="0.2">
      <c r="I944" s="179" t="s">
        <v>151</v>
      </c>
      <c r="J944" s="180">
        <v>779</v>
      </c>
      <c r="K944" s="180">
        <v>440</v>
      </c>
      <c r="L944" s="208">
        <f t="shared" si="57"/>
        <v>339</v>
      </c>
      <c r="M944" s="179" t="s">
        <v>407</v>
      </c>
      <c r="N944" s="180">
        <v>63</v>
      </c>
      <c r="O944" s="180">
        <v>187</v>
      </c>
      <c r="P944" s="208">
        <f t="shared" si="58"/>
        <v>-124</v>
      </c>
    </row>
    <row r="945" spans="1:16" ht="14.1" customHeight="1" x14ac:dyDescent="0.2">
      <c r="I945" s="179" t="s">
        <v>362</v>
      </c>
      <c r="J945" s="180">
        <v>2797</v>
      </c>
      <c r="K945" s="180">
        <v>2474</v>
      </c>
      <c r="L945" s="208">
        <f t="shared" si="57"/>
        <v>323</v>
      </c>
      <c r="M945" s="179" t="s">
        <v>416</v>
      </c>
      <c r="N945" s="180">
        <v>0</v>
      </c>
      <c r="O945" s="180">
        <v>98</v>
      </c>
      <c r="P945" s="208">
        <f t="shared" si="58"/>
        <v>-98</v>
      </c>
    </row>
    <row r="946" spans="1:16" ht="14.1" customHeight="1" x14ac:dyDescent="0.2">
      <c r="I946" s="179" t="s">
        <v>420</v>
      </c>
      <c r="J946" s="180">
        <v>323</v>
      </c>
      <c r="K946" s="180">
        <v>47</v>
      </c>
      <c r="L946" s="208">
        <f t="shared" si="57"/>
        <v>276</v>
      </c>
      <c r="M946" s="179" t="s">
        <v>424</v>
      </c>
      <c r="N946" s="180">
        <v>207</v>
      </c>
      <c r="O946" s="180">
        <v>285</v>
      </c>
      <c r="P946" s="208">
        <f t="shared" si="58"/>
        <v>-78</v>
      </c>
    </row>
    <row r="947" spans="1:16" ht="14.1" customHeight="1" x14ac:dyDescent="0.2">
      <c r="I947" s="179" t="s">
        <v>408</v>
      </c>
      <c r="J947" s="180">
        <v>844</v>
      </c>
      <c r="K947" s="180">
        <v>627</v>
      </c>
      <c r="L947" s="208">
        <f t="shared" si="57"/>
        <v>217</v>
      </c>
      <c r="M947" s="179" t="s">
        <v>306</v>
      </c>
      <c r="N947" s="180">
        <v>311</v>
      </c>
      <c r="O947" s="180">
        <v>381</v>
      </c>
      <c r="P947" s="208">
        <f t="shared" si="58"/>
        <v>-70</v>
      </c>
    </row>
    <row r="948" spans="1:16" ht="14.1" customHeight="1" x14ac:dyDescent="0.2">
      <c r="I948" s="179" t="s">
        <v>152</v>
      </c>
      <c r="J948" s="180">
        <v>105</v>
      </c>
      <c r="K948" s="180">
        <v>0</v>
      </c>
      <c r="L948" s="208">
        <f t="shared" si="57"/>
        <v>105</v>
      </c>
      <c r="M948" s="179" t="s">
        <v>30</v>
      </c>
      <c r="N948" s="180">
        <v>129</v>
      </c>
      <c r="O948" s="180">
        <v>185</v>
      </c>
      <c r="P948" s="208">
        <f t="shared" si="58"/>
        <v>-56</v>
      </c>
    </row>
    <row r="949" spans="1:16" ht="14.1" customHeight="1" x14ac:dyDescent="0.2">
      <c r="I949" s="179" t="s">
        <v>409</v>
      </c>
      <c r="J949" s="180">
        <v>181</v>
      </c>
      <c r="K949" s="180">
        <v>86</v>
      </c>
      <c r="L949" s="208">
        <f t="shared" si="57"/>
        <v>95</v>
      </c>
      <c r="M949" s="179" t="s">
        <v>360</v>
      </c>
      <c r="N949" s="180">
        <v>54</v>
      </c>
      <c r="O949" s="180">
        <v>103</v>
      </c>
      <c r="P949" s="208">
        <f t="shared" si="58"/>
        <v>-49</v>
      </c>
    </row>
    <row r="950" spans="1:16" ht="14.1" customHeight="1" x14ac:dyDescent="0.2">
      <c r="I950" s="179" t="s">
        <v>411</v>
      </c>
      <c r="J950" s="180">
        <v>109</v>
      </c>
      <c r="K950" s="180">
        <v>59</v>
      </c>
      <c r="L950" s="208">
        <f t="shared" si="57"/>
        <v>50</v>
      </c>
      <c r="M950" s="179" t="s">
        <v>427</v>
      </c>
      <c r="N950" s="180">
        <v>36</v>
      </c>
      <c r="O950" s="180">
        <v>85</v>
      </c>
      <c r="P950" s="208">
        <f t="shared" si="58"/>
        <v>-49</v>
      </c>
    </row>
    <row r="951" spans="1:16" ht="14.1" customHeight="1" x14ac:dyDescent="0.2">
      <c r="A951" s="156"/>
      <c r="I951" s="179" t="s">
        <v>159</v>
      </c>
      <c r="J951" s="180">
        <v>75</v>
      </c>
      <c r="K951" s="180">
        <v>26</v>
      </c>
      <c r="L951" s="208">
        <f t="shared" si="57"/>
        <v>49</v>
      </c>
      <c r="M951" s="179" t="s">
        <v>413</v>
      </c>
      <c r="N951" s="180">
        <v>252</v>
      </c>
      <c r="O951" s="180">
        <v>296</v>
      </c>
      <c r="P951" s="208">
        <f t="shared" si="58"/>
        <v>-44</v>
      </c>
    </row>
    <row r="952" spans="1:16" ht="14.1" customHeight="1" x14ac:dyDescent="0.2">
      <c r="A952" s="156"/>
      <c r="I952" s="179" t="s">
        <v>414</v>
      </c>
      <c r="J952" s="180">
        <v>92</v>
      </c>
      <c r="K952" s="180">
        <v>58</v>
      </c>
      <c r="L952" s="208">
        <f t="shared" si="57"/>
        <v>34</v>
      </c>
      <c r="M952" s="179" t="s">
        <v>426</v>
      </c>
      <c r="N952" s="180">
        <v>18</v>
      </c>
      <c r="O952" s="180">
        <v>60</v>
      </c>
      <c r="P952" s="208">
        <f t="shared" si="58"/>
        <v>-42</v>
      </c>
    </row>
    <row r="953" spans="1:16" ht="14.1" customHeight="1" x14ac:dyDescent="0.2">
      <c r="A953" s="156"/>
      <c r="I953" s="179" t="s">
        <v>412</v>
      </c>
      <c r="J953" s="180">
        <v>32</v>
      </c>
      <c r="K953" s="180">
        <v>0</v>
      </c>
      <c r="L953" s="208">
        <f t="shared" si="57"/>
        <v>32</v>
      </c>
      <c r="M953" s="179" t="s">
        <v>38</v>
      </c>
      <c r="N953" s="180">
        <v>65</v>
      </c>
      <c r="O953" s="180">
        <v>94</v>
      </c>
      <c r="P953" s="208">
        <f t="shared" si="58"/>
        <v>-29</v>
      </c>
    </row>
    <row r="954" spans="1:16" ht="14.1" customHeight="1" x14ac:dyDescent="0.2">
      <c r="A954" s="156"/>
      <c r="I954" s="179" t="s">
        <v>160</v>
      </c>
      <c r="J954" s="180">
        <v>25</v>
      </c>
      <c r="K954" s="180">
        <v>0</v>
      </c>
      <c r="L954" s="208">
        <f t="shared" si="57"/>
        <v>25</v>
      </c>
      <c r="M954" s="179" t="s">
        <v>53</v>
      </c>
      <c r="N954" s="180">
        <v>26</v>
      </c>
      <c r="O954" s="180">
        <v>52</v>
      </c>
      <c r="P954" s="208">
        <f t="shared" si="58"/>
        <v>-26</v>
      </c>
    </row>
    <row r="955" spans="1:16" ht="14.1" customHeight="1" x14ac:dyDescent="0.2">
      <c r="A955" s="156"/>
      <c r="I955" s="179" t="s">
        <v>311</v>
      </c>
      <c r="J955" s="180">
        <v>30</v>
      </c>
      <c r="K955" s="180">
        <v>12</v>
      </c>
      <c r="L955" s="208">
        <f t="shared" si="57"/>
        <v>18</v>
      </c>
      <c r="M955" s="179" t="s">
        <v>197</v>
      </c>
      <c r="N955" s="180">
        <v>692</v>
      </c>
      <c r="O955" s="180">
        <v>710</v>
      </c>
      <c r="P955" s="208">
        <f t="shared" si="58"/>
        <v>-18</v>
      </c>
    </row>
    <row r="956" spans="1:16" ht="14.1" customHeight="1" x14ac:dyDescent="0.2">
      <c r="A956" s="156"/>
      <c r="I956" s="179" t="s">
        <v>423</v>
      </c>
      <c r="J956" s="180">
        <v>15</v>
      </c>
      <c r="K956" s="180">
        <v>1</v>
      </c>
      <c r="L956" s="208">
        <f t="shared" si="57"/>
        <v>14</v>
      </c>
      <c r="M956" s="179" t="s">
        <v>428</v>
      </c>
      <c r="N956" s="180">
        <v>11</v>
      </c>
      <c r="O956" s="180">
        <v>21</v>
      </c>
      <c r="P956" s="208">
        <f t="shared" si="58"/>
        <v>-10</v>
      </c>
    </row>
    <row r="957" spans="1:16" ht="14.1" customHeight="1" x14ac:dyDescent="0.2">
      <c r="A957" s="156"/>
      <c r="I957" s="179" t="s">
        <v>156</v>
      </c>
      <c r="J957" s="180">
        <v>17</v>
      </c>
      <c r="K957" s="180">
        <v>7</v>
      </c>
      <c r="L957" s="208">
        <f t="shared" si="57"/>
        <v>10</v>
      </c>
      <c r="M957" s="179" t="s">
        <v>17</v>
      </c>
      <c r="N957" s="180">
        <v>0</v>
      </c>
      <c r="O957" s="180">
        <v>8</v>
      </c>
      <c r="P957" s="208">
        <f t="shared" si="58"/>
        <v>-8</v>
      </c>
    </row>
    <row r="958" spans="1:16" ht="14.1" customHeight="1" x14ac:dyDescent="0.2">
      <c r="A958" s="156"/>
      <c r="I958" s="179" t="s">
        <v>216</v>
      </c>
      <c r="J958" s="180">
        <v>9</v>
      </c>
      <c r="K958" s="180">
        <v>0</v>
      </c>
      <c r="L958" s="208">
        <f t="shared" si="57"/>
        <v>9</v>
      </c>
      <c r="M958" s="179" t="s">
        <v>140</v>
      </c>
      <c r="N958" s="180">
        <v>20</v>
      </c>
      <c r="O958" s="180">
        <v>27</v>
      </c>
      <c r="P958" s="208">
        <f t="shared" si="58"/>
        <v>-7</v>
      </c>
    </row>
    <row r="959" spans="1:16" ht="14.1" customHeight="1" x14ac:dyDescent="0.2">
      <c r="A959" s="156"/>
      <c r="I959" s="179" t="s">
        <v>425</v>
      </c>
      <c r="J959" s="180">
        <v>8</v>
      </c>
      <c r="K959" s="180">
        <v>0</v>
      </c>
      <c r="L959" s="208">
        <f t="shared" si="57"/>
        <v>8</v>
      </c>
      <c r="M959" s="179" t="s">
        <v>194</v>
      </c>
      <c r="N959" s="180">
        <v>0</v>
      </c>
      <c r="O959" s="180">
        <v>7</v>
      </c>
      <c r="P959" s="208">
        <f t="shared" si="58"/>
        <v>-7</v>
      </c>
    </row>
    <row r="960" spans="1:16" ht="14.1" customHeight="1" x14ac:dyDescent="0.2">
      <c r="A960" s="156"/>
      <c r="I960" s="179" t="s">
        <v>431</v>
      </c>
      <c r="J960" s="180">
        <v>585</v>
      </c>
      <c r="K960" s="180">
        <v>578</v>
      </c>
      <c r="L960" s="208">
        <f t="shared" si="57"/>
        <v>7</v>
      </c>
      <c r="M960" s="179" t="s">
        <v>422</v>
      </c>
      <c r="N960" s="180">
        <v>0</v>
      </c>
      <c r="O960" s="180">
        <v>3</v>
      </c>
      <c r="P960" s="208">
        <f t="shared" si="58"/>
        <v>-3</v>
      </c>
    </row>
    <row r="961" spans="1:16" ht="14.1" customHeight="1" x14ac:dyDescent="0.2">
      <c r="A961" s="156"/>
      <c r="I961" s="179" t="s">
        <v>168</v>
      </c>
      <c r="J961" s="180">
        <v>4</v>
      </c>
      <c r="K961" s="180">
        <v>1</v>
      </c>
      <c r="L961" s="208">
        <f t="shared" si="57"/>
        <v>3</v>
      </c>
      <c r="M961" s="179"/>
      <c r="N961" s="180"/>
      <c r="O961" s="180"/>
      <c r="P961" s="208"/>
    </row>
    <row r="962" spans="1:16" ht="14.1" customHeight="1" x14ac:dyDescent="0.2">
      <c r="A962" s="156"/>
      <c r="I962" s="179" t="s">
        <v>29</v>
      </c>
      <c r="J962" s="180">
        <v>10</v>
      </c>
      <c r="K962" s="180">
        <v>7</v>
      </c>
      <c r="L962" s="208">
        <f t="shared" si="57"/>
        <v>3</v>
      </c>
      <c r="M962" s="179"/>
      <c r="N962" s="180"/>
      <c r="O962" s="180"/>
      <c r="P962" s="208"/>
    </row>
    <row r="963" spans="1:16" ht="14.1" customHeight="1" x14ac:dyDescent="0.2">
      <c r="A963" s="156"/>
      <c r="I963" s="179" t="s">
        <v>432</v>
      </c>
      <c r="J963" s="180">
        <v>5</v>
      </c>
      <c r="K963" s="180">
        <v>3</v>
      </c>
      <c r="L963" s="208">
        <f t="shared" si="57"/>
        <v>2</v>
      </c>
      <c r="M963" s="179"/>
      <c r="N963" s="180"/>
      <c r="O963" s="180"/>
      <c r="P963" s="208"/>
    </row>
    <row r="964" spans="1:16" ht="14.1" customHeight="1" x14ac:dyDescent="0.2">
      <c r="A964" s="156"/>
      <c r="I964" s="179" t="s">
        <v>26</v>
      </c>
      <c r="J964" s="180">
        <v>2</v>
      </c>
      <c r="K964" s="180">
        <v>0</v>
      </c>
      <c r="L964" s="208">
        <f t="shared" si="57"/>
        <v>2</v>
      </c>
      <c r="M964" s="179"/>
      <c r="N964" s="180"/>
      <c r="O964" s="180"/>
      <c r="P964" s="208"/>
    </row>
    <row r="965" spans="1:16" ht="14.1" customHeight="1" x14ac:dyDescent="0.2">
      <c r="A965" s="156"/>
      <c r="I965" s="179" t="s">
        <v>371</v>
      </c>
      <c r="J965" s="180">
        <v>18</v>
      </c>
      <c r="K965" s="180">
        <v>16</v>
      </c>
      <c r="L965" s="208">
        <f t="shared" si="57"/>
        <v>2</v>
      </c>
    </row>
    <row r="966" spans="1:16" ht="14.1" customHeight="1" x14ac:dyDescent="0.2">
      <c r="A966" s="156"/>
      <c r="I966" s="179" t="s">
        <v>135</v>
      </c>
      <c r="J966" s="180">
        <v>1</v>
      </c>
      <c r="K966" s="180">
        <v>0</v>
      </c>
      <c r="L966" s="208">
        <f t="shared" si="57"/>
        <v>1</v>
      </c>
      <c r="M966" s="183"/>
      <c r="N966" s="180"/>
      <c r="O966" s="180"/>
      <c r="P966" s="208"/>
    </row>
    <row r="967" spans="1:16" ht="14.1" customHeight="1" x14ac:dyDescent="0.2">
      <c r="I967" s="179" t="s">
        <v>169</v>
      </c>
      <c r="J967" s="180">
        <v>1</v>
      </c>
      <c r="K967" s="180">
        <v>0</v>
      </c>
      <c r="L967" s="208">
        <f t="shared" si="57"/>
        <v>1</v>
      </c>
    </row>
    <row r="968" spans="1:16" ht="14.1" customHeight="1" x14ac:dyDescent="0.2">
      <c r="I968" s="179" t="s">
        <v>246</v>
      </c>
      <c r="J968" s="180">
        <v>2825</v>
      </c>
      <c r="K968" s="180">
        <v>2061</v>
      </c>
      <c r="L968" s="208">
        <f t="shared" si="57"/>
        <v>764</v>
      </c>
    </row>
    <row r="969" spans="1:16" ht="14.1" customHeight="1" x14ac:dyDescent="0.2">
      <c r="M969" s="183"/>
      <c r="N969" s="180"/>
      <c r="O969" s="180"/>
      <c r="P969" s="208"/>
    </row>
    <row r="970" spans="1:16" ht="14.1" customHeight="1" x14ac:dyDescent="0.2">
      <c r="A970" s="156"/>
      <c r="I970" s="183"/>
      <c r="J970" s="180"/>
      <c r="K970" s="180"/>
      <c r="L970" s="208"/>
      <c r="M970" s="183"/>
      <c r="N970" s="180"/>
      <c r="O970" s="180"/>
      <c r="P970" s="208"/>
    </row>
    <row r="971" spans="1:16" ht="14.1" customHeight="1" x14ac:dyDescent="0.2">
      <c r="A971" s="397"/>
      <c r="I971" s="183"/>
      <c r="J971" s="180"/>
      <c r="K971" s="180"/>
      <c r="L971" s="208"/>
      <c r="M971" s="183"/>
      <c r="N971" s="180"/>
      <c r="O971" s="180"/>
      <c r="P971" s="208"/>
    </row>
    <row r="972" spans="1:16" ht="14.1" customHeight="1" x14ac:dyDescent="0.2">
      <c r="A972" s="397"/>
      <c r="I972" s="183"/>
      <c r="J972" s="180"/>
      <c r="K972" s="180"/>
      <c r="L972" s="208"/>
    </row>
    <row r="973" spans="1:16" ht="14.1" customHeight="1" x14ac:dyDescent="0.2">
      <c r="A973" s="397"/>
      <c r="I973" s="183"/>
      <c r="J973" s="180"/>
      <c r="K973" s="180"/>
      <c r="L973" s="208"/>
      <c r="M973" s="423"/>
      <c r="N973" s="424"/>
      <c r="O973" s="424"/>
      <c r="P973" s="208"/>
    </row>
    <row r="974" spans="1:16" ht="14.1" customHeight="1" x14ac:dyDescent="0.2">
      <c r="A974" s="397"/>
      <c r="I974" s="183"/>
      <c r="J974" s="180"/>
      <c r="K974" s="180"/>
      <c r="L974" s="208"/>
      <c r="M974" s="423"/>
      <c r="N974" s="424"/>
      <c r="O974" s="424"/>
      <c r="P974" s="208"/>
    </row>
    <row r="975" spans="1:16" ht="14.1" customHeight="1" x14ac:dyDescent="0.2">
      <c r="A975" s="397"/>
      <c r="I975" s="183"/>
      <c r="J975" s="180"/>
      <c r="K975" s="180"/>
      <c r="L975" s="208"/>
      <c r="M975" s="423"/>
      <c r="N975" s="424"/>
      <c r="O975" s="424"/>
      <c r="P975" s="208"/>
    </row>
    <row r="976" spans="1:16" ht="14.1" customHeight="1" x14ac:dyDescent="0.2">
      <c r="A976" s="397"/>
      <c r="I976" s="183"/>
      <c r="J976" s="180"/>
      <c r="K976" s="180"/>
      <c r="L976" s="208"/>
      <c r="M976" s="423"/>
      <c r="N976" s="424"/>
      <c r="O976" s="424"/>
      <c r="P976" s="208"/>
    </row>
    <row r="977" spans="1:16" ht="14.1" customHeight="1" x14ac:dyDescent="0.2">
      <c r="A977" s="397"/>
      <c r="M977" s="445"/>
      <c r="P977" s="208"/>
    </row>
    <row r="978" spans="1:16" ht="14.1" customHeight="1" x14ac:dyDescent="0.2">
      <c r="A978" s="397"/>
    </row>
    <row r="979" spans="1:16" ht="14.1" customHeight="1" x14ac:dyDescent="0.2">
      <c r="A979" s="397"/>
    </row>
    <row r="980" spans="1:16" ht="14.1" customHeight="1" x14ac:dyDescent="0.2">
      <c r="A980" s="397"/>
    </row>
    <row r="981" spans="1:16" ht="14.1" customHeight="1" x14ac:dyDescent="0.2">
      <c r="A981" s="397"/>
    </row>
    <row r="982" spans="1:16" ht="14.1" customHeight="1" x14ac:dyDescent="0.2">
      <c r="A982" s="397"/>
      <c r="I982" s="426" t="s">
        <v>434</v>
      </c>
      <c r="J982" s="401">
        <f>SUM(J939:J981)</f>
        <v>66973</v>
      </c>
      <c r="K982" s="401">
        <f>SUM(K939:K981)</f>
        <v>26326</v>
      </c>
      <c r="L982" s="401">
        <f>SUM(L939:L981)</f>
        <v>40647</v>
      </c>
      <c r="M982" s="430" t="s">
        <v>434</v>
      </c>
      <c r="N982" s="401">
        <f>SUM(N939:N981)</f>
        <v>3428</v>
      </c>
      <c r="O982" s="401">
        <f>SUM(O939:O981)</f>
        <v>7613</v>
      </c>
      <c r="P982" s="401">
        <f>SUM(P939:P981)</f>
        <v>-4185</v>
      </c>
    </row>
    <row r="983" spans="1:16" ht="14.1" customHeight="1" x14ac:dyDescent="0.2">
      <c r="A983" s="397"/>
      <c r="I983" s="431"/>
      <c r="J983" s="401">
        <f>N982</f>
        <v>3428</v>
      </c>
      <c r="K983" s="401">
        <f>O982</f>
        <v>7613</v>
      </c>
      <c r="L983" s="401">
        <f>P982</f>
        <v>-4185</v>
      </c>
      <c r="M983" s="440"/>
      <c r="N983" s="441"/>
      <c r="O983" s="441"/>
      <c r="P983" s="441"/>
    </row>
    <row r="984" spans="1:16" ht="14.1" customHeight="1" x14ac:dyDescent="0.2">
      <c r="A984" s="397"/>
      <c r="J984" s="428">
        <f>SUM(J982:J983)</f>
        <v>70401</v>
      </c>
      <c r="K984" s="428">
        <f>SUM(K982:K983)</f>
        <v>33939</v>
      </c>
      <c r="L984" s="428">
        <f>SUM(L982:L983)</f>
        <v>36462</v>
      </c>
    </row>
    <row r="985" spans="1:16" ht="14.1" customHeight="1" x14ac:dyDescent="0.2">
      <c r="I985" s="429" t="s">
        <v>457</v>
      </c>
      <c r="J985" s="399">
        <f>C938-J984</f>
        <v>0</v>
      </c>
      <c r="K985" s="399">
        <f>E938-K984</f>
        <v>0</v>
      </c>
      <c r="L985" s="399">
        <f>G938-L984</f>
        <v>0</v>
      </c>
    </row>
    <row r="986" spans="1:16" ht="14.1" customHeight="1" x14ac:dyDescent="0.2"/>
    <row r="987" spans="1:16" ht="14.1" customHeight="1" x14ac:dyDescent="0.2">
      <c r="A987" s="156"/>
    </row>
    <row r="988" spans="1:16" ht="14.1" customHeight="1" x14ac:dyDescent="0.2">
      <c r="A988" s="156"/>
    </row>
    <row r="989" spans="1:16" ht="14.1" customHeight="1" x14ac:dyDescent="0.2">
      <c r="A989" s="156"/>
    </row>
    <row r="990" spans="1:16" ht="14.1" customHeight="1" x14ac:dyDescent="0.2">
      <c r="A990" s="156"/>
    </row>
    <row r="991" spans="1:16" ht="14.1" customHeight="1" x14ac:dyDescent="0.2">
      <c r="A991" s="156"/>
    </row>
    <row r="992" spans="1:16" ht="14.1" customHeight="1" x14ac:dyDescent="0.2">
      <c r="A992" s="156"/>
    </row>
    <row r="993" spans="1:8" ht="14.1" customHeight="1" x14ac:dyDescent="0.2">
      <c r="A993" s="156"/>
    </row>
    <row r="994" spans="1:8" ht="14.1" customHeight="1" x14ac:dyDescent="0.2">
      <c r="A994" s="156"/>
    </row>
    <row r="995" spans="1:8" ht="14.1" customHeight="1" x14ac:dyDescent="0.2">
      <c r="A995" s="156"/>
      <c r="B995" s="454" t="s">
        <v>458</v>
      </c>
    </row>
    <row r="996" spans="1:8" ht="14.1" customHeight="1" x14ac:dyDescent="0.2">
      <c r="A996" s="156"/>
      <c r="B996" s="454" t="s">
        <v>459</v>
      </c>
      <c r="C996" s="455">
        <f>SUM(C9:C994)</f>
        <v>5913504</v>
      </c>
      <c r="D996" s="456">
        <f>C996*100/7529178</f>
        <v>78.54116345768422</v>
      </c>
      <c r="E996" s="455">
        <f>SUM(E9:E994)</f>
        <v>5500324</v>
      </c>
      <c r="F996" s="456">
        <f>E996*100/7270009</f>
        <v>75.657733023439178</v>
      </c>
      <c r="G996" s="457">
        <f>C996-E996</f>
        <v>413180</v>
      </c>
      <c r="H996" s="458">
        <f>G996*100/E996</f>
        <v>7.5119211159197166</v>
      </c>
    </row>
    <row r="997" spans="1:8" ht="14.1" customHeight="1" x14ac:dyDescent="0.2">
      <c r="A997" s="156"/>
      <c r="B997" s="459"/>
      <c r="C997" s="460"/>
      <c r="D997" s="460"/>
      <c r="E997" s="460"/>
      <c r="F997" s="460"/>
      <c r="G997" s="460"/>
      <c r="H997" s="460"/>
    </row>
    <row r="998" spans="1:8" ht="14.1" customHeight="1" x14ac:dyDescent="0.2">
      <c r="A998" s="156"/>
      <c r="C998" s="461"/>
      <c r="D998" s="461"/>
      <c r="E998" s="461"/>
      <c r="F998" s="461"/>
      <c r="G998" s="461"/>
      <c r="H998" s="461"/>
    </row>
    <row r="999" spans="1:8" ht="14.1" customHeight="1" x14ac:dyDescent="0.2">
      <c r="A999" s="156"/>
      <c r="B999" s="462" t="s">
        <v>257</v>
      </c>
      <c r="C999" s="455">
        <f>C1002-C996</f>
        <v>1615674</v>
      </c>
      <c r="D999" s="456">
        <f>C999*100/7529178</f>
        <v>21.458836542315776</v>
      </c>
      <c r="E999" s="455">
        <f>E1002-E996</f>
        <v>1769685</v>
      </c>
      <c r="F999" s="456">
        <f>E999*100/7270009</f>
        <v>24.342266976560825</v>
      </c>
      <c r="G999" s="457">
        <f>C999-E999</f>
        <v>-154011</v>
      </c>
      <c r="H999" s="458">
        <f>G999*100/E999</f>
        <v>-8.702735232541384</v>
      </c>
    </row>
    <row r="1000" spans="1:8" ht="14.1" customHeight="1" x14ac:dyDescent="0.2">
      <c r="A1000" s="156"/>
      <c r="C1000" s="461"/>
      <c r="D1000" s="461"/>
      <c r="E1000" s="461"/>
      <c r="F1000" s="461"/>
      <c r="G1000" s="461"/>
      <c r="H1000" s="461"/>
    </row>
    <row r="1001" spans="1:8" ht="14.1" customHeight="1" x14ac:dyDescent="0.2">
      <c r="A1001" s="156"/>
      <c r="C1001" s="461"/>
      <c r="D1001" s="461"/>
      <c r="E1001" s="461"/>
      <c r="F1001" s="461"/>
      <c r="G1001" s="461"/>
      <c r="H1001" s="461"/>
    </row>
    <row r="1002" spans="1:8" ht="14.1" customHeight="1" x14ac:dyDescent="0.2">
      <c r="A1002" s="156"/>
      <c r="B1002" s="463" t="s">
        <v>228</v>
      </c>
      <c r="C1002" s="464">
        <f>C2038</f>
        <v>7529178</v>
      </c>
      <c r="D1002" s="456">
        <f>C1002*100/7529178</f>
        <v>100</v>
      </c>
      <c r="E1002" s="464">
        <f>E2038</f>
        <v>7270009</v>
      </c>
      <c r="F1002" s="456">
        <f>E1002*100/7270009</f>
        <v>100</v>
      </c>
      <c r="G1002" s="457">
        <f>C1002-E1002</f>
        <v>259169</v>
      </c>
      <c r="H1002" s="458">
        <f>G1002*100/E1002</f>
        <v>3.5649061782454465</v>
      </c>
    </row>
    <row r="1003" spans="1:8" ht="14.1" customHeight="1" x14ac:dyDescent="0.2">
      <c r="A1003" s="156"/>
    </row>
    <row r="1004" spans="1:8" ht="14.1" customHeight="1" x14ac:dyDescent="0.2">
      <c r="A1004" s="156"/>
      <c r="C1004" s="72"/>
      <c r="E1004" s="72"/>
    </row>
    <row r="1005" spans="1:8" ht="14.1" customHeight="1" x14ac:dyDescent="0.2">
      <c r="A1005" s="156"/>
    </row>
    <row r="1006" spans="1:8" ht="14.1" customHeight="1" x14ac:dyDescent="0.2">
      <c r="A1006" s="156"/>
      <c r="C1006" s="465"/>
      <c r="D1006" s="156"/>
      <c r="E1006" s="465"/>
      <c r="F1006" s="156"/>
    </row>
    <row r="1007" spans="1:8" ht="14.1" customHeight="1" x14ac:dyDescent="0.2">
      <c r="A1007" s="156"/>
      <c r="C1007" s="466"/>
      <c r="D1007" s="466"/>
      <c r="E1007" s="466"/>
      <c r="F1007" s="466"/>
    </row>
    <row r="1008" spans="1:8" ht="14.1" customHeight="1" x14ac:dyDescent="0.2">
      <c r="A1008" s="156"/>
      <c r="C1008" s="72"/>
      <c r="E1008" s="72"/>
    </row>
    <row r="1009" spans="1:16" ht="14.1" customHeight="1" x14ac:dyDescent="0.2">
      <c r="A1009" s="156"/>
    </row>
    <row r="1010" spans="1:16" ht="14.1" customHeight="1" x14ac:dyDescent="0.2">
      <c r="A1010" s="156"/>
    </row>
    <row r="1011" spans="1:16" ht="14.1" customHeight="1" x14ac:dyDescent="0.2">
      <c r="A1011" s="156"/>
    </row>
    <row r="1012" spans="1:16" ht="14.1" customHeight="1" x14ac:dyDescent="0.2">
      <c r="A1012" s="156"/>
    </row>
    <row r="1013" spans="1:16" ht="14.1" customHeight="1" x14ac:dyDescent="0.2">
      <c r="A1013" s="156"/>
    </row>
    <row r="1014" spans="1:16" ht="14.1" customHeight="1" x14ac:dyDescent="0.2">
      <c r="A1014" s="156"/>
    </row>
    <row r="1015" spans="1:16" ht="14.1" customHeight="1" x14ac:dyDescent="0.2">
      <c r="A1015" s="156"/>
    </row>
    <row r="1016" spans="1:16" ht="14.1" customHeight="1" x14ac:dyDescent="0.2">
      <c r="A1016" s="156"/>
    </row>
    <row r="1017" spans="1:16" ht="14.1" customHeight="1" x14ac:dyDescent="0.2">
      <c r="A1017" s="156"/>
    </row>
    <row r="1018" spans="1:16" ht="14.1" customHeight="1" x14ac:dyDescent="0.2">
      <c r="A1018" s="156"/>
    </row>
    <row r="1019" spans="1:16" ht="14.1" customHeight="1" x14ac:dyDescent="0.2"/>
    <row r="1020" spans="1:16" ht="14.1" customHeight="1" x14ac:dyDescent="0.2">
      <c r="A1020" s="108"/>
      <c r="B1020" s="431"/>
      <c r="C1020" s="431"/>
      <c r="D1020" s="431"/>
      <c r="E1020" s="431"/>
      <c r="F1020" s="431"/>
      <c r="G1020" s="431"/>
      <c r="H1020" s="431"/>
      <c r="I1020" s="431"/>
      <c r="J1020" s="441"/>
      <c r="K1020" s="441"/>
      <c r="L1020" s="441"/>
      <c r="M1020" s="440"/>
      <c r="N1020" s="441"/>
      <c r="O1020" s="441"/>
      <c r="P1020" s="441"/>
    </row>
    <row r="1021" spans="1:16" ht="14.1" customHeight="1" x14ac:dyDescent="0.2">
      <c r="I1021" s="446"/>
    </row>
    <row r="1022" spans="1:16" ht="14.1" customHeight="1" x14ac:dyDescent="0.2"/>
    <row r="1023" spans="1:16" ht="14.1" customHeight="1" x14ac:dyDescent="0.2"/>
    <row r="1024" spans="1:16" ht="14.1" customHeight="1" x14ac:dyDescent="0.2"/>
    <row r="1025" spans="1:16" ht="14.1" customHeight="1" x14ac:dyDescent="0.2"/>
    <row r="1026" spans="1:16" ht="14.1" customHeight="1" x14ac:dyDescent="0.2"/>
    <row r="1027" spans="1:16" ht="14.1" customHeight="1" x14ac:dyDescent="0.2"/>
    <row r="1028" spans="1:16" ht="14.1" customHeight="1" x14ac:dyDescent="0.2"/>
    <row r="1029" spans="1:16" ht="14.1" customHeight="1" x14ac:dyDescent="0.2"/>
    <row r="1030" spans="1:16" ht="14.1" customHeight="1" x14ac:dyDescent="0.2"/>
    <row r="1031" spans="1:16" ht="14.1" customHeight="1" x14ac:dyDescent="0.2"/>
    <row r="1032" spans="1:16" ht="14.1" customHeight="1" x14ac:dyDescent="0.2"/>
    <row r="1033" spans="1:16" ht="14.1" customHeight="1" x14ac:dyDescent="0.2"/>
    <row r="1034" spans="1:16" ht="14.1" customHeight="1" x14ac:dyDescent="0.2">
      <c r="I1034" s="429" t="s">
        <v>460</v>
      </c>
    </row>
    <row r="1035" spans="1:16" ht="14.1" customHeight="1" x14ac:dyDescent="0.2"/>
    <row r="1036" spans="1:16" ht="14.1" customHeight="1" x14ac:dyDescent="0.2">
      <c r="A1036" s="166">
        <v>21</v>
      </c>
      <c r="B1036" s="245" t="s">
        <v>101</v>
      </c>
      <c r="C1036" s="72">
        <v>68677</v>
      </c>
      <c r="D1036" s="417">
        <f>C1036*100/7529178</f>
        <v>0.9121447254932743</v>
      </c>
      <c r="E1036" s="72">
        <v>62424</v>
      </c>
      <c r="F1036" s="417">
        <f>E1036*100/7270009</f>
        <v>0.85865093151879179</v>
      </c>
      <c r="G1036" s="443">
        <f>C1036-E1036</f>
        <v>6253</v>
      </c>
      <c r="H1036" s="444">
        <f>G1036*100/E1036</f>
        <v>10.016980648468538</v>
      </c>
      <c r="I1036" s="416"/>
      <c r="J1036" s="421"/>
      <c r="K1036" s="421"/>
      <c r="L1036" s="421"/>
      <c r="M1036" s="420"/>
      <c r="N1036" s="421"/>
      <c r="O1036" s="421"/>
      <c r="P1036" s="421"/>
    </row>
    <row r="1037" spans="1:16" ht="14.1" customHeight="1" x14ac:dyDescent="0.2">
      <c r="I1037" s="179" t="s">
        <v>306</v>
      </c>
      <c r="J1037" s="180">
        <v>2363</v>
      </c>
      <c r="K1037" s="180">
        <v>348</v>
      </c>
      <c r="L1037" s="208">
        <f t="shared" ref="L1037:L1066" si="59">J1037-K1037</f>
        <v>2015</v>
      </c>
      <c r="M1037" s="179" t="s">
        <v>34</v>
      </c>
      <c r="N1037" s="180">
        <v>1637</v>
      </c>
      <c r="O1037" s="180">
        <v>3637</v>
      </c>
      <c r="P1037" s="208">
        <f t="shared" ref="P1037:P1064" si="60">N1037-O1037</f>
        <v>-2000</v>
      </c>
    </row>
    <row r="1038" spans="1:16" ht="14.1" customHeight="1" x14ac:dyDescent="0.2">
      <c r="I1038" s="179" t="s">
        <v>26</v>
      </c>
      <c r="J1038" s="180">
        <v>5324</v>
      </c>
      <c r="K1038" s="180">
        <v>4123</v>
      </c>
      <c r="L1038" s="208">
        <f t="shared" si="59"/>
        <v>1201</v>
      </c>
      <c r="M1038" s="179" t="s">
        <v>410</v>
      </c>
      <c r="N1038" s="180">
        <v>7476</v>
      </c>
      <c r="O1038" s="180">
        <v>8405</v>
      </c>
      <c r="P1038" s="208">
        <f t="shared" si="60"/>
        <v>-929</v>
      </c>
    </row>
    <row r="1039" spans="1:16" ht="14.1" customHeight="1" x14ac:dyDescent="0.2">
      <c r="C1039" s="422"/>
      <c r="D1039" s="422"/>
      <c r="E1039" s="422"/>
      <c r="F1039" s="422"/>
      <c r="I1039" s="179" t="s">
        <v>307</v>
      </c>
      <c r="J1039" s="180">
        <v>1362</v>
      </c>
      <c r="K1039" s="180">
        <v>356</v>
      </c>
      <c r="L1039" s="208">
        <f t="shared" si="59"/>
        <v>1006</v>
      </c>
      <c r="M1039" s="179" t="s">
        <v>407</v>
      </c>
      <c r="N1039" s="180">
        <v>2219</v>
      </c>
      <c r="O1039" s="180">
        <v>2724</v>
      </c>
      <c r="P1039" s="208">
        <f t="shared" si="60"/>
        <v>-505</v>
      </c>
    </row>
    <row r="1040" spans="1:16" ht="14.1" customHeight="1" x14ac:dyDescent="0.2">
      <c r="C1040" s="422"/>
      <c r="D1040" s="422"/>
      <c r="E1040" s="422"/>
      <c r="F1040" s="422"/>
      <c r="I1040" s="179" t="s">
        <v>360</v>
      </c>
      <c r="J1040" s="180">
        <v>1092</v>
      </c>
      <c r="K1040" s="180">
        <v>98</v>
      </c>
      <c r="L1040" s="208">
        <f t="shared" si="59"/>
        <v>994</v>
      </c>
      <c r="M1040" s="179" t="s">
        <v>412</v>
      </c>
      <c r="N1040" s="180">
        <v>291</v>
      </c>
      <c r="O1040" s="180">
        <v>688</v>
      </c>
      <c r="P1040" s="208">
        <f t="shared" si="60"/>
        <v>-397</v>
      </c>
    </row>
    <row r="1041" spans="1:16" ht="14.1" customHeight="1" x14ac:dyDescent="0.2">
      <c r="C1041" s="422"/>
      <c r="D1041" s="422"/>
      <c r="E1041" s="422"/>
      <c r="F1041" s="422"/>
      <c r="I1041" s="179" t="s">
        <v>152</v>
      </c>
      <c r="J1041" s="180">
        <v>3999</v>
      </c>
      <c r="K1041" s="180">
        <v>3056</v>
      </c>
      <c r="L1041" s="208">
        <f t="shared" si="59"/>
        <v>943</v>
      </c>
      <c r="M1041" s="179" t="s">
        <v>197</v>
      </c>
      <c r="N1041" s="180">
        <v>2433</v>
      </c>
      <c r="O1041" s="180">
        <v>2812</v>
      </c>
      <c r="P1041" s="208">
        <f t="shared" si="60"/>
        <v>-379</v>
      </c>
    </row>
    <row r="1042" spans="1:16" ht="14.1" customHeight="1" x14ac:dyDescent="0.2">
      <c r="I1042" s="179" t="s">
        <v>181</v>
      </c>
      <c r="J1042" s="180">
        <v>2521</v>
      </c>
      <c r="K1042" s="180">
        <v>1651</v>
      </c>
      <c r="L1042" s="208">
        <f t="shared" si="59"/>
        <v>870</v>
      </c>
      <c r="M1042" s="179" t="s">
        <v>426</v>
      </c>
      <c r="N1042" s="180">
        <v>508</v>
      </c>
      <c r="O1042" s="180">
        <v>751</v>
      </c>
      <c r="P1042" s="208">
        <f t="shared" si="60"/>
        <v>-243</v>
      </c>
    </row>
    <row r="1043" spans="1:16" ht="14.1" customHeight="1" x14ac:dyDescent="0.2">
      <c r="I1043" s="179" t="s">
        <v>431</v>
      </c>
      <c r="J1043" s="180">
        <v>526</v>
      </c>
      <c r="K1043" s="180">
        <v>23</v>
      </c>
      <c r="L1043" s="208">
        <f t="shared" si="59"/>
        <v>503</v>
      </c>
      <c r="M1043" s="179" t="s">
        <v>413</v>
      </c>
      <c r="N1043" s="180">
        <v>395</v>
      </c>
      <c r="O1043" s="180">
        <v>624</v>
      </c>
      <c r="P1043" s="208">
        <f t="shared" si="60"/>
        <v>-229</v>
      </c>
    </row>
    <row r="1044" spans="1:16" ht="14.1" customHeight="1" x14ac:dyDescent="0.2">
      <c r="I1044" s="179" t="s">
        <v>419</v>
      </c>
      <c r="J1044" s="180">
        <v>625</v>
      </c>
      <c r="K1044" s="180">
        <v>156</v>
      </c>
      <c r="L1044" s="208">
        <f t="shared" si="59"/>
        <v>469</v>
      </c>
      <c r="M1044" s="179" t="s">
        <v>30</v>
      </c>
      <c r="N1044" s="180">
        <v>64</v>
      </c>
      <c r="O1044" s="180">
        <v>220</v>
      </c>
      <c r="P1044" s="208">
        <f t="shared" si="60"/>
        <v>-156</v>
      </c>
    </row>
    <row r="1045" spans="1:16" ht="14.1" customHeight="1" x14ac:dyDescent="0.2">
      <c r="I1045" s="179" t="s">
        <v>150</v>
      </c>
      <c r="J1045" s="180">
        <v>15845</v>
      </c>
      <c r="K1045" s="180">
        <v>15383</v>
      </c>
      <c r="L1045" s="208">
        <f t="shared" si="59"/>
        <v>462</v>
      </c>
      <c r="M1045" s="179" t="s">
        <v>151</v>
      </c>
      <c r="N1045" s="180">
        <v>2389</v>
      </c>
      <c r="O1045" s="180">
        <v>2532</v>
      </c>
      <c r="P1045" s="208">
        <f t="shared" si="60"/>
        <v>-143</v>
      </c>
    </row>
    <row r="1046" spans="1:16" ht="14.1" customHeight="1" x14ac:dyDescent="0.2">
      <c r="I1046" s="179" t="s">
        <v>362</v>
      </c>
      <c r="J1046" s="180">
        <v>979</v>
      </c>
      <c r="K1046" s="180">
        <v>585</v>
      </c>
      <c r="L1046" s="208">
        <f t="shared" si="59"/>
        <v>394</v>
      </c>
      <c r="M1046" s="179" t="s">
        <v>311</v>
      </c>
      <c r="N1046" s="180">
        <v>665</v>
      </c>
      <c r="O1046" s="180">
        <v>770</v>
      </c>
      <c r="P1046" s="208">
        <f t="shared" si="60"/>
        <v>-105</v>
      </c>
    </row>
    <row r="1047" spans="1:16" ht="14.1" customHeight="1" x14ac:dyDescent="0.2">
      <c r="I1047" s="179" t="s">
        <v>53</v>
      </c>
      <c r="J1047" s="180">
        <v>1540</v>
      </c>
      <c r="K1047" s="180">
        <v>1208</v>
      </c>
      <c r="L1047" s="208">
        <f t="shared" si="59"/>
        <v>332</v>
      </c>
      <c r="M1047" s="179" t="s">
        <v>156</v>
      </c>
      <c r="N1047" s="180">
        <v>163</v>
      </c>
      <c r="O1047" s="180">
        <v>261</v>
      </c>
      <c r="P1047" s="208">
        <f t="shared" si="60"/>
        <v>-98</v>
      </c>
    </row>
    <row r="1048" spans="1:16" ht="14.1" customHeight="1" x14ac:dyDescent="0.2">
      <c r="I1048" s="179" t="s">
        <v>140</v>
      </c>
      <c r="J1048" s="180">
        <v>365</v>
      </c>
      <c r="K1048" s="180">
        <v>90</v>
      </c>
      <c r="L1048" s="208">
        <f t="shared" si="59"/>
        <v>275</v>
      </c>
      <c r="M1048" s="179" t="s">
        <v>409</v>
      </c>
      <c r="N1048" s="180">
        <v>172</v>
      </c>
      <c r="O1048" s="180">
        <v>269</v>
      </c>
      <c r="P1048" s="208">
        <f t="shared" si="60"/>
        <v>-97</v>
      </c>
    </row>
    <row r="1049" spans="1:16" ht="14.1" customHeight="1" x14ac:dyDescent="0.2">
      <c r="I1049" s="179" t="s">
        <v>367</v>
      </c>
      <c r="J1049" s="180">
        <v>166</v>
      </c>
      <c r="K1049" s="180">
        <v>54</v>
      </c>
      <c r="L1049" s="208">
        <f t="shared" si="59"/>
        <v>112</v>
      </c>
      <c r="M1049" s="179" t="s">
        <v>427</v>
      </c>
      <c r="N1049" s="180">
        <v>320</v>
      </c>
      <c r="O1049" s="180">
        <v>405</v>
      </c>
      <c r="P1049" s="208">
        <f t="shared" si="60"/>
        <v>-85</v>
      </c>
    </row>
    <row r="1050" spans="1:16" ht="14.1" customHeight="1" x14ac:dyDescent="0.2">
      <c r="I1050" s="179" t="s">
        <v>408</v>
      </c>
      <c r="J1050" s="180">
        <v>2072</v>
      </c>
      <c r="K1050" s="180">
        <v>1972</v>
      </c>
      <c r="L1050" s="208">
        <f t="shared" si="59"/>
        <v>100</v>
      </c>
      <c r="M1050" s="179" t="s">
        <v>194</v>
      </c>
      <c r="N1050" s="180">
        <v>5</v>
      </c>
      <c r="O1050" s="180">
        <v>60</v>
      </c>
      <c r="P1050" s="208">
        <f t="shared" si="60"/>
        <v>-55</v>
      </c>
    </row>
    <row r="1051" spans="1:16" ht="14.1" customHeight="1" x14ac:dyDescent="0.2">
      <c r="I1051" s="179" t="s">
        <v>135</v>
      </c>
      <c r="J1051" s="180">
        <v>249</v>
      </c>
      <c r="K1051" s="180">
        <v>160</v>
      </c>
      <c r="L1051" s="208">
        <f t="shared" si="59"/>
        <v>89</v>
      </c>
      <c r="M1051" s="179" t="s">
        <v>428</v>
      </c>
      <c r="N1051" s="180">
        <v>17</v>
      </c>
      <c r="O1051" s="180">
        <v>64</v>
      </c>
      <c r="P1051" s="208">
        <f t="shared" si="60"/>
        <v>-47</v>
      </c>
    </row>
    <row r="1052" spans="1:16" ht="14.1" customHeight="1" x14ac:dyDescent="0.2">
      <c r="I1052" s="179" t="s">
        <v>368</v>
      </c>
      <c r="J1052" s="180">
        <v>83</v>
      </c>
      <c r="K1052" s="180">
        <v>0</v>
      </c>
      <c r="L1052" s="208">
        <f t="shared" si="59"/>
        <v>83</v>
      </c>
      <c r="M1052" s="179" t="s">
        <v>371</v>
      </c>
      <c r="N1052" s="180">
        <v>42</v>
      </c>
      <c r="O1052" s="180">
        <v>84</v>
      </c>
      <c r="P1052" s="208">
        <f t="shared" si="60"/>
        <v>-42</v>
      </c>
    </row>
    <row r="1053" spans="1:16" ht="14.1" customHeight="1" x14ac:dyDescent="0.2">
      <c r="A1053" s="163"/>
      <c r="B1053" s="422"/>
      <c r="C1053" s="422"/>
      <c r="D1053" s="422"/>
      <c r="E1053" s="422"/>
      <c r="F1053" s="422"/>
      <c r="G1053" s="422"/>
      <c r="I1053" s="179" t="s">
        <v>424</v>
      </c>
      <c r="J1053" s="180">
        <v>100</v>
      </c>
      <c r="K1053" s="180">
        <v>37</v>
      </c>
      <c r="L1053" s="208">
        <f t="shared" si="59"/>
        <v>63</v>
      </c>
      <c r="M1053" s="179" t="s">
        <v>17</v>
      </c>
      <c r="N1053" s="180">
        <v>36</v>
      </c>
      <c r="O1053" s="180">
        <v>74</v>
      </c>
      <c r="P1053" s="208">
        <f t="shared" si="60"/>
        <v>-38</v>
      </c>
    </row>
    <row r="1054" spans="1:16" ht="14.1" customHeight="1" x14ac:dyDescent="0.2">
      <c r="I1054" s="179" t="s">
        <v>411</v>
      </c>
      <c r="J1054" s="180">
        <v>2533</v>
      </c>
      <c r="K1054" s="180">
        <v>2481</v>
      </c>
      <c r="L1054" s="208">
        <f t="shared" si="59"/>
        <v>52</v>
      </c>
      <c r="M1054" s="179" t="s">
        <v>425</v>
      </c>
      <c r="N1054" s="180">
        <v>3</v>
      </c>
      <c r="O1054" s="180">
        <v>39</v>
      </c>
      <c r="P1054" s="208">
        <f t="shared" si="60"/>
        <v>-36</v>
      </c>
    </row>
    <row r="1055" spans="1:16" ht="14.1" customHeight="1" x14ac:dyDescent="0.2">
      <c r="I1055" s="179" t="s">
        <v>429</v>
      </c>
      <c r="J1055" s="180">
        <v>36</v>
      </c>
      <c r="K1055" s="180">
        <v>1</v>
      </c>
      <c r="L1055" s="208">
        <f t="shared" si="59"/>
        <v>35</v>
      </c>
      <c r="M1055" s="179" t="s">
        <v>189</v>
      </c>
      <c r="N1055" s="180">
        <v>395</v>
      </c>
      <c r="O1055" s="180">
        <v>429</v>
      </c>
      <c r="P1055" s="208">
        <f t="shared" si="60"/>
        <v>-34</v>
      </c>
    </row>
    <row r="1056" spans="1:16" ht="14.1" customHeight="1" x14ac:dyDescent="0.2">
      <c r="I1056" s="179" t="s">
        <v>38</v>
      </c>
      <c r="J1056" s="180">
        <v>86</v>
      </c>
      <c r="K1056" s="180">
        <v>60</v>
      </c>
      <c r="L1056" s="208">
        <f t="shared" si="59"/>
        <v>26</v>
      </c>
      <c r="M1056" s="179" t="s">
        <v>423</v>
      </c>
      <c r="N1056" s="180">
        <v>43</v>
      </c>
      <c r="O1056" s="180">
        <v>76</v>
      </c>
      <c r="P1056" s="208">
        <f t="shared" si="60"/>
        <v>-33</v>
      </c>
    </row>
    <row r="1057" spans="1:16" ht="14.1" customHeight="1" x14ac:dyDescent="0.2">
      <c r="I1057" s="179" t="s">
        <v>162</v>
      </c>
      <c r="J1057" s="180">
        <v>17</v>
      </c>
      <c r="K1057" s="180">
        <v>0</v>
      </c>
      <c r="L1057" s="208">
        <f t="shared" si="59"/>
        <v>17</v>
      </c>
      <c r="M1057" s="179" t="s">
        <v>319</v>
      </c>
      <c r="N1057" s="180">
        <v>75</v>
      </c>
      <c r="O1057" s="180">
        <v>106</v>
      </c>
      <c r="P1057" s="208">
        <f t="shared" si="60"/>
        <v>-31</v>
      </c>
    </row>
    <row r="1058" spans="1:16" ht="14.1" customHeight="1" x14ac:dyDescent="0.2">
      <c r="I1058" s="179" t="s">
        <v>145</v>
      </c>
      <c r="J1058" s="180">
        <v>8</v>
      </c>
      <c r="K1058" s="180">
        <v>1</v>
      </c>
      <c r="L1058" s="208">
        <f t="shared" si="59"/>
        <v>7</v>
      </c>
      <c r="M1058" s="179" t="s">
        <v>317</v>
      </c>
      <c r="N1058" s="180">
        <v>527</v>
      </c>
      <c r="O1058" s="180">
        <v>552</v>
      </c>
      <c r="P1058" s="208">
        <f t="shared" si="60"/>
        <v>-25</v>
      </c>
    </row>
    <row r="1059" spans="1:16" ht="14.1" customHeight="1" x14ac:dyDescent="0.2">
      <c r="A1059" s="156"/>
      <c r="I1059" s="179" t="s">
        <v>414</v>
      </c>
      <c r="J1059" s="180">
        <v>15</v>
      </c>
      <c r="K1059" s="180">
        <v>9</v>
      </c>
      <c r="L1059" s="208">
        <f t="shared" si="59"/>
        <v>6</v>
      </c>
      <c r="M1059" s="179" t="s">
        <v>54</v>
      </c>
      <c r="N1059" s="180">
        <v>147</v>
      </c>
      <c r="O1059" s="180">
        <v>169</v>
      </c>
      <c r="P1059" s="208">
        <f t="shared" si="60"/>
        <v>-22</v>
      </c>
    </row>
    <row r="1060" spans="1:16" ht="14.1" customHeight="1" x14ac:dyDescent="0.2">
      <c r="A1060" s="156"/>
      <c r="I1060" s="179" t="s">
        <v>29</v>
      </c>
      <c r="J1060" s="180">
        <v>6</v>
      </c>
      <c r="K1060" s="180">
        <v>0</v>
      </c>
      <c r="L1060" s="208">
        <f t="shared" si="59"/>
        <v>6</v>
      </c>
      <c r="M1060" s="179" t="s">
        <v>169</v>
      </c>
      <c r="N1060" s="180">
        <v>2</v>
      </c>
      <c r="O1060" s="180">
        <v>12</v>
      </c>
      <c r="P1060" s="208">
        <f t="shared" si="60"/>
        <v>-10</v>
      </c>
    </row>
    <row r="1061" spans="1:16" ht="14.1" customHeight="1" x14ac:dyDescent="0.2">
      <c r="A1061" s="156"/>
      <c r="I1061" s="179" t="s">
        <v>42</v>
      </c>
      <c r="J1061" s="180">
        <v>2</v>
      </c>
      <c r="K1061" s="180">
        <v>0</v>
      </c>
      <c r="L1061" s="208">
        <f t="shared" si="59"/>
        <v>2</v>
      </c>
      <c r="M1061" s="179" t="s">
        <v>417</v>
      </c>
      <c r="N1061" s="180">
        <v>34</v>
      </c>
      <c r="O1061" s="180">
        <v>42</v>
      </c>
      <c r="P1061" s="208">
        <f t="shared" si="60"/>
        <v>-8</v>
      </c>
    </row>
    <row r="1062" spans="1:16" ht="14.1" customHeight="1" x14ac:dyDescent="0.2">
      <c r="A1062" s="156"/>
      <c r="I1062" s="179" t="s">
        <v>159</v>
      </c>
      <c r="J1062" s="180">
        <v>13</v>
      </c>
      <c r="K1062" s="180">
        <v>11</v>
      </c>
      <c r="L1062" s="208">
        <f t="shared" si="59"/>
        <v>2</v>
      </c>
      <c r="M1062" s="179" t="s">
        <v>432</v>
      </c>
      <c r="N1062" s="180">
        <v>21</v>
      </c>
      <c r="O1062" s="180">
        <v>27</v>
      </c>
      <c r="P1062" s="208">
        <f t="shared" si="60"/>
        <v>-6</v>
      </c>
    </row>
    <row r="1063" spans="1:16" ht="14.1" customHeight="1" x14ac:dyDescent="0.2">
      <c r="A1063" s="156"/>
      <c r="I1063" s="179" t="s">
        <v>160</v>
      </c>
      <c r="J1063" s="180">
        <v>1</v>
      </c>
      <c r="K1063" s="180">
        <v>0</v>
      </c>
      <c r="L1063" s="208">
        <f t="shared" si="59"/>
        <v>1</v>
      </c>
      <c r="M1063" s="179" t="s">
        <v>415</v>
      </c>
      <c r="N1063" s="180">
        <v>0</v>
      </c>
      <c r="O1063" s="180">
        <v>5</v>
      </c>
      <c r="P1063" s="208">
        <f t="shared" si="60"/>
        <v>-5</v>
      </c>
    </row>
    <row r="1064" spans="1:16" ht="14.1" customHeight="1" x14ac:dyDescent="0.2">
      <c r="A1064" s="156"/>
      <c r="I1064" s="179" t="s">
        <v>416</v>
      </c>
      <c r="J1064" s="180">
        <v>1</v>
      </c>
      <c r="K1064" s="180">
        <v>1</v>
      </c>
      <c r="L1064" s="208">
        <f t="shared" si="59"/>
        <v>0</v>
      </c>
      <c r="M1064" s="179" t="s">
        <v>180</v>
      </c>
      <c r="N1064" s="180">
        <v>0</v>
      </c>
      <c r="O1064" s="180">
        <v>1</v>
      </c>
      <c r="P1064" s="208">
        <f t="shared" si="60"/>
        <v>-1</v>
      </c>
    </row>
    <row r="1065" spans="1:16" ht="14.1" customHeight="1" x14ac:dyDescent="0.2">
      <c r="A1065" s="156"/>
      <c r="I1065" s="179" t="s">
        <v>422</v>
      </c>
      <c r="J1065" s="180">
        <v>1</v>
      </c>
      <c r="K1065" s="180">
        <v>1</v>
      </c>
      <c r="L1065" s="208">
        <f t="shared" si="59"/>
        <v>0</v>
      </c>
      <c r="M1065" s="183"/>
      <c r="N1065" s="180"/>
      <c r="O1065" s="180"/>
      <c r="P1065" s="208"/>
    </row>
    <row r="1066" spans="1:16" ht="14.1" customHeight="1" x14ac:dyDescent="0.2">
      <c r="A1066" s="156"/>
      <c r="I1066" s="179" t="s">
        <v>246</v>
      </c>
      <c r="J1066" s="180">
        <v>6668</v>
      </c>
      <c r="K1066" s="180">
        <v>4721</v>
      </c>
      <c r="L1066" s="208">
        <f t="shared" si="59"/>
        <v>1947</v>
      </c>
      <c r="M1066" s="423"/>
      <c r="N1066" s="424"/>
      <c r="O1066" s="424"/>
      <c r="P1066" s="208"/>
    </row>
    <row r="1067" spans="1:16" ht="14.1" customHeight="1" x14ac:dyDescent="0.2">
      <c r="A1067" s="156"/>
      <c r="M1067" s="423"/>
      <c r="N1067" s="424"/>
      <c r="O1067" s="424"/>
      <c r="P1067" s="208"/>
    </row>
    <row r="1068" spans="1:16" ht="14.1" customHeight="1" x14ac:dyDescent="0.2">
      <c r="A1068" s="156"/>
      <c r="I1068" s="183"/>
      <c r="J1068" s="180"/>
      <c r="K1068" s="180"/>
      <c r="L1068" s="208"/>
      <c r="M1068" s="423"/>
      <c r="N1068" s="424"/>
      <c r="O1068" s="424"/>
      <c r="P1068" s="208"/>
    </row>
    <row r="1069" spans="1:16" ht="14.1" customHeight="1" x14ac:dyDescent="0.2">
      <c r="A1069" s="156"/>
      <c r="I1069" s="183"/>
      <c r="J1069" s="180"/>
      <c r="K1069" s="180"/>
      <c r="L1069" s="208"/>
      <c r="M1069" s="423"/>
      <c r="N1069" s="424"/>
      <c r="O1069" s="424"/>
      <c r="P1069" s="208"/>
    </row>
    <row r="1070" spans="1:16" ht="14.1" customHeight="1" x14ac:dyDescent="0.2">
      <c r="A1070" s="156"/>
      <c r="I1070" s="183"/>
      <c r="J1070" s="180"/>
      <c r="K1070" s="180"/>
      <c r="L1070" s="208"/>
      <c r="M1070" s="423"/>
      <c r="N1070" s="424"/>
      <c r="O1070" s="424"/>
      <c r="P1070" s="208"/>
    </row>
    <row r="1071" spans="1:16" ht="14.1" customHeight="1" x14ac:dyDescent="0.2">
      <c r="A1071" s="156"/>
      <c r="I1071" s="183"/>
      <c r="J1071" s="180"/>
      <c r="K1071" s="180"/>
      <c r="L1071" s="208"/>
      <c r="M1071" s="423"/>
      <c r="N1071" s="424"/>
      <c r="O1071" s="424"/>
      <c r="P1071" s="208"/>
    </row>
    <row r="1072" spans="1:16" ht="14.1" customHeight="1" x14ac:dyDescent="0.2">
      <c r="A1072" s="156"/>
      <c r="I1072" s="183"/>
      <c r="J1072" s="180"/>
      <c r="K1072" s="180"/>
      <c r="L1072" s="208"/>
      <c r="M1072" s="423"/>
      <c r="N1072" s="424"/>
      <c r="O1072" s="424"/>
      <c r="P1072" s="208"/>
    </row>
    <row r="1073" spans="1:16" ht="14.1" customHeight="1" x14ac:dyDescent="0.2">
      <c r="A1073" s="156"/>
      <c r="I1073" s="183"/>
      <c r="J1073" s="180"/>
      <c r="K1073" s="180"/>
      <c r="L1073" s="208"/>
      <c r="M1073" s="423"/>
      <c r="N1073" s="424"/>
      <c r="O1073" s="424"/>
      <c r="P1073" s="208"/>
    </row>
    <row r="1074" spans="1:16" ht="14.1" customHeight="1" x14ac:dyDescent="0.2">
      <c r="A1074" s="156"/>
      <c r="I1074" s="183"/>
      <c r="J1074" s="180"/>
      <c r="K1074" s="180"/>
      <c r="L1074" s="208"/>
      <c r="M1074" s="423"/>
      <c r="N1074" s="424"/>
      <c r="O1074" s="424"/>
      <c r="P1074" s="208"/>
    </row>
    <row r="1075" spans="1:16" ht="14.1" customHeight="1" x14ac:dyDescent="0.2">
      <c r="A1075" s="156"/>
      <c r="I1075" s="183"/>
      <c r="J1075" s="180"/>
      <c r="K1075" s="180"/>
      <c r="L1075" s="208"/>
      <c r="M1075" s="423"/>
      <c r="N1075" s="424"/>
      <c r="O1075" s="424"/>
      <c r="P1075" s="208"/>
    </row>
    <row r="1076" spans="1:16" ht="14.1" customHeight="1" x14ac:dyDescent="0.2">
      <c r="A1076" s="156"/>
      <c r="I1076" s="183"/>
      <c r="J1076" s="180"/>
      <c r="K1076" s="180"/>
      <c r="L1076" s="208"/>
      <c r="M1076" s="423"/>
      <c r="N1076" s="424"/>
      <c r="O1076" s="424"/>
      <c r="P1076" s="208"/>
    </row>
    <row r="1077" spans="1:16" ht="14.1" customHeight="1" x14ac:dyDescent="0.2">
      <c r="I1077" s="183"/>
      <c r="J1077" s="180"/>
      <c r="K1077" s="180"/>
      <c r="L1077" s="208"/>
      <c r="M1077" s="423"/>
      <c r="N1077" s="424"/>
      <c r="O1077" s="424"/>
      <c r="P1077" s="208"/>
    </row>
    <row r="1078" spans="1:16" ht="14.1" customHeight="1" x14ac:dyDescent="0.2">
      <c r="I1078" s="183"/>
      <c r="J1078" s="180"/>
      <c r="K1078" s="180"/>
      <c r="L1078" s="208"/>
    </row>
    <row r="1079" spans="1:16" ht="14.1" customHeight="1" x14ac:dyDescent="0.2">
      <c r="I1079" s="183"/>
      <c r="J1079" s="180"/>
      <c r="K1079" s="180"/>
      <c r="L1079" s="208"/>
    </row>
    <row r="1080" spans="1:16" ht="14.1" customHeight="1" x14ac:dyDescent="0.2">
      <c r="I1080" s="426" t="s">
        <v>258</v>
      </c>
      <c r="J1080" s="401">
        <f>SUM(J1037:J1079)</f>
        <v>48598</v>
      </c>
      <c r="K1080" s="401">
        <f>SUM(K1037:K1079)</f>
        <v>36586</v>
      </c>
      <c r="L1080" s="401">
        <f>SUM(L1037:L1079)</f>
        <v>12012</v>
      </c>
      <c r="M1080" s="426" t="s">
        <v>258</v>
      </c>
      <c r="N1080" s="401">
        <f t="shared" ref="N1080:P1080" si="61">SUM(N1037:N1079)</f>
        <v>20079</v>
      </c>
      <c r="O1080" s="401">
        <f t="shared" si="61"/>
        <v>25838</v>
      </c>
      <c r="P1080" s="401">
        <f t="shared" si="61"/>
        <v>-5759</v>
      </c>
    </row>
    <row r="1081" spans="1:16" ht="14.1" customHeight="1" x14ac:dyDescent="0.2">
      <c r="J1081" s="401">
        <f>N1080</f>
        <v>20079</v>
      </c>
      <c r="K1081" s="401">
        <f>O1080</f>
        <v>25838</v>
      </c>
      <c r="L1081" s="401">
        <f>P1080</f>
        <v>-5759</v>
      </c>
      <c r="M1081" s="440"/>
      <c r="N1081" s="441"/>
      <c r="O1081" s="441"/>
      <c r="P1081" s="441"/>
    </row>
    <row r="1082" spans="1:16" ht="14.1" customHeight="1" x14ac:dyDescent="0.2">
      <c r="J1082" s="428">
        <f>SUM(J1080:J1081)</f>
        <v>68677</v>
      </c>
      <c r="K1082" s="428">
        <f>SUM(K1080:K1081)</f>
        <v>62424</v>
      </c>
      <c r="L1082" s="428">
        <f>SUM(L1080:L1081)</f>
        <v>6253</v>
      </c>
      <c r="M1082" s="400" t="s">
        <v>442</v>
      </c>
    </row>
    <row r="1083" spans="1:16" ht="14.1" customHeight="1" x14ac:dyDescent="0.2">
      <c r="I1083" s="429" t="s">
        <v>461</v>
      </c>
      <c r="J1083" s="399">
        <f>C1036-J1082</f>
        <v>0</v>
      </c>
      <c r="K1083" s="399">
        <f>E1036-K1082</f>
        <v>0</v>
      </c>
      <c r="L1083" s="399">
        <f>G1036-L1082</f>
        <v>0</v>
      </c>
    </row>
    <row r="1084" spans="1:16" ht="14.1" customHeight="1" x14ac:dyDescent="0.2"/>
    <row r="1085" spans="1:16" ht="14.1" customHeight="1" x14ac:dyDescent="0.2">
      <c r="A1085" s="166">
        <v>22</v>
      </c>
      <c r="B1085" s="245" t="s">
        <v>72</v>
      </c>
      <c r="C1085" s="72">
        <v>67900</v>
      </c>
      <c r="D1085" s="417">
        <f>C1085*100/7529178</f>
        <v>0.90182487384413013</v>
      </c>
      <c r="E1085" s="72">
        <v>65379</v>
      </c>
      <c r="F1085" s="417">
        <f>E1085*100/7270009</f>
        <v>0.89929737363461315</v>
      </c>
      <c r="G1085" s="443">
        <f>C1085-E1085</f>
        <v>2521</v>
      </c>
      <c r="H1085" s="444">
        <f>G1085*100/E1085</f>
        <v>3.8559782193058934</v>
      </c>
      <c r="M1085" s="440"/>
      <c r="N1085" s="441"/>
      <c r="O1085" s="441"/>
      <c r="P1085" s="441"/>
    </row>
    <row r="1086" spans="1:16" ht="14.1" customHeight="1" x14ac:dyDescent="0.2">
      <c r="C1086" s="394"/>
      <c r="E1086" s="394"/>
      <c r="I1086" s="179" t="s">
        <v>152</v>
      </c>
      <c r="J1086" s="180">
        <v>20355</v>
      </c>
      <c r="K1086" s="180">
        <v>15427</v>
      </c>
      <c r="L1086" s="208">
        <f t="shared" ref="L1086:L1111" si="62">J1086-K1086</f>
        <v>4928</v>
      </c>
      <c r="M1086" s="179" t="s">
        <v>151</v>
      </c>
      <c r="N1086" s="180">
        <v>6506</v>
      </c>
      <c r="O1086" s="180">
        <v>7847</v>
      </c>
      <c r="P1086" s="208">
        <f t="shared" ref="P1086:P1117" si="63">N1086-O1086</f>
        <v>-1341</v>
      </c>
    </row>
    <row r="1087" spans="1:16" ht="14.1" customHeight="1" x14ac:dyDescent="0.2">
      <c r="I1087" s="179" t="s">
        <v>411</v>
      </c>
      <c r="J1087" s="180">
        <v>7045</v>
      </c>
      <c r="K1087" s="180">
        <v>5438</v>
      </c>
      <c r="L1087" s="208">
        <f t="shared" si="62"/>
        <v>1607</v>
      </c>
      <c r="M1087" s="179" t="s">
        <v>150</v>
      </c>
      <c r="N1087" s="180">
        <v>1414</v>
      </c>
      <c r="O1087" s="180">
        <v>1896</v>
      </c>
      <c r="P1087" s="208">
        <f t="shared" si="63"/>
        <v>-482</v>
      </c>
    </row>
    <row r="1088" spans="1:16" ht="14.1" customHeight="1" x14ac:dyDescent="0.2">
      <c r="I1088" s="179" t="s">
        <v>408</v>
      </c>
      <c r="J1088" s="180">
        <v>2684</v>
      </c>
      <c r="K1088" s="180">
        <v>2289</v>
      </c>
      <c r="L1088" s="208">
        <f t="shared" si="62"/>
        <v>395</v>
      </c>
      <c r="M1088" s="179" t="s">
        <v>26</v>
      </c>
      <c r="N1088" s="180">
        <v>3073</v>
      </c>
      <c r="O1088" s="180">
        <v>3363</v>
      </c>
      <c r="P1088" s="208">
        <f t="shared" si="63"/>
        <v>-290</v>
      </c>
    </row>
    <row r="1089" spans="1:16" ht="14.1" customHeight="1" x14ac:dyDescent="0.2">
      <c r="I1089" s="179" t="s">
        <v>54</v>
      </c>
      <c r="J1089" s="180">
        <v>624</v>
      </c>
      <c r="K1089" s="180">
        <v>310</v>
      </c>
      <c r="L1089" s="208">
        <f t="shared" si="62"/>
        <v>314</v>
      </c>
      <c r="M1089" s="179" t="s">
        <v>317</v>
      </c>
      <c r="N1089" s="180">
        <v>393</v>
      </c>
      <c r="O1089" s="180">
        <v>655</v>
      </c>
      <c r="P1089" s="208">
        <f t="shared" si="63"/>
        <v>-262</v>
      </c>
    </row>
    <row r="1090" spans="1:16" ht="14.1" customHeight="1" x14ac:dyDescent="0.2">
      <c r="I1090" s="179" t="s">
        <v>423</v>
      </c>
      <c r="J1090" s="180">
        <v>350</v>
      </c>
      <c r="K1090" s="180">
        <v>68</v>
      </c>
      <c r="L1090" s="208">
        <f t="shared" si="62"/>
        <v>282</v>
      </c>
      <c r="M1090" s="179" t="s">
        <v>53</v>
      </c>
      <c r="N1090" s="180">
        <v>922</v>
      </c>
      <c r="O1090" s="180">
        <v>1127</v>
      </c>
      <c r="P1090" s="208">
        <f t="shared" si="63"/>
        <v>-205</v>
      </c>
    </row>
    <row r="1091" spans="1:16" ht="14.1" customHeight="1" x14ac:dyDescent="0.2">
      <c r="I1091" s="179" t="s">
        <v>407</v>
      </c>
      <c r="J1091" s="180">
        <v>1382</v>
      </c>
      <c r="K1091" s="180">
        <v>1107</v>
      </c>
      <c r="L1091" s="208">
        <f t="shared" si="62"/>
        <v>275</v>
      </c>
      <c r="M1091" s="179" t="s">
        <v>426</v>
      </c>
      <c r="N1091" s="180">
        <v>561</v>
      </c>
      <c r="O1091" s="180">
        <v>760</v>
      </c>
      <c r="P1091" s="208">
        <f t="shared" si="63"/>
        <v>-199</v>
      </c>
    </row>
    <row r="1092" spans="1:16" ht="14.1" customHeight="1" x14ac:dyDescent="0.2">
      <c r="I1092" s="179" t="s">
        <v>307</v>
      </c>
      <c r="J1092" s="180">
        <v>324</v>
      </c>
      <c r="K1092" s="180">
        <v>176</v>
      </c>
      <c r="L1092" s="208">
        <f t="shared" si="62"/>
        <v>148</v>
      </c>
      <c r="M1092" s="179" t="s">
        <v>422</v>
      </c>
      <c r="N1092" s="180">
        <v>192</v>
      </c>
      <c r="O1092" s="180">
        <v>364</v>
      </c>
      <c r="P1092" s="208">
        <f t="shared" si="63"/>
        <v>-172</v>
      </c>
    </row>
    <row r="1093" spans="1:16" ht="14.1" customHeight="1" x14ac:dyDescent="0.2">
      <c r="I1093" s="179" t="s">
        <v>409</v>
      </c>
      <c r="J1093" s="180">
        <v>734</v>
      </c>
      <c r="K1093" s="180">
        <v>591</v>
      </c>
      <c r="L1093" s="208">
        <f t="shared" si="62"/>
        <v>143</v>
      </c>
      <c r="M1093" s="179" t="s">
        <v>181</v>
      </c>
      <c r="N1093" s="180">
        <v>150</v>
      </c>
      <c r="O1093" s="180">
        <v>316</v>
      </c>
      <c r="P1093" s="208">
        <f t="shared" si="63"/>
        <v>-166</v>
      </c>
    </row>
    <row r="1094" spans="1:16" ht="14.1" customHeight="1" x14ac:dyDescent="0.2">
      <c r="I1094" s="179" t="s">
        <v>17</v>
      </c>
      <c r="J1094" s="180">
        <v>310</v>
      </c>
      <c r="K1094" s="180">
        <v>207</v>
      </c>
      <c r="L1094" s="208">
        <f t="shared" si="62"/>
        <v>103</v>
      </c>
      <c r="M1094" s="179" t="s">
        <v>311</v>
      </c>
      <c r="N1094" s="180">
        <v>767</v>
      </c>
      <c r="O1094" s="180">
        <v>891</v>
      </c>
      <c r="P1094" s="208">
        <f t="shared" si="63"/>
        <v>-124</v>
      </c>
    </row>
    <row r="1095" spans="1:16" ht="14.1" customHeight="1" x14ac:dyDescent="0.2">
      <c r="I1095" s="179" t="s">
        <v>189</v>
      </c>
      <c r="J1095" s="180">
        <v>303</v>
      </c>
      <c r="K1095" s="180">
        <v>217</v>
      </c>
      <c r="L1095" s="208">
        <f t="shared" si="62"/>
        <v>86</v>
      </c>
      <c r="M1095" s="179" t="s">
        <v>424</v>
      </c>
      <c r="N1095" s="180">
        <v>179</v>
      </c>
      <c r="O1095" s="180">
        <v>280</v>
      </c>
      <c r="P1095" s="208">
        <f t="shared" si="63"/>
        <v>-101</v>
      </c>
    </row>
    <row r="1096" spans="1:16" ht="14.1" customHeight="1" x14ac:dyDescent="0.2">
      <c r="A1096" s="156"/>
      <c r="I1096" s="179" t="s">
        <v>427</v>
      </c>
      <c r="J1096" s="180">
        <v>71</v>
      </c>
      <c r="K1096" s="180">
        <v>20</v>
      </c>
      <c r="L1096" s="208">
        <f t="shared" si="62"/>
        <v>51</v>
      </c>
      <c r="M1096" s="179" t="s">
        <v>410</v>
      </c>
      <c r="N1096" s="180">
        <v>223</v>
      </c>
      <c r="O1096" s="180">
        <v>307</v>
      </c>
      <c r="P1096" s="208">
        <f t="shared" si="63"/>
        <v>-84</v>
      </c>
    </row>
    <row r="1097" spans="1:16" ht="14.1" customHeight="1" x14ac:dyDescent="0.2">
      <c r="A1097" s="156"/>
      <c r="I1097" s="179" t="s">
        <v>319</v>
      </c>
      <c r="J1097" s="180">
        <v>59</v>
      </c>
      <c r="K1097" s="180">
        <v>11</v>
      </c>
      <c r="L1097" s="208">
        <f t="shared" si="62"/>
        <v>48</v>
      </c>
      <c r="M1097" s="179" t="s">
        <v>160</v>
      </c>
      <c r="N1097" s="180">
        <v>72</v>
      </c>
      <c r="O1097" s="180">
        <v>141</v>
      </c>
      <c r="P1097" s="208">
        <f t="shared" si="63"/>
        <v>-69</v>
      </c>
    </row>
    <row r="1098" spans="1:16" ht="14.1" customHeight="1" x14ac:dyDescent="0.2">
      <c r="A1098" s="156"/>
      <c r="B1098" s="354"/>
      <c r="C1098" s="433"/>
      <c r="D1098" s="433"/>
      <c r="E1098" s="433"/>
      <c r="F1098" s="433"/>
      <c r="I1098" s="179" t="s">
        <v>362</v>
      </c>
      <c r="J1098" s="180">
        <v>85</v>
      </c>
      <c r="K1098" s="180">
        <v>41</v>
      </c>
      <c r="L1098" s="208">
        <f t="shared" si="62"/>
        <v>44</v>
      </c>
      <c r="M1098" s="179" t="s">
        <v>38</v>
      </c>
      <c r="N1098" s="180">
        <v>588</v>
      </c>
      <c r="O1098" s="180">
        <v>656</v>
      </c>
      <c r="P1098" s="208">
        <f t="shared" si="63"/>
        <v>-68</v>
      </c>
    </row>
    <row r="1099" spans="1:16" ht="14.1" customHeight="1" x14ac:dyDescent="0.2">
      <c r="A1099" s="156"/>
      <c r="B1099" s="354"/>
      <c r="C1099" s="433"/>
      <c r="D1099" s="435"/>
      <c r="E1099" s="433"/>
      <c r="F1099" s="435"/>
      <c r="I1099" s="179" t="s">
        <v>180</v>
      </c>
      <c r="J1099" s="180">
        <v>81</v>
      </c>
      <c r="K1099" s="180">
        <v>42</v>
      </c>
      <c r="L1099" s="208">
        <f t="shared" si="62"/>
        <v>39</v>
      </c>
      <c r="M1099" s="179" t="s">
        <v>360</v>
      </c>
      <c r="N1099" s="180">
        <v>28</v>
      </c>
      <c r="O1099" s="180">
        <v>95</v>
      </c>
      <c r="P1099" s="208">
        <f t="shared" si="63"/>
        <v>-67</v>
      </c>
    </row>
    <row r="1100" spans="1:16" ht="14.1" customHeight="1" x14ac:dyDescent="0.2">
      <c r="A1100" s="156"/>
      <c r="B1100" s="354"/>
      <c r="C1100" s="433"/>
      <c r="D1100" s="433"/>
      <c r="E1100" s="433"/>
      <c r="F1100" s="433"/>
      <c r="I1100" s="179" t="s">
        <v>429</v>
      </c>
      <c r="J1100" s="180">
        <v>31</v>
      </c>
      <c r="K1100" s="180">
        <v>0</v>
      </c>
      <c r="L1100" s="208">
        <f t="shared" si="62"/>
        <v>31</v>
      </c>
      <c r="M1100" s="179" t="s">
        <v>306</v>
      </c>
      <c r="N1100" s="180">
        <v>6289</v>
      </c>
      <c r="O1100" s="180">
        <v>6350</v>
      </c>
      <c r="P1100" s="208">
        <f t="shared" si="63"/>
        <v>-61</v>
      </c>
    </row>
    <row r="1101" spans="1:16" ht="14.1" customHeight="1" x14ac:dyDescent="0.2">
      <c r="A1101" s="156"/>
      <c r="B1101" s="354"/>
      <c r="C1101" s="433"/>
      <c r="D1101" s="433"/>
      <c r="E1101" s="433"/>
      <c r="F1101" s="433"/>
      <c r="I1101" s="179" t="s">
        <v>135</v>
      </c>
      <c r="J1101" s="180">
        <v>851</v>
      </c>
      <c r="K1101" s="180">
        <v>822</v>
      </c>
      <c r="L1101" s="208">
        <f t="shared" si="62"/>
        <v>29</v>
      </c>
      <c r="M1101" s="179" t="s">
        <v>428</v>
      </c>
      <c r="N1101" s="180">
        <v>3</v>
      </c>
      <c r="O1101" s="180">
        <v>58</v>
      </c>
      <c r="P1101" s="208">
        <f t="shared" si="63"/>
        <v>-55</v>
      </c>
    </row>
    <row r="1102" spans="1:16" ht="14.1" customHeight="1" x14ac:dyDescent="0.2">
      <c r="A1102" s="156"/>
      <c r="B1102" s="354"/>
      <c r="C1102" s="433"/>
      <c r="D1102" s="433"/>
      <c r="E1102" s="433"/>
      <c r="F1102" s="433"/>
      <c r="I1102" s="179" t="s">
        <v>159</v>
      </c>
      <c r="J1102" s="180">
        <v>42</v>
      </c>
      <c r="K1102" s="180">
        <v>18</v>
      </c>
      <c r="L1102" s="208">
        <f t="shared" si="62"/>
        <v>24</v>
      </c>
      <c r="M1102" s="179" t="s">
        <v>417</v>
      </c>
      <c r="N1102" s="180">
        <v>5</v>
      </c>
      <c r="O1102" s="180">
        <v>51</v>
      </c>
      <c r="P1102" s="208">
        <f t="shared" si="63"/>
        <v>-46</v>
      </c>
    </row>
    <row r="1103" spans="1:16" ht="14.1" customHeight="1" x14ac:dyDescent="0.2">
      <c r="A1103" s="156"/>
      <c r="B1103" s="354"/>
      <c r="C1103" s="433"/>
      <c r="D1103" s="433"/>
      <c r="E1103" s="433"/>
      <c r="F1103" s="433"/>
      <c r="I1103" s="179" t="s">
        <v>368</v>
      </c>
      <c r="J1103" s="180">
        <v>42</v>
      </c>
      <c r="K1103" s="180">
        <v>20</v>
      </c>
      <c r="L1103" s="208">
        <f t="shared" si="62"/>
        <v>22</v>
      </c>
      <c r="M1103" s="179" t="s">
        <v>413</v>
      </c>
      <c r="N1103" s="180">
        <v>349</v>
      </c>
      <c r="O1103" s="180">
        <v>383</v>
      </c>
      <c r="P1103" s="208">
        <f t="shared" si="63"/>
        <v>-34</v>
      </c>
    </row>
    <row r="1104" spans="1:16" ht="14.1" customHeight="1" x14ac:dyDescent="0.2">
      <c r="A1104" s="156"/>
      <c r="B1104" s="354"/>
      <c r="C1104" s="433"/>
      <c r="D1104" s="433"/>
      <c r="E1104" s="433"/>
      <c r="F1104" s="433"/>
      <c r="I1104" s="179" t="s">
        <v>415</v>
      </c>
      <c r="J1104" s="180">
        <v>66</v>
      </c>
      <c r="K1104" s="180">
        <v>46</v>
      </c>
      <c r="L1104" s="208">
        <f t="shared" si="62"/>
        <v>20</v>
      </c>
      <c r="M1104" s="179" t="s">
        <v>140</v>
      </c>
      <c r="N1104" s="180">
        <v>0</v>
      </c>
      <c r="O1104" s="180">
        <v>33</v>
      </c>
      <c r="P1104" s="208">
        <f t="shared" si="63"/>
        <v>-33</v>
      </c>
    </row>
    <row r="1105" spans="1:16" ht="14.1" customHeight="1" x14ac:dyDescent="0.2">
      <c r="A1105" s="156"/>
      <c r="B1105" s="354"/>
      <c r="C1105" s="433"/>
      <c r="D1105" s="433"/>
      <c r="E1105" s="433"/>
      <c r="F1105" s="433"/>
      <c r="I1105" s="179" t="s">
        <v>432</v>
      </c>
      <c r="J1105" s="180">
        <v>29</v>
      </c>
      <c r="K1105" s="180">
        <v>16</v>
      </c>
      <c r="L1105" s="208">
        <f t="shared" si="62"/>
        <v>13</v>
      </c>
      <c r="M1105" s="179" t="s">
        <v>194</v>
      </c>
      <c r="N1105" s="180">
        <v>52</v>
      </c>
      <c r="O1105" s="180">
        <v>79</v>
      </c>
      <c r="P1105" s="208">
        <f t="shared" si="63"/>
        <v>-27</v>
      </c>
    </row>
    <row r="1106" spans="1:16" ht="14.1" customHeight="1" x14ac:dyDescent="0.2">
      <c r="A1106" s="156"/>
      <c r="B1106" s="354"/>
      <c r="C1106" s="433"/>
      <c r="D1106" s="433"/>
      <c r="E1106" s="433"/>
      <c r="F1106" s="433"/>
      <c r="I1106" s="179" t="s">
        <v>438</v>
      </c>
      <c r="J1106" s="180">
        <v>12</v>
      </c>
      <c r="K1106" s="180">
        <v>0</v>
      </c>
      <c r="L1106" s="208">
        <f t="shared" si="62"/>
        <v>12</v>
      </c>
      <c r="M1106" s="179" t="s">
        <v>412</v>
      </c>
      <c r="N1106" s="180">
        <v>407</v>
      </c>
      <c r="O1106" s="180">
        <v>427</v>
      </c>
      <c r="P1106" s="208">
        <f t="shared" si="63"/>
        <v>-20</v>
      </c>
    </row>
    <row r="1107" spans="1:16" ht="14.1" customHeight="1" x14ac:dyDescent="0.2">
      <c r="A1107" s="156"/>
      <c r="B1107" s="354"/>
      <c r="C1107" s="433"/>
      <c r="D1107" s="433"/>
      <c r="E1107" s="433"/>
      <c r="F1107" s="433"/>
      <c r="I1107" s="179" t="s">
        <v>371</v>
      </c>
      <c r="J1107" s="180">
        <v>10</v>
      </c>
      <c r="K1107" s="180">
        <v>0</v>
      </c>
      <c r="L1107" s="208">
        <f t="shared" si="62"/>
        <v>10</v>
      </c>
      <c r="M1107" s="179" t="s">
        <v>30</v>
      </c>
      <c r="N1107" s="180">
        <v>166</v>
      </c>
      <c r="O1107" s="180">
        <v>183</v>
      </c>
      <c r="P1107" s="208">
        <f t="shared" si="63"/>
        <v>-17</v>
      </c>
    </row>
    <row r="1108" spans="1:16" ht="14.1" customHeight="1" x14ac:dyDescent="0.2">
      <c r="A1108" s="156"/>
      <c r="B1108" s="354"/>
      <c r="C1108" s="433"/>
      <c r="D1108" s="433"/>
      <c r="E1108" s="433"/>
      <c r="F1108" s="433"/>
      <c r="I1108" s="179" t="s">
        <v>163</v>
      </c>
      <c r="J1108" s="180">
        <v>186</v>
      </c>
      <c r="K1108" s="180">
        <v>181</v>
      </c>
      <c r="L1108" s="208">
        <f t="shared" si="62"/>
        <v>5</v>
      </c>
      <c r="M1108" s="179" t="s">
        <v>414</v>
      </c>
      <c r="N1108" s="180">
        <v>34</v>
      </c>
      <c r="O1108" s="180">
        <v>50</v>
      </c>
      <c r="P1108" s="208">
        <f t="shared" si="63"/>
        <v>-16</v>
      </c>
    </row>
    <row r="1109" spans="1:16" ht="14.1" customHeight="1" x14ac:dyDescent="0.2">
      <c r="A1109" s="156"/>
      <c r="B1109" s="354"/>
      <c r="C1109" s="433"/>
      <c r="D1109" s="433"/>
      <c r="E1109" s="433"/>
      <c r="F1109" s="433"/>
      <c r="G1109" s="436"/>
      <c r="I1109" s="179" t="s">
        <v>419</v>
      </c>
      <c r="J1109" s="180">
        <v>3</v>
      </c>
      <c r="K1109" s="180">
        <v>1</v>
      </c>
      <c r="L1109" s="208">
        <f t="shared" si="62"/>
        <v>2</v>
      </c>
      <c r="M1109" s="179" t="s">
        <v>171</v>
      </c>
      <c r="N1109" s="180">
        <v>19</v>
      </c>
      <c r="O1109" s="180">
        <v>32</v>
      </c>
      <c r="P1109" s="208">
        <f t="shared" si="63"/>
        <v>-13</v>
      </c>
    </row>
    <row r="1110" spans="1:16" ht="14.1" customHeight="1" x14ac:dyDescent="0.2">
      <c r="A1110" s="156"/>
      <c r="B1110" s="354"/>
      <c r="C1110" s="433"/>
      <c r="D1110" s="433"/>
      <c r="E1110" s="433"/>
      <c r="F1110" s="433"/>
      <c r="I1110" s="179" t="s">
        <v>168</v>
      </c>
      <c r="J1110" s="180">
        <v>2</v>
      </c>
      <c r="K1110" s="180">
        <v>0</v>
      </c>
      <c r="L1110" s="208">
        <f t="shared" si="62"/>
        <v>2</v>
      </c>
      <c r="M1110" s="179" t="s">
        <v>29</v>
      </c>
      <c r="N1110" s="180">
        <v>4</v>
      </c>
      <c r="O1110" s="180">
        <v>17</v>
      </c>
      <c r="P1110" s="208">
        <f t="shared" si="63"/>
        <v>-13</v>
      </c>
    </row>
    <row r="1111" spans="1:16" ht="14.1" customHeight="1" x14ac:dyDescent="0.2">
      <c r="A1111" s="156"/>
      <c r="B1111" s="354"/>
      <c r="C1111" s="433"/>
      <c r="D1111" s="433"/>
      <c r="E1111" s="433"/>
      <c r="F1111" s="433"/>
      <c r="I1111" s="179" t="s">
        <v>416</v>
      </c>
      <c r="J1111" s="180">
        <v>1</v>
      </c>
      <c r="K1111" s="180">
        <v>0</v>
      </c>
      <c r="L1111" s="208">
        <f t="shared" si="62"/>
        <v>1</v>
      </c>
      <c r="M1111" s="179" t="s">
        <v>169</v>
      </c>
      <c r="N1111" s="180">
        <v>7</v>
      </c>
      <c r="O1111" s="180">
        <v>10</v>
      </c>
      <c r="P1111" s="208">
        <f t="shared" si="63"/>
        <v>-3</v>
      </c>
    </row>
    <row r="1112" spans="1:16" ht="14.1" customHeight="1" x14ac:dyDescent="0.2">
      <c r="I1112" s="183"/>
      <c r="J1112" s="180"/>
      <c r="K1112" s="180"/>
      <c r="L1112" s="208"/>
      <c r="M1112" s="179" t="s">
        <v>420</v>
      </c>
      <c r="N1112" s="180">
        <v>1</v>
      </c>
      <c r="O1112" s="180">
        <v>4</v>
      </c>
      <c r="P1112" s="208">
        <f t="shared" si="63"/>
        <v>-3</v>
      </c>
    </row>
    <row r="1113" spans="1:16" ht="14.1" customHeight="1" x14ac:dyDescent="0.2">
      <c r="I1113" s="183"/>
      <c r="J1113" s="180"/>
      <c r="K1113" s="180"/>
      <c r="L1113" s="208"/>
      <c r="M1113" s="179" t="s">
        <v>197</v>
      </c>
      <c r="N1113" s="180">
        <v>20</v>
      </c>
      <c r="O1113" s="180">
        <v>22</v>
      </c>
      <c r="P1113" s="208">
        <f t="shared" si="63"/>
        <v>-2</v>
      </c>
    </row>
    <row r="1114" spans="1:16" ht="14.1" customHeight="1" x14ac:dyDescent="0.2">
      <c r="C1114" s="438"/>
      <c r="E1114" s="438"/>
      <c r="I1114" s="183"/>
      <c r="J1114" s="180"/>
      <c r="K1114" s="180"/>
      <c r="L1114" s="208"/>
      <c r="M1114" s="179" t="s">
        <v>425</v>
      </c>
      <c r="N1114" s="180">
        <v>16</v>
      </c>
      <c r="O1114" s="180">
        <v>18</v>
      </c>
      <c r="P1114" s="208">
        <f t="shared" si="63"/>
        <v>-2</v>
      </c>
    </row>
    <row r="1115" spans="1:16" ht="14.1" customHeight="1" x14ac:dyDescent="0.2">
      <c r="A1115" s="163"/>
      <c r="C1115" s="364"/>
      <c r="D1115" s="422"/>
      <c r="E1115" s="364"/>
      <c r="F1115" s="422"/>
      <c r="I1115" s="183"/>
      <c r="J1115" s="180"/>
      <c r="K1115" s="180"/>
      <c r="L1115" s="208"/>
      <c r="M1115" s="179" t="s">
        <v>431</v>
      </c>
      <c r="N1115" s="180">
        <v>2</v>
      </c>
      <c r="O1115" s="180">
        <v>3</v>
      </c>
      <c r="P1115" s="208">
        <f t="shared" si="63"/>
        <v>-1</v>
      </c>
    </row>
    <row r="1116" spans="1:16" ht="14.1" customHeight="1" x14ac:dyDescent="0.2">
      <c r="A1116" s="163"/>
      <c r="D1116" s="422"/>
      <c r="F1116" s="422"/>
      <c r="I1116" s="183"/>
      <c r="J1116" s="180"/>
      <c r="K1116" s="180"/>
      <c r="L1116" s="208"/>
      <c r="M1116" s="179" t="s">
        <v>145</v>
      </c>
      <c r="N1116" s="180">
        <v>7</v>
      </c>
      <c r="O1116" s="180">
        <v>8</v>
      </c>
      <c r="P1116" s="208">
        <f t="shared" si="63"/>
        <v>-1</v>
      </c>
    </row>
    <row r="1117" spans="1:16" ht="14.1" customHeight="1" x14ac:dyDescent="0.2">
      <c r="A1117" s="163"/>
      <c r="D1117" s="422"/>
      <c r="F1117" s="422"/>
      <c r="M1117" s="179" t="s">
        <v>246</v>
      </c>
      <c r="N1117" s="180">
        <v>9769</v>
      </c>
      <c r="O1117" s="180">
        <v>11905</v>
      </c>
      <c r="P1117" s="208">
        <f t="shared" si="63"/>
        <v>-2136</v>
      </c>
    </row>
    <row r="1118" spans="1:16" ht="14.1" customHeight="1" x14ac:dyDescent="0.2">
      <c r="A1118" s="163"/>
      <c r="D1118" s="422"/>
      <c r="F1118" s="422"/>
      <c r="I1118" s="183"/>
      <c r="J1118" s="180"/>
      <c r="K1118" s="180"/>
      <c r="L1118" s="208"/>
    </row>
    <row r="1119" spans="1:16" ht="14.1" customHeight="1" x14ac:dyDescent="0.2">
      <c r="I1119" s="183"/>
      <c r="J1119" s="180"/>
      <c r="K1119" s="180"/>
      <c r="L1119" s="208"/>
      <c r="M1119" s="423"/>
      <c r="N1119" s="424"/>
      <c r="O1119" s="424"/>
      <c r="P1119" s="208"/>
    </row>
    <row r="1120" spans="1:16" ht="14.1" customHeight="1" x14ac:dyDescent="0.2">
      <c r="I1120" s="183"/>
      <c r="J1120" s="180"/>
      <c r="K1120" s="180"/>
      <c r="L1120" s="208"/>
    </row>
    <row r="1121" spans="1:16" ht="14.1" customHeight="1" x14ac:dyDescent="0.2">
      <c r="M1121" s="423"/>
      <c r="N1121" s="424"/>
      <c r="O1121" s="424"/>
      <c r="P1121" s="208"/>
    </row>
    <row r="1122" spans="1:16" ht="14.1" customHeight="1" x14ac:dyDescent="0.2">
      <c r="I1122" s="183"/>
      <c r="J1122" s="180"/>
      <c r="K1122" s="180"/>
      <c r="L1122" s="208"/>
      <c r="M1122" s="423"/>
      <c r="N1122" s="424"/>
      <c r="O1122" s="424"/>
      <c r="P1122" s="208"/>
    </row>
    <row r="1123" spans="1:16" ht="14.1" customHeight="1" x14ac:dyDescent="0.2">
      <c r="I1123" s="183"/>
      <c r="J1123" s="180"/>
      <c r="K1123" s="180"/>
      <c r="L1123" s="208"/>
      <c r="M1123" s="423"/>
      <c r="N1123" s="424"/>
      <c r="O1123" s="424"/>
      <c r="P1123" s="208"/>
    </row>
    <row r="1124" spans="1:16" ht="14.1" customHeight="1" x14ac:dyDescent="0.2">
      <c r="I1124" s="183"/>
      <c r="J1124" s="180"/>
      <c r="K1124" s="180"/>
      <c r="L1124" s="208"/>
      <c r="M1124" s="423"/>
      <c r="N1124" s="424"/>
      <c r="O1124" s="424"/>
      <c r="P1124" s="208"/>
    </row>
    <row r="1125" spans="1:16" ht="14.1" customHeight="1" x14ac:dyDescent="0.2">
      <c r="I1125" s="183"/>
      <c r="J1125" s="180"/>
      <c r="K1125" s="180"/>
      <c r="L1125" s="208"/>
      <c r="M1125" s="423"/>
      <c r="N1125" s="424"/>
      <c r="O1125" s="424"/>
      <c r="P1125" s="208"/>
    </row>
    <row r="1126" spans="1:16" ht="14.1" customHeight="1" x14ac:dyDescent="0.2">
      <c r="I1126" s="183"/>
      <c r="J1126" s="180"/>
      <c r="K1126" s="180"/>
      <c r="L1126" s="208"/>
    </row>
    <row r="1127" spans="1:16" ht="14.1" customHeight="1" x14ac:dyDescent="0.2">
      <c r="I1127" s="183"/>
      <c r="J1127" s="180"/>
      <c r="K1127" s="180"/>
      <c r="L1127" s="208"/>
    </row>
    <row r="1128" spans="1:16" ht="14.1" customHeight="1" x14ac:dyDescent="0.2">
      <c r="I1128" s="183"/>
      <c r="J1128" s="180"/>
      <c r="K1128" s="180"/>
      <c r="L1128" s="208"/>
    </row>
    <row r="1129" spans="1:16" ht="14.1" customHeight="1" x14ac:dyDescent="0.2">
      <c r="A1129" s="156"/>
      <c r="I1129" s="426" t="s">
        <v>434</v>
      </c>
      <c r="J1129" s="401">
        <f>SUM(J1086:J1128)</f>
        <v>35682</v>
      </c>
      <c r="K1129" s="401">
        <f>SUM(K1086:K1128)</f>
        <v>27048</v>
      </c>
      <c r="L1129" s="401">
        <f>SUM(L1086:L1128)</f>
        <v>8634</v>
      </c>
      <c r="M1129" s="430" t="s">
        <v>434</v>
      </c>
      <c r="N1129" s="401">
        <f>SUM(N1086:N1128)</f>
        <v>32218</v>
      </c>
      <c r="O1129" s="401">
        <f>SUM(O1086:O1128)</f>
        <v>38331</v>
      </c>
      <c r="P1129" s="432">
        <f>SUM(P1086:P1128)</f>
        <v>-6113</v>
      </c>
    </row>
    <row r="1130" spans="1:16" ht="14.1" customHeight="1" x14ac:dyDescent="0.2">
      <c r="A1130" s="156"/>
      <c r="I1130" s="426"/>
      <c r="J1130" s="401">
        <f>N1129</f>
        <v>32218</v>
      </c>
      <c r="K1130" s="401">
        <f>O1129</f>
        <v>38331</v>
      </c>
      <c r="L1130" s="401">
        <f>J1130-K1130</f>
        <v>-6113</v>
      </c>
      <c r="M1130" s="430"/>
      <c r="N1130" s="401"/>
      <c r="O1130" s="401"/>
      <c r="P1130" s="441"/>
    </row>
    <row r="1131" spans="1:16" ht="14.1" customHeight="1" x14ac:dyDescent="0.2">
      <c r="A1131" s="156"/>
      <c r="J1131" s="428">
        <f>SUM(J1129:J1130)</f>
        <v>67900</v>
      </c>
      <c r="K1131" s="428">
        <f>SUM(K1129:K1130)</f>
        <v>65379</v>
      </c>
      <c r="L1131" s="428">
        <f>J1131-K1131</f>
        <v>2521</v>
      </c>
      <c r="M1131" s="439"/>
      <c r="N1131" s="402"/>
      <c r="O1131" s="402"/>
    </row>
    <row r="1132" spans="1:16" ht="14.1" customHeight="1" x14ac:dyDescent="0.2">
      <c r="A1132" s="156"/>
      <c r="I1132" s="429" t="s">
        <v>462</v>
      </c>
      <c r="J1132" s="399">
        <f>C1085-J1131</f>
        <v>0</v>
      </c>
      <c r="K1132" s="399">
        <f>E1085-K1131</f>
        <v>0</v>
      </c>
      <c r="L1132" s="399">
        <f>G1085-L1131</f>
        <v>0</v>
      </c>
      <c r="M1132" s="439"/>
      <c r="N1132" s="402"/>
      <c r="O1132" s="402"/>
    </row>
    <row r="1133" spans="1:16" ht="14.1" customHeight="1" x14ac:dyDescent="0.2"/>
    <row r="1134" spans="1:16" ht="14.1" customHeight="1" x14ac:dyDescent="0.2">
      <c r="A1134" s="166">
        <v>23</v>
      </c>
      <c r="B1134" s="245" t="s">
        <v>92</v>
      </c>
      <c r="C1134" s="72">
        <v>63325</v>
      </c>
      <c r="D1134" s="417">
        <f>C1134*100/7529178</f>
        <v>0.84106126857407271</v>
      </c>
      <c r="E1134" s="72">
        <v>69108</v>
      </c>
      <c r="F1134" s="417">
        <f>E1134*100/7270009</f>
        <v>0.95059029500513681</v>
      </c>
      <c r="G1134" s="443">
        <f>C1134-E1134</f>
        <v>-5783</v>
      </c>
      <c r="H1134" s="444">
        <f>G1134*100/E1134</f>
        <v>-8.3680615847658739</v>
      </c>
      <c r="I1134" s="426"/>
      <c r="J1134" s="401"/>
      <c r="K1134" s="401"/>
      <c r="L1134" s="401"/>
      <c r="M1134" s="430"/>
      <c r="N1134" s="401"/>
      <c r="O1134" s="401"/>
      <c r="P1134" s="401"/>
    </row>
    <row r="1135" spans="1:16" ht="14.1" customHeight="1" x14ac:dyDescent="0.2">
      <c r="I1135" s="179" t="s">
        <v>151</v>
      </c>
      <c r="J1135" s="180">
        <v>9782</v>
      </c>
      <c r="K1135" s="180">
        <v>7744</v>
      </c>
      <c r="L1135" s="208">
        <f t="shared" ref="L1135:L1159" si="64">J1135-K1135</f>
        <v>2038</v>
      </c>
      <c r="M1135" s="179" t="s">
        <v>30</v>
      </c>
      <c r="N1135" s="180">
        <v>8814</v>
      </c>
      <c r="O1135" s="180">
        <v>13780</v>
      </c>
      <c r="P1135" s="208">
        <f t="shared" ref="P1135:P1160" si="65">N1135-O1135</f>
        <v>-4966</v>
      </c>
    </row>
    <row r="1136" spans="1:16" ht="14.1" customHeight="1" x14ac:dyDescent="0.2">
      <c r="C1136" s="422"/>
      <c r="D1136" s="450"/>
      <c r="E1136" s="422"/>
      <c r="F1136" s="450"/>
      <c r="G1136" s="449"/>
      <c r="H1136" s="450"/>
      <c r="I1136" s="179" t="s">
        <v>407</v>
      </c>
      <c r="J1136" s="180">
        <v>1903</v>
      </c>
      <c r="K1136" s="180">
        <v>1052</v>
      </c>
      <c r="L1136" s="208">
        <f t="shared" si="64"/>
        <v>851</v>
      </c>
      <c r="M1136" s="179" t="s">
        <v>416</v>
      </c>
      <c r="N1136" s="180">
        <v>2110</v>
      </c>
      <c r="O1136" s="180">
        <v>3664</v>
      </c>
      <c r="P1136" s="208">
        <f t="shared" si="65"/>
        <v>-1554</v>
      </c>
    </row>
    <row r="1137" spans="1:16" ht="14.1" customHeight="1" x14ac:dyDescent="0.2">
      <c r="C1137" s="422"/>
      <c r="D1137" s="422"/>
      <c r="E1137" s="422"/>
      <c r="F1137" s="422"/>
      <c r="I1137" s="179" t="s">
        <v>138</v>
      </c>
      <c r="J1137" s="180">
        <v>1594</v>
      </c>
      <c r="K1137" s="180">
        <v>977</v>
      </c>
      <c r="L1137" s="208">
        <f t="shared" si="64"/>
        <v>617</v>
      </c>
      <c r="M1137" s="179" t="s">
        <v>50</v>
      </c>
      <c r="N1137" s="180">
        <v>4114</v>
      </c>
      <c r="O1137" s="180">
        <v>4598</v>
      </c>
      <c r="P1137" s="208">
        <f t="shared" si="65"/>
        <v>-484</v>
      </c>
    </row>
    <row r="1138" spans="1:16" ht="14.1" customHeight="1" x14ac:dyDescent="0.2">
      <c r="C1138" s="422"/>
      <c r="D1138" s="450"/>
      <c r="E1138" s="422"/>
      <c r="F1138" s="450"/>
      <c r="G1138" s="449"/>
      <c r="H1138" s="450"/>
      <c r="I1138" s="179" t="s">
        <v>311</v>
      </c>
      <c r="J1138" s="180">
        <v>2526</v>
      </c>
      <c r="K1138" s="180">
        <v>1965</v>
      </c>
      <c r="L1138" s="208">
        <f t="shared" si="64"/>
        <v>561</v>
      </c>
      <c r="M1138" s="179" t="s">
        <v>411</v>
      </c>
      <c r="N1138" s="180">
        <v>4602</v>
      </c>
      <c r="O1138" s="180">
        <v>5005</v>
      </c>
      <c r="P1138" s="208">
        <f t="shared" si="65"/>
        <v>-403</v>
      </c>
    </row>
    <row r="1139" spans="1:16" ht="14.1" customHeight="1" x14ac:dyDescent="0.2">
      <c r="A1139" s="397"/>
      <c r="I1139" s="179" t="s">
        <v>408</v>
      </c>
      <c r="J1139" s="180">
        <v>3070</v>
      </c>
      <c r="K1139" s="180">
        <v>2723</v>
      </c>
      <c r="L1139" s="208">
        <f t="shared" si="64"/>
        <v>347</v>
      </c>
      <c r="M1139" s="179" t="s">
        <v>197</v>
      </c>
      <c r="N1139" s="180">
        <v>803</v>
      </c>
      <c r="O1139" s="180">
        <v>1069</v>
      </c>
      <c r="P1139" s="208">
        <f t="shared" si="65"/>
        <v>-266</v>
      </c>
    </row>
    <row r="1140" spans="1:16" ht="14.1" customHeight="1" x14ac:dyDescent="0.2">
      <c r="A1140" s="397"/>
      <c r="I1140" s="179" t="s">
        <v>306</v>
      </c>
      <c r="J1140" s="180">
        <v>422</v>
      </c>
      <c r="K1140" s="180">
        <v>119</v>
      </c>
      <c r="L1140" s="208">
        <f t="shared" si="64"/>
        <v>303</v>
      </c>
      <c r="M1140" s="179" t="s">
        <v>430</v>
      </c>
      <c r="N1140" s="180">
        <v>0</v>
      </c>
      <c r="O1140" s="180">
        <v>251</v>
      </c>
      <c r="P1140" s="208">
        <f t="shared" si="65"/>
        <v>-251</v>
      </c>
    </row>
    <row r="1141" spans="1:16" ht="14.1" customHeight="1" x14ac:dyDescent="0.2">
      <c r="A1141" s="397"/>
      <c r="I1141" s="179" t="s">
        <v>152</v>
      </c>
      <c r="J1141" s="180">
        <v>800</v>
      </c>
      <c r="K1141" s="180">
        <v>517</v>
      </c>
      <c r="L1141" s="208">
        <f t="shared" si="64"/>
        <v>283</v>
      </c>
      <c r="M1141" s="179" t="s">
        <v>26</v>
      </c>
      <c r="N1141" s="180">
        <v>670</v>
      </c>
      <c r="O1141" s="180">
        <v>899</v>
      </c>
      <c r="P1141" s="208">
        <f t="shared" si="65"/>
        <v>-229</v>
      </c>
    </row>
    <row r="1142" spans="1:16" ht="14.1" customHeight="1" x14ac:dyDescent="0.2">
      <c r="A1142" s="397"/>
      <c r="I1142" s="179" t="s">
        <v>360</v>
      </c>
      <c r="J1142" s="180">
        <v>297</v>
      </c>
      <c r="K1142" s="180">
        <v>39</v>
      </c>
      <c r="L1142" s="208">
        <f t="shared" si="64"/>
        <v>258</v>
      </c>
      <c r="M1142" s="179" t="s">
        <v>368</v>
      </c>
      <c r="N1142" s="180">
        <v>54</v>
      </c>
      <c r="O1142" s="180">
        <v>278</v>
      </c>
      <c r="P1142" s="208">
        <f t="shared" si="65"/>
        <v>-224</v>
      </c>
    </row>
    <row r="1143" spans="1:16" ht="14.1" customHeight="1" x14ac:dyDescent="0.2">
      <c r="A1143" s="397"/>
      <c r="I1143" s="179" t="s">
        <v>53</v>
      </c>
      <c r="J1143" s="180">
        <v>474</v>
      </c>
      <c r="K1143" s="180">
        <v>231</v>
      </c>
      <c r="L1143" s="208">
        <f t="shared" si="64"/>
        <v>243</v>
      </c>
      <c r="M1143" s="179" t="s">
        <v>160</v>
      </c>
      <c r="N1143" s="180">
        <v>10</v>
      </c>
      <c r="O1143" s="180">
        <v>208</v>
      </c>
      <c r="P1143" s="208">
        <f t="shared" si="65"/>
        <v>-198</v>
      </c>
    </row>
    <row r="1144" spans="1:16" ht="14.1" customHeight="1" x14ac:dyDescent="0.2">
      <c r="A1144" s="397"/>
      <c r="I1144" s="179" t="s">
        <v>317</v>
      </c>
      <c r="J1144" s="180">
        <v>227</v>
      </c>
      <c r="K1144" s="180">
        <v>56</v>
      </c>
      <c r="L1144" s="208">
        <f t="shared" si="64"/>
        <v>171</v>
      </c>
      <c r="M1144" s="179" t="s">
        <v>409</v>
      </c>
      <c r="N1144" s="180">
        <v>480</v>
      </c>
      <c r="O1144" s="180">
        <v>668</v>
      </c>
      <c r="P1144" s="208">
        <f t="shared" si="65"/>
        <v>-188</v>
      </c>
    </row>
    <row r="1145" spans="1:16" ht="14.1" customHeight="1" x14ac:dyDescent="0.2">
      <c r="A1145" s="397"/>
      <c r="I1145" s="179" t="s">
        <v>419</v>
      </c>
      <c r="J1145" s="180">
        <v>152</v>
      </c>
      <c r="K1145" s="180">
        <v>0</v>
      </c>
      <c r="L1145" s="208">
        <f t="shared" si="64"/>
        <v>152</v>
      </c>
      <c r="M1145" s="179" t="s">
        <v>17</v>
      </c>
      <c r="N1145" s="180">
        <v>13</v>
      </c>
      <c r="O1145" s="180">
        <v>135</v>
      </c>
      <c r="P1145" s="208">
        <f t="shared" si="65"/>
        <v>-122</v>
      </c>
    </row>
    <row r="1146" spans="1:16" ht="14.1" customHeight="1" x14ac:dyDescent="0.2">
      <c r="A1146" s="397"/>
      <c r="I1146" s="179" t="s">
        <v>414</v>
      </c>
      <c r="J1146" s="180">
        <v>199</v>
      </c>
      <c r="K1146" s="180">
        <v>56</v>
      </c>
      <c r="L1146" s="208">
        <f t="shared" si="64"/>
        <v>143</v>
      </c>
      <c r="M1146" s="179" t="s">
        <v>150</v>
      </c>
      <c r="N1146" s="180">
        <v>10151</v>
      </c>
      <c r="O1146" s="180">
        <v>10254</v>
      </c>
      <c r="P1146" s="208">
        <f t="shared" si="65"/>
        <v>-103</v>
      </c>
    </row>
    <row r="1147" spans="1:16" ht="14.1" customHeight="1" x14ac:dyDescent="0.2">
      <c r="A1147" s="397"/>
      <c r="I1147" s="179" t="s">
        <v>410</v>
      </c>
      <c r="J1147" s="180">
        <v>179</v>
      </c>
      <c r="K1147" s="180">
        <v>48</v>
      </c>
      <c r="L1147" s="208">
        <f t="shared" si="64"/>
        <v>131</v>
      </c>
      <c r="M1147" s="179" t="s">
        <v>413</v>
      </c>
      <c r="N1147" s="180">
        <v>1486</v>
      </c>
      <c r="O1147" s="180">
        <v>1552</v>
      </c>
      <c r="P1147" s="208">
        <f t="shared" si="65"/>
        <v>-66</v>
      </c>
    </row>
    <row r="1148" spans="1:16" ht="14.1" customHeight="1" x14ac:dyDescent="0.2">
      <c r="A1148" s="397"/>
      <c r="I1148" s="179" t="s">
        <v>140</v>
      </c>
      <c r="J1148" s="180">
        <v>1740</v>
      </c>
      <c r="K1148" s="180">
        <v>1675</v>
      </c>
      <c r="L1148" s="208">
        <f t="shared" si="64"/>
        <v>65</v>
      </c>
      <c r="M1148" s="179" t="s">
        <v>54</v>
      </c>
      <c r="N1148" s="180">
        <v>395</v>
      </c>
      <c r="O1148" s="180">
        <v>440</v>
      </c>
      <c r="P1148" s="208">
        <f t="shared" si="65"/>
        <v>-45</v>
      </c>
    </row>
    <row r="1149" spans="1:16" ht="14.1" customHeight="1" x14ac:dyDescent="0.2">
      <c r="A1149" s="397"/>
      <c r="I1149" s="179" t="s">
        <v>432</v>
      </c>
      <c r="J1149" s="180">
        <v>169</v>
      </c>
      <c r="K1149" s="180">
        <v>109</v>
      </c>
      <c r="L1149" s="208">
        <f t="shared" si="64"/>
        <v>60</v>
      </c>
      <c r="M1149" s="179" t="s">
        <v>412</v>
      </c>
      <c r="N1149" s="180">
        <v>805</v>
      </c>
      <c r="O1149" s="180">
        <v>846</v>
      </c>
      <c r="P1149" s="208">
        <f t="shared" si="65"/>
        <v>-41</v>
      </c>
    </row>
    <row r="1150" spans="1:16" ht="14.1" customHeight="1" x14ac:dyDescent="0.2">
      <c r="A1150" s="397"/>
      <c r="I1150" s="179" t="s">
        <v>417</v>
      </c>
      <c r="J1150" s="180">
        <v>229</v>
      </c>
      <c r="K1150" s="180">
        <v>193</v>
      </c>
      <c r="L1150" s="208">
        <f t="shared" si="64"/>
        <v>36</v>
      </c>
      <c r="M1150" s="179" t="s">
        <v>135</v>
      </c>
      <c r="N1150" s="180">
        <v>38</v>
      </c>
      <c r="O1150" s="180">
        <v>72</v>
      </c>
      <c r="P1150" s="208">
        <f t="shared" si="65"/>
        <v>-34</v>
      </c>
    </row>
    <row r="1151" spans="1:16" ht="14.1" customHeight="1" x14ac:dyDescent="0.2">
      <c r="A1151" s="397"/>
      <c r="I1151" s="179" t="s">
        <v>171</v>
      </c>
      <c r="J1151" s="180">
        <v>98</v>
      </c>
      <c r="K1151" s="180">
        <v>84</v>
      </c>
      <c r="L1151" s="208">
        <f t="shared" si="64"/>
        <v>14</v>
      </c>
      <c r="M1151" s="179" t="s">
        <v>371</v>
      </c>
      <c r="N1151" s="180">
        <v>7</v>
      </c>
      <c r="O1151" s="180">
        <v>30</v>
      </c>
      <c r="P1151" s="208">
        <f t="shared" si="65"/>
        <v>-23</v>
      </c>
    </row>
    <row r="1152" spans="1:16" ht="14.1" customHeight="1" x14ac:dyDescent="0.2">
      <c r="A1152" s="397"/>
      <c r="I1152" s="179" t="s">
        <v>29</v>
      </c>
      <c r="J1152" s="180">
        <v>28</v>
      </c>
      <c r="K1152" s="180">
        <v>16</v>
      </c>
      <c r="L1152" s="208">
        <f t="shared" si="64"/>
        <v>12</v>
      </c>
      <c r="M1152" s="179" t="s">
        <v>156</v>
      </c>
      <c r="N1152" s="180">
        <v>0</v>
      </c>
      <c r="O1152" s="180">
        <v>21</v>
      </c>
      <c r="P1152" s="208">
        <f t="shared" si="65"/>
        <v>-21</v>
      </c>
    </row>
    <row r="1153" spans="1:16" ht="14.1" customHeight="1" x14ac:dyDescent="0.2">
      <c r="A1153" s="397"/>
      <c r="I1153" s="179" t="s">
        <v>159</v>
      </c>
      <c r="J1153" s="180">
        <v>92</v>
      </c>
      <c r="K1153" s="180">
        <v>83</v>
      </c>
      <c r="L1153" s="208">
        <f t="shared" si="64"/>
        <v>9</v>
      </c>
      <c r="M1153" s="179" t="s">
        <v>38</v>
      </c>
      <c r="N1153" s="180">
        <v>229</v>
      </c>
      <c r="O1153" s="180">
        <v>247</v>
      </c>
      <c r="P1153" s="208">
        <f t="shared" si="65"/>
        <v>-18</v>
      </c>
    </row>
    <row r="1154" spans="1:16" ht="14.1" customHeight="1" x14ac:dyDescent="0.2">
      <c r="A1154" s="397"/>
      <c r="I1154" s="179" t="s">
        <v>420</v>
      </c>
      <c r="J1154" s="180">
        <v>5</v>
      </c>
      <c r="K1154" s="180">
        <v>2</v>
      </c>
      <c r="L1154" s="208">
        <f t="shared" si="64"/>
        <v>3</v>
      </c>
      <c r="M1154" s="179" t="s">
        <v>423</v>
      </c>
      <c r="N1154" s="180">
        <v>20</v>
      </c>
      <c r="O1154" s="180">
        <v>38</v>
      </c>
      <c r="P1154" s="208">
        <f t="shared" si="65"/>
        <v>-18</v>
      </c>
    </row>
    <row r="1155" spans="1:16" ht="14.1" customHeight="1" x14ac:dyDescent="0.2">
      <c r="I1155" s="179" t="s">
        <v>422</v>
      </c>
      <c r="J1155" s="180">
        <v>5</v>
      </c>
      <c r="K1155" s="180">
        <v>3</v>
      </c>
      <c r="L1155" s="208">
        <f t="shared" si="64"/>
        <v>2</v>
      </c>
      <c r="M1155" s="179" t="s">
        <v>426</v>
      </c>
      <c r="N1155" s="180">
        <v>155</v>
      </c>
      <c r="O1155" s="180">
        <v>173</v>
      </c>
      <c r="P1155" s="208">
        <f t="shared" si="65"/>
        <v>-18</v>
      </c>
    </row>
    <row r="1156" spans="1:16" ht="14.1" customHeight="1" x14ac:dyDescent="0.2">
      <c r="A1156" s="163"/>
      <c r="B1156" s="422"/>
      <c r="C1156" s="422"/>
      <c r="D1156" s="422"/>
      <c r="E1156" s="422"/>
      <c r="F1156" s="422"/>
      <c r="G1156" s="422"/>
      <c r="H1156" s="422"/>
      <c r="I1156" s="179" t="s">
        <v>429</v>
      </c>
      <c r="J1156" s="180">
        <v>1</v>
      </c>
      <c r="K1156" s="180">
        <v>0</v>
      </c>
      <c r="L1156" s="208">
        <f t="shared" si="64"/>
        <v>1</v>
      </c>
      <c r="M1156" s="179" t="s">
        <v>319</v>
      </c>
      <c r="N1156" s="180">
        <v>0</v>
      </c>
      <c r="O1156" s="180">
        <v>16</v>
      </c>
      <c r="P1156" s="208">
        <f t="shared" si="65"/>
        <v>-16</v>
      </c>
    </row>
    <row r="1157" spans="1:16" ht="14.1" customHeight="1" x14ac:dyDescent="0.2">
      <c r="A1157" s="163"/>
      <c r="B1157" s="422"/>
      <c r="C1157" s="422"/>
      <c r="D1157" s="422"/>
      <c r="E1157" s="422"/>
      <c r="F1157" s="422"/>
      <c r="G1157" s="422"/>
      <c r="H1157" s="422"/>
      <c r="I1157" s="179" t="s">
        <v>148</v>
      </c>
      <c r="J1157" s="180">
        <v>7</v>
      </c>
      <c r="K1157" s="180">
        <v>6</v>
      </c>
      <c r="L1157" s="208">
        <f t="shared" si="64"/>
        <v>1</v>
      </c>
      <c r="M1157" s="179" t="s">
        <v>418</v>
      </c>
      <c r="N1157" s="180">
        <v>7</v>
      </c>
      <c r="O1157" s="180">
        <v>18</v>
      </c>
      <c r="P1157" s="208">
        <f t="shared" si="65"/>
        <v>-11</v>
      </c>
    </row>
    <row r="1158" spans="1:16" ht="14.1" customHeight="1" x14ac:dyDescent="0.2">
      <c r="A1158" s="163"/>
      <c r="B1158" s="422"/>
      <c r="C1158" s="422"/>
      <c r="D1158" s="422"/>
      <c r="E1158" s="422"/>
      <c r="F1158" s="422"/>
      <c r="G1158" s="422"/>
      <c r="H1158" s="422"/>
      <c r="I1158" s="179" t="s">
        <v>424</v>
      </c>
      <c r="J1158" s="180">
        <v>11</v>
      </c>
      <c r="K1158" s="180">
        <v>11</v>
      </c>
      <c r="L1158" s="208">
        <f t="shared" si="64"/>
        <v>0</v>
      </c>
      <c r="M1158" s="179" t="s">
        <v>180</v>
      </c>
      <c r="N1158" s="180">
        <v>1</v>
      </c>
      <c r="O1158" s="180">
        <v>8</v>
      </c>
      <c r="P1158" s="208">
        <f t="shared" si="65"/>
        <v>-7</v>
      </c>
    </row>
    <row r="1159" spans="1:16" ht="14.1" customHeight="1" x14ac:dyDescent="0.2">
      <c r="A1159" s="163"/>
      <c r="B1159" s="422"/>
      <c r="C1159" s="422"/>
      <c r="D1159" s="422"/>
      <c r="E1159" s="422"/>
      <c r="F1159" s="422"/>
      <c r="G1159" s="422"/>
      <c r="H1159" s="422"/>
      <c r="I1159" s="179" t="s">
        <v>362</v>
      </c>
      <c r="J1159" s="180">
        <v>627</v>
      </c>
      <c r="K1159" s="180">
        <v>627</v>
      </c>
      <c r="L1159" s="208">
        <f t="shared" si="64"/>
        <v>0</v>
      </c>
      <c r="M1159" s="179" t="s">
        <v>427</v>
      </c>
      <c r="N1159" s="180">
        <v>0</v>
      </c>
      <c r="O1159" s="180">
        <v>6</v>
      </c>
      <c r="P1159" s="208">
        <f t="shared" si="65"/>
        <v>-6</v>
      </c>
    </row>
    <row r="1160" spans="1:16" ht="14.1" customHeight="1" x14ac:dyDescent="0.2">
      <c r="A1160" s="163"/>
      <c r="B1160" s="422"/>
      <c r="C1160" s="422"/>
      <c r="D1160" s="422"/>
      <c r="E1160" s="422"/>
      <c r="F1160" s="422"/>
      <c r="G1160" s="422"/>
      <c r="H1160" s="422"/>
      <c r="I1160" s="179"/>
      <c r="J1160" s="180"/>
      <c r="K1160" s="180"/>
      <c r="L1160" s="208"/>
      <c r="M1160" s="179" t="s">
        <v>246</v>
      </c>
      <c r="N1160" s="180">
        <v>3724</v>
      </c>
      <c r="O1160" s="180">
        <v>6496</v>
      </c>
      <c r="P1160" s="208">
        <f t="shared" si="65"/>
        <v>-2772</v>
      </c>
    </row>
    <row r="1161" spans="1:16" ht="14.1" customHeight="1" x14ac:dyDescent="0.2">
      <c r="A1161" s="163"/>
      <c r="B1161" s="422"/>
      <c r="C1161" s="422"/>
      <c r="D1161" s="422"/>
      <c r="E1161" s="422"/>
      <c r="F1161" s="422"/>
      <c r="G1161" s="422"/>
      <c r="H1161" s="422"/>
      <c r="I1161" s="179"/>
      <c r="J1161" s="180"/>
      <c r="K1161" s="180"/>
      <c r="L1161" s="208"/>
    </row>
    <row r="1162" spans="1:16" ht="14.1" customHeight="1" x14ac:dyDescent="0.2">
      <c r="A1162" s="163"/>
      <c r="B1162" s="422"/>
      <c r="C1162" s="422"/>
      <c r="D1162" s="422"/>
      <c r="E1162" s="422"/>
      <c r="F1162" s="422"/>
      <c r="G1162" s="422"/>
      <c r="H1162" s="422"/>
      <c r="I1162" s="179"/>
      <c r="J1162" s="180"/>
      <c r="K1162" s="180"/>
      <c r="L1162" s="208"/>
      <c r="M1162" s="423"/>
      <c r="N1162" s="424"/>
      <c r="O1162" s="424"/>
      <c r="P1162" s="208"/>
    </row>
    <row r="1163" spans="1:16" ht="14.1" customHeight="1" x14ac:dyDescent="0.2">
      <c r="A1163" s="163"/>
      <c r="B1163" s="422"/>
      <c r="C1163" s="422"/>
      <c r="D1163" s="422"/>
      <c r="E1163" s="422"/>
      <c r="F1163" s="422"/>
      <c r="G1163" s="422"/>
      <c r="H1163" s="422"/>
      <c r="I1163" s="179"/>
      <c r="J1163" s="180"/>
      <c r="K1163" s="180"/>
      <c r="L1163" s="208"/>
      <c r="M1163" s="423"/>
      <c r="N1163" s="424"/>
      <c r="O1163" s="424"/>
      <c r="P1163" s="208"/>
    </row>
    <row r="1164" spans="1:16" ht="14.1" customHeight="1" x14ac:dyDescent="0.2">
      <c r="A1164" s="163"/>
      <c r="B1164" s="422"/>
      <c r="C1164" s="422"/>
      <c r="D1164" s="422"/>
      <c r="E1164" s="422"/>
      <c r="F1164" s="422"/>
      <c r="G1164" s="422"/>
      <c r="H1164" s="422"/>
      <c r="I1164" s="183"/>
      <c r="J1164" s="180"/>
      <c r="K1164" s="180"/>
      <c r="L1164" s="208"/>
      <c r="M1164" s="423"/>
      <c r="N1164" s="424"/>
      <c r="O1164" s="424"/>
      <c r="P1164" s="208"/>
    </row>
    <row r="1165" spans="1:16" ht="14.1" customHeight="1" x14ac:dyDescent="0.2">
      <c r="A1165" s="163"/>
      <c r="B1165" s="422"/>
      <c r="C1165" s="422"/>
      <c r="D1165" s="422"/>
      <c r="E1165" s="422"/>
      <c r="F1165" s="422"/>
      <c r="G1165" s="422"/>
      <c r="H1165" s="422"/>
      <c r="M1165" s="423"/>
      <c r="N1165" s="424"/>
      <c r="O1165" s="424"/>
      <c r="P1165" s="208"/>
    </row>
    <row r="1166" spans="1:16" ht="14.1" customHeight="1" x14ac:dyDescent="0.2">
      <c r="A1166" s="163"/>
      <c r="B1166" s="422"/>
      <c r="C1166" s="422"/>
      <c r="D1166" s="422"/>
      <c r="E1166" s="422"/>
      <c r="F1166" s="422"/>
      <c r="G1166" s="422"/>
      <c r="H1166" s="422"/>
      <c r="M1166" s="423"/>
      <c r="N1166" s="424"/>
      <c r="O1166" s="424"/>
      <c r="P1166" s="208"/>
    </row>
    <row r="1167" spans="1:16" ht="14.1" customHeight="1" x14ac:dyDescent="0.2">
      <c r="A1167" s="163"/>
      <c r="B1167" s="422"/>
      <c r="C1167" s="422"/>
      <c r="D1167" s="422"/>
      <c r="E1167" s="422"/>
      <c r="F1167" s="422"/>
      <c r="G1167" s="422"/>
      <c r="H1167" s="422"/>
      <c r="M1167" s="423"/>
      <c r="N1167" s="424"/>
      <c r="O1167" s="424"/>
      <c r="P1167" s="208"/>
    </row>
    <row r="1168" spans="1:16" ht="14.1" customHeight="1" x14ac:dyDescent="0.2">
      <c r="A1168" s="163"/>
      <c r="B1168" s="422"/>
      <c r="C1168" s="422"/>
      <c r="D1168" s="422"/>
      <c r="E1168" s="422"/>
      <c r="F1168" s="422"/>
      <c r="G1168" s="422"/>
      <c r="H1168" s="422"/>
      <c r="I1168" s="183"/>
      <c r="J1168" s="424"/>
      <c r="K1168" s="424"/>
      <c r="L1168" s="208"/>
      <c r="M1168" s="423"/>
      <c r="N1168" s="424"/>
      <c r="O1168" s="424"/>
      <c r="P1168" s="208"/>
    </row>
    <row r="1169" spans="1:16" ht="14.1" customHeight="1" x14ac:dyDescent="0.2">
      <c r="A1169" s="163"/>
      <c r="B1169" s="422"/>
      <c r="C1169" s="422"/>
      <c r="D1169" s="422"/>
      <c r="E1169" s="422"/>
      <c r="F1169" s="422"/>
      <c r="G1169" s="422"/>
      <c r="H1169" s="422"/>
      <c r="I1169" s="183"/>
      <c r="J1169" s="424"/>
      <c r="K1169" s="424"/>
      <c r="L1169" s="208"/>
      <c r="M1169" s="423"/>
      <c r="N1169" s="424"/>
      <c r="O1169" s="424"/>
      <c r="P1169" s="208"/>
    </row>
    <row r="1170" spans="1:16" ht="14.1" customHeight="1" x14ac:dyDescent="0.2">
      <c r="A1170" s="163"/>
      <c r="B1170" s="422"/>
      <c r="C1170" s="422"/>
      <c r="D1170" s="422"/>
      <c r="E1170" s="422"/>
      <c r="F1170" s="422"/>
      <c r="G1170" s="422"/>
      <c r="H1170" s="422"/>
      <c r="I1170" s="183"/>
      <c r="J1170" s="424"/>
      <c r="K1170" s="424"/>
      <c r="L1170" s="208"/>
      <c r="M1170" s="423"/>
      <c r="N1170" s="424"/>
      <c r="O1170" s="424"/>
      <c r="P1170" s="208"/>
    </row>
    <row r="1171" spans="1:16" ht="14.1" customHeight="1" x14ac:dyDescent="0.2">
      <c r="A1171" s="163"/>
      <c r="B1171" s="422"/>
      <c r="C1171" s="422"/>
      <c r="D1171" s="422"/>
      <c r="E1171" s="422"/>
      <c r="F1171" s="422"/>
      <c r="G1171" s="422"/>
      <c r="H1171" s="422"/>
      <c r="I1171" s="183"/>
      <c r="J1171" s="424"/>
      <c r="K1171" s="424"/>
      <c r="L1171" s="208"/>
      <c r="M1171" s="423"/>
      <c r="N1171" s="424"/>
      <c r="O1171" s="424"/>
      <c r="P1171" s="208"/>
    </row>
    <row r="1172" spans="1:16" ht="14.1" customHeight="1" x14ac:dyDescent="0.2">
      <c r="A1172" s="163"/>
      <c r="B1172" s="422"/>
      <c r="C1172" s="422"/>
      <c r="D1172" s="422"/>
      <c r="E1172" s="422"/>
      <c r="F1172" s="422"/>
      <c r="G1172" s="422"/>
      <c r="H1172" s="422"/>
      <c r="I1172" s="183"/>
      <c r="J1172" s="424"/>
      <c r="K1172" s="424"/>
      <c r="L1172" s="208"/>
      <c r="M1172" s="423"/>
      <c r="N1172" s="424"/>
      <c r="O1172" s="424"/>
      <c r="P1172" s="208"/>
    </row>
    <row r="1173" spans="1:16" ht="14.1" customHeight="1" x14ac:dyDescent="0.2">
      <c r="A1173" s="163"/>
      <c r="B1173" s="422"/>
      <c r="C1173" s="422"/>
      <c r="D1173" s="422"/>
      <c r="E1173" s="422"/>
      <c r="F1173" s="422"/>
      <c r="G1173" s="422"/>
      <c r="H1173" s="422"/>
      <c r="I1173" s="183"/>
      <c r="J1173" s="424"/>
      <c r="K1173" s="424"/>
      <c r="L1173" s="208"/>
      <c r="M1173" s="423"/>
      <c r="N1173" s="424"/>
      <c r="O1173" s="424"/>
      <c r="P1173" s="208"/>
    </row>
    <row r="1174" spans="1:16" ht="14.1" customHeight="1" x14ac:dyDescent="0.2">
      <c r="A1174" s="163"/>
      <c r="B1174" s="422"/>
      <c r="C1174" s="422"/>
      <c r="D1174" s="422"/>
      <c r="E1174" s="422"/>
      <c r="F1174" s="422"/>
      <c r="G1174" s="422"/>
      <c r="H1174" s="422"/>
      <c r="I1174" s="183"/>
      <c r="J1174" s="424"/>
      <c r="K1174" s="424"/>
      <c r="L1174" s="208"/>
      <c r="M1174" s="423"/>
      <c r="N1174" s="424"/>
      <c r="O1174" s="424"/>
      <c r="P1174" s="208"/>
    </row>
    <row r="1175" spans="1:16" ht="14.1" customHeight="1" x14ac:dyDescent="0.2">
      <c r="A1175" s="163"/>
      <c r="B1175" s="422"/>
      <c r="C1175" s="422"/>
      <c r="D1175" s="422"/>
      <c r="E1175" s="422"/>
      <c r="F1175" s="422"/>
      <c r="G1175" s="422"/>
      <c r="H1175" s="422"/>
      <c r="M1175" s="423"/>
      <c r="N1175" s="424"/>
      <c r="O1175" s="424"/>
      <c r="P1175" s="208"/>
    </row>
    <row r="1176" spans="1:16" ht="14.1" customHeight="1" x14ac:dyDescent="0.2">
      <c r="A1176" s="163"/>
      <c r="B1176" s="422"/>
      <c r="C1176" s="422"/>
      <c r="D1176" s="422"/>
      <c r="E1176" s="422"/>
      <c r="F1176" s="422"/>
      <c r="G1176" s="422"/>
      <c r="H1176" s="422"/>
    </row>
    <row r="1177" spans="1:16" ht="14.1" customHeight="1" x14ac:dyDescent="0.2">
      <c r="A1177" s="163"/>
      <c r="B1177" s="422"/>
      <c r="C1177" s="422"/>
      <c r="D1177" s="422"/>
      <c r="E1177" s="422"/>
      <c r="F1177" s="422"/>
      <c r="G1177" s="422"/>
      <c r="H1177" s="422"/>
    </row>
    <row r="1178" spans="1:16" ht="14.1" customHeight="1" x14ac:dyDescent="0.2">
      <c r="A1178" s="163"/>
      <c r="B1178" s="422"/>
      <c r="C1178" s="422"/>
      <c r="D1178" s="422"/>
      <c r="E1178" s="422"/>
      <c r="F1178" s="422"/>
      <c r="G1178" s="422"/>
      <c r="H1178" s="422"/>
      <c r="I1178" s="426" t="s">
        <v>434</v>
      </c>
      <c r="J1178" s="401">
        <f>SUM(J1135:J1177)</f>
        <v>24637</v>
      </c>
      <c r="K1178" s="401">
        <f t="shared" ref="K1178:P1178" si="66">SUM(K1135:K1177)</f>
        <v>18336</v>
      </c>
      <c r="L1178" s="401">
        <f t="shared" si="66"/>
        <v>6301</v>
      </c>
      <c r="M1178" s="430" t="s">
        <v>434</v>
      </c>
      <c r="N1178" s="401">
        <f t="shared" si="66"/>
        <v>38688</v>
      </c>
      <c r="O1178" s="401">
        <f t="shared" si="66"/>
        <v>50772</v>
      </c>
      <c r="P1178" s="401">
        <f t="shared" si="66"/>
        <v>-12084</v>
      </c>
    </row>
    <row r="1179" spans="1:16" ht="14.1" customHeight="1" x14ac:dyDescent="0.2">
      <c r="A1179" s="163"/>
      <c r="B1179" s="422"/>
      <c r="C1179" s="422"/>
      <c r="D1179" s="422"/>
      <c r="E1179" s="422"/>
      <c r="F1179" s="422"/>
      <c r="G1179" s="422"/>
      <c r="H1179" s="422"/>
      <c r="I1179" s="426"/>
      <c r="J1179" s="401">
        <f>N1178</f>
        <v>38688</v>
      </c>
      <c r="K1179" s="432">
        <f>O1178</f>
        <v>50772</v>
      </c>
      <c r="L1179" s="401">
        <f>J1179-K1179</f>
        <v>-12084</v>
      </c>
      <c r="M1179" s="430"/>
      <c r="N1179" s="401"/>
      <c r="O1179" s="401"/>
      <c r="P1179" s="401"/>
    </row>
    <row r="1180" spans="1:16" ht="14.1" customHeight="1" x14ac:dyDescent="0.2">
      <c r="J1180" s="428">
        <f>SUM(J1178:J1179)</f>
        <v>63325</v>
      </c>
      <c r="K1180" s="428">
        <f>SUM(K1178:K1179)</f>
        <v>69108</v>
      </c>
      <c r="L1180" s="428">
        <f>J1180-K1180</f>
        <v>-5783</v>
      </c>
      <c r="M1180" s="439"/>
      <c r="N1180" s="402"/>
      <c r="O1180" s="402"/>
      <c r="P1180" s="402"/>
    </row>
    <row r="1181" spans="1:16" ht="14.1" customHeight="1" x14ac:dyDescent="0.2">
      <c r="I1181" s="429" t="s">
        <v>463</v>
      </c>
      <c r="J1181" s="399">
        <f>C1134-J1180</f>
        <v>0</v>
      </c>
      <c r="K1181" s="399">
        <f>E1134-K1180</f>
        <v>0</v>
      </c>
      <c r="L1181" s="399">
        <f>G1134-L1180</f>
        <v>0</v>
      </c>
      <c r="M1181" s="439"/>
      <c r="N1181" s="402"/>
      <c r="O1181" s="402"/>
      <c r="P1181" s="402"/>
    </row>
    <row r="1182" spans="1:16" ht="14.1" customHeight="1" x14ac:dyDescent="0.2"/>
    <row r="1183" spans="1:16" ht="14.1" customHeight="1" x14ac:dyDescent="0.2">
      <c r="A1183" s="166">
        <v>24</v>
      </c>
      <c r="B1183" s="245" t="s">
        <v>82</v>
      </c>
      <c r="C1183" s="72">
        <v>63047</v>
      </c>
      <c r="D1183" s="417">
        <f>C1183*100/7529178</f>
        <v>0.83736896643962988</v>
      </c>
      <c r="E1183" s="72">
        <v>54836</v>
      </c>
      <c r="F1183" s="417">
        <f>E1183*100/7270009</f>
        <v>0.7542769204274713</v>
      </c>
      <c r="G1183" s="443">
        <f>C1183-E1183</f>
        <v>8211</v>
      </c>
      <c r="H1183" s="444">
        <f>G1183*100/E1183</f>
        <v>14.973739878911664</v>
      </c>
      <c r="I1183" s="426"/>
      <c r="J1183" s="401"/>
      <c r="K1183" s="401"/>
      <c r="L1183" s="401"/>
      <c r="M1183" s="430"/>
      <c r="N1183" s="401"/>
      <c r="O1183" s="401"/>
      <c r="P1183" s="401"/>
    </row>
    <row r="1184" spans="1:16" ht="14.1" customHeight="1" x14ac:dyDescent="0.2">
      <c r="I1184" s="179" t="s">
        <v>411</v>
      </c>
      <c r="J1184" s="180">
        <v>26394</v>
      </c>
      <c r="K1184" s="180">
        <v>18732</v>
      </c>
      <c r="L1184" s="208">
        <f t="shared" ref="L1184:L1209" si="67">J1184-K1184</f>
        <v>7662</v>
      </c>
      <c r="M1184" s="179" t="s">
        <v>413</v>
      </c>
      <c r="N1184" s="180">
        <v>1975</v>
      </c>
      <c r="O1184" s="180">
        <v>3015</v>
      </c>
      <c r="P1184" s="208">
        <f t="shared" ref="P1184:P1199" si="68">N1184-O1184</f>
        <v>-1040</v>
      </c>
    </row>
    <row r="1185" spans="1:16" ht="14.1" customHeight="1" x14ac:dyDescent="0.2">
      <c r="C1185" s="422"/>
      <c r="E1185" s="422"/>
      <c r="I1185" s="179" t="s">
        <v>26</v>
      </c>
      <c r="J1185" s="180">
        <v>2116</v>
      </c>
      <c r="K1185" s="180">
        <v>1278</v>
      </c>
      <c r="L1185" s="208">
        <f t="shared" si="67"/>
        <v>838</v>
      </c>
      <c r="M1185" s="179" t="s">
        <v>407</v>
      </c>
      <c r="N1185" s="180">
        <v>1672</v>
      </c>
      <c r="O1185" s="180">
        <v>2670</v>
      </c>
      <c r="P1185" s="208">
        <f t="shared" si="68"/>
        <v>-998</v>
      </c>
    </row>
    <row r="1186" spans="1:16" ht="14.1" customHeight="1" x14ac:dyDescent="0.2">
      <c r="C1186" s="422"/>
      <c r="D1186" s="422"/>
      <c r="E1186" s="422"/>
      <c r="F1186" s="422"/>
      <c r="I1186" s="179" t="s">
        <v>152</v>
      </c>
      <c r="J1186" s="180">
        <v>12414</v>
      </c>
      <c r="K1186" s="180">
        <v>11613</v>
      </c>
      <c r="L1186" s="208">
        <f t="shared" si="67"/>
        <v>801</v>
      </c>
      <c r="M1186" s="179" t="s">
        <v>140</v>
      </c>
      <c r="N1186" s="180">
        <v>226</v>
      </c>
      <c r="O1186" s="180">
        <v>796</v>
      </c>
      <c r="P1186" s="208">
        <f t="shared" si="68"/>
        <v>-570</v>
      </c>
    </row>
    <row r="1187" spans="1:16" ht="14.1" customHeight="1" x14ac:dyDescent="0.2">
      <c r="C1187" s="422"/>
      <c r="D1187" s="422"/>
      <c r="E1187" s="422"/>
      <c r="F1187" s="422"/>
      <c r="I1187" s="179" t="s">
        <v>151</v>
      </c>
      <c r="J1187" s="180">
        <v>8107</v>
      </c>
      <c r="K1187" s="180">
        <v>7430</v>
      </c>
      <c r="L1187" s="208">
        <f t="shared" si="67"/>
        <v>677</v>
      </c>
      <c r="M1187" s="179" t="s">
        <v>408</v>
      </c>
      <c r="N1187" s="180">
        <v>651</v>
      </c>
      <c r="O1187" s="180">
        <v>1002</v>
      </c>
      <c r="P1187" s="208">
        <f t="shared" si="68"/>
        <v>-351</v>
      </c>
    </row>
    <row r="1188" spans="1:16" ht="14.1" customHeight="1" x14ac:dyDescent="0.2">
      <c r="I1188" s="179" t="s">
        <v>307</v>
      </c>
      <c r="J1188" s="180">
        <v>786</v>
      </c>
      <c r="K1188" s="180">
        <v>564</v>
      </c>
      <c r="L1188" s="208">
        <f t="shared" si="67"/>
        <v>222</v>
      </c>
      <c r="M1188" s="179" t="s">
        <v>426</v>
      </c>
      <c r="N1188" s="180">
        <v>463</v>
      </c>
      <c r="O1188" s="180">
        <v>735</v>
      </c>
      <c r="P1188" s="208">
        <f t="shared" si="68"/>
        <v>-272</v>
      </c>
    </row>
    <row r="1189" spans="1:16" ht="14.1" customHeight="1" x14ac:dyDescent="0.2">
      <c r="I1189" s="179" t="s">
        <v>150</v>
      </c>
      <c r="J1189" s="180">
        <v>683</v>
      </c>
      <c r="K1189" s="180">
        <v>467</v>
      </c>
      <c r="L1189" s="208">
        <f t="shared" si="67"/>
        <v>216</v>
      </c>
      <c r="M1189" s="179" t="s">
        <v>160</v>
      </c>
      <c r="N1189" s="180">
        <v>183</v>
      </c>
      <c r="O1189" s="180">
        <v>362</v>
      </c>
      <c r="P1189" s="208">
        <f t="shared" si="68"/>
        <v>-179</v>
      </c>
    </row>
    <row r="1190" spans="1:16" ht="14.1" customHeight="1" x14ac:dyDescent="0.2">
      <c r="I1190" s="179" t="s">
        <v>306</v>
      </c>
      <c r="J1190" s="180">
        <v>577</v>
      </c>
      <c r="K1190" s="180">
        <v>396</v>
      </c>
      <c r="L1190" s="208">
        <f t="shared" si="67"/>
        <v>181</v>
      </c>
      <c r="M1190" s="179" t="s">
        <v>53</v>
      </c>
      <c r="N1190" s="180">
        <v>1000</v>
      </c>
      <c r="O1190" s="180">
        <v>1151</v>
      </c>
      <c r="P1190" s="208">
        <f t="shared" si="68"/>
        <v>-151</v>
      </c>
    </row>
    <row r="1191" spans="1:16" ht="14.1" customHeight="1" x14ac:dyDescent="0.2">
      <c r="I1191" s="179" t="s">
        <v>412</v>
      </c>
      <c r="J1191" s="180">
        <v>183</v>
      </c>
      <c r="K1191" s="180">
        <v>9</v>
      </c>
      <c r="L1191" s="208">
        <f t="shared" si="67"/>
        <v>174</v>
      </c>
      <c r="M1191" s="179" t="s">
        <v>311</v>
      </c>
      <c r="N1191" s="180">
        <v>1498</v>
      </c>
      <c r="O1191" s="180">
        <v>1640</v>
      </c>
      <c r="P1191" s="208">
        <f t="shared" si="68"/>
        <v>-142</v>
      </c>
    </row>
    <row r="1192" spans="1:16" ht="14.1" customHeight="1" x14ac:dyDescent="0.2">
      <c r="I1192" s="179" t="s">
        <v>319</v>
      </c>
      <c r="J1192" s="180">
        <v>67</v>
      </c>
      <c r="K1192" s="180">
        <v>0</v>
      </c>
      <c r="L1192" s="208">
        <f t="shared" si="67"/>
        <v>67</v>
      </c>
      <c r="M1192" s="179" t="s">
        <v>409</v>
      </c>
      <c r="N1192" s="180">
        <v>840</v>
      </c>
      <c r="O1192" s="180">
        <v>977</v>
      </c>
      <c r="P1192" s="208">
        <f t="shared" si="68"/>
        <v>-137</v>
      </c>
    </row>
    <row r="1193" spans="1:16" ht="14.1" customHeight="1" x14ac:dyDescent="0.2">
      <c r="I1193" s="179" t="s">
        <v>54</v>
      </c>
      <c r="J1193" s="180">
        <v>365</v>
      </c>
      <c r="K1193" s="180">
        <v>301</v>
      </c>
      <c r="L1193" s="208">
        <f t="shared" si="67"/>
        <v>64</v>
      </c>
      <c r="M1193" s="179" t="s">
        <v>422</v>
      </c>
      <c r="N1193" s="180">
        <v>106</v>
      </c>
      <c r="O1193" s="180">
        <v>225</v>
      </c>
      <c r="P1193" s="208">
        <f t="shared" si="68"/>
        <v>-119</v>
      </c>
    </row>
    <row r="1194" spans="1:16" ht="14.1" customHeight="1" x14ac:dyDescent="0.2">
      <c r="I1194" s="179" t="s">
        <v>38</v>
      </c>
      <c r="J1194" s="180">
        <v>96</v>
      </c>
      <c r="K1194" s="180">
        <v>46</v>
      </c>
      <c r="L1194" s="208">
        <f t="shared" si="67"/>
        <v>50</v>
      </c>
      <c r="M1194" s="179" t="s">
        <v>194</v>
      </c>
      <c r="N1194" s="180">
        <v>5</v>
      </c>
      <c r="O1194" s="180">
        <v>92</v>
      </c>
      <c r="P1194" s="208">
        <f t="shared" si="68"/>
        <v>-87</v>
      </c>
    </row>
    <row r="1195" spans="1:16" ht="14.1" customHeight="1" x14ac:dyDescent="0.2">
      <c r="A1195" s="163"/>
      <c r="B1195" s="422"/>
      <c r="C1195" s="422"/>
      <c r="D1195" s="422"/>
      <c r="E1195" s="422"/>
      <c r="F1195" s="422"/>
      <c r="G1195" s="422"/>
      <c r="H1195" s="422"/>
      <c r="I1195" s="179" t="s">
        <v>197</v>
      </c>
      <c r="J1195" s="180">
        <v>50</v>
      </c>
      <c r="K1195" s="180">
        <v>4</v>
      </c>
      <c r="L1195" s="208">
        <f t="shared" si="67"/>
        <v>46</v>
      </c>
      <c r="M1195" s="179" t="s">
        <v>317</v>
      </c>
      <c r="N1195" s="180">
        <v>10</v>
      </c>
      <c r="O1195" s="180">
        <v>90</v>
      </c>
      <c r="P1195" s="208">
        <f t="shared" si="68"/>
        <v>-80</v>
      </c>
    </row>
    <row r="1196" spans="1:16" ht="14.1" customHeight="1" x14ac:dyDescent="0.2">
      <c r="A1196" s="163"/>
      <c r="B1196" s="422"/>
      <c r="C1196" s="422"/>
      <c r="D1196" s="422"/>
      <c r="E1196" s="422"/>
      <c r="F1196" s="422"/>
      <c r="G1196" s="422"/>
      <c r="H1196" s="422"/>
      <c r="I1196" s="179" t="s">
        <v>423</v>
      </c>
      <c r="J1196" s="180">
        <v>57</v>
      </c>
      <c r="K1196" s="180">
        <v>16</v>
      </c>
      <c r="L1196" s="208">
        <f t="shared" si="67"/>
        <v>41</v>
      </c>
      <c r="M1196" s="179" t="s">
        <v>360</v>
      </c>
      <c r="N1196" s="180">
        <v>1</v>
      </c>
      <c r="O1196" s="180">
        <v>20</v>
      </c>
      <c r="P1196" s="208">
        <f t="shared" si="68"/>
        <v>-19</v>
      </c>
    </row>
    <row r="1197" spans="1:16" ht="14.1" customHeight="1" x14ac:dyDescent="0.2">
      <c r="A1197" s="163"/>
      <c r="B1197" s="422"/>
      <c r="C1197" s="422"/>
      <c r="D1197" s="422"/>
      <c r="E1197" s="422"/>
      <c r="F1197" s="422"/>
      <c r="G1197" s="422"/>
      <c r="H1197" s="422"/>
      <c r="I1197" s="179" t="s">
        <v>424</v>
      </c>
      <c r="J1197" s="180">
        <v>55</v>
      </c>
      <c r="K1197" s="180">
        <v>23</v>
      </c>
      <c r="L1197" s="208">
        <f t="shared" si="67"/>
        <v>32</v>
      </c>
      <c r="M1197" s="179" t="s">
        <v>410</v>
      </c>
      <c r="N1197" s="180">
        <v>321</v>
      </c>
      <c r="O1197" s="180">
        <v>337</v>
      </c>
      <c r="P1197" s="208">
        <f t="shared" si="68"/>
        <v>-16</v>
      </c>
    </row>
    <row r="1198" spans="1:16" ht="14.1" customHeight="1" x14ac:dyDescent="0.2">
      <c r="A1198" s="163"/>
      <c r="B1198" s="422"/>
      <c r="C1198" s="422"/>
      <c r="D1198" s="422"/>
      <c r="E1198" s="422"/>
      <c r="F1198" s="422"/>
      <c r="G1198" s="422"/>
      <c r="H1198" s="422"/>
      <c r="I1198" s="179" t="s">
        <v>159</v>
      </c>
      <c r="J1198" s="180">
        <v>43</v>
      </c>
      <c r="K1198" s="180">
        <v>19</v>
      </c>
      <c r="L1198" s="208">
        <f t="shared" si="67"/>
        <v>24</v>
      </c>
      <c r="M1198" s="179" t="s">
        <v>29</v>
      </c>
      <c r="N1198" s="180">
        <v>0</v>
      </c>
      <c r="O1198" s="180">
        <v>5</v>
      </c>
      <c r="P1198" s="208">
        <f t="shared" si="68"/>
        <v>-5</v>
      </c>
    </row>
    <row r="1199" spans="1:16" ht="14.1" customHeight="1" x14ac:dyDescent="0.2">
      <c r="I1199" s="179" t="s">
        <v>432</v>
      </c>
      <c r="J1199" s="180">
        <v>22</v>
      </c>
      <c r="K1199" s="180">
        <v>0</v>
      </c>
      <c r="L1199" s="208">
        <f t="shared" si="67"/>
        <v>22</v>
      </c>
      <c r="M1199" s="179" t="s">
        <v>17</v>
      </c>
      <c r="N1199" s="180">
        <v>0</v>
      </c>
      <c r="O1199" s="180">
        <v>2</v>
      </c>
      <c r="P1199" s="208">
        <f t="shared" si="68"/>
        <v>-2</v>
      </c>
    </row>
    <row r="1200" spans="1:16" ht="14.1" customHeight="1" x14ac:dyDescent="0.2">
      <c r="I1200" s="179" t="s">
        <v>428</v>
      </c>
      <c r="J1200" s="180">
        <v>18</v>
      </c>
      <c r="K1200" s="180">
        <v>0</v>
      </c>
      <c r="L1200" s="208">
        <f t="shared" si="67"/>
        <v>18</v>
      </c>
      <c r="M1200" s="179"/>
      <c r="N1200" s="180"/>
      <c r="O1200" s="180"/>
      <c r="P1200" s="208"/>
    </row>
    <row r="1201" spans="1:16" ht="14.1" customHeight="1" x14ac:dyDescent="0.2">
      <c r="I1201" s="179" t="s">
        <v>318</v>
      </c>
      <c r="J1201" s="180">
        <v>12</v>
      </c>
      <c r="K1201" s="180">
        <v>0</v>
      </c>
      <c r="L1201" s="208">
        <f t="shared" si="67"/>
        <v>12</v>
      </c>
      <c r="M1201" s="179"/>
      <c r="N1201" s="180"/>
      <c r="O1201" s="180"/>
      <c r="P1201" s="208"/>
    </row>
    <row r="1202" spans="1:16" ht="14.1" customHeight="1" x14ac:dyDescent="0.2">
      <c r="A1202" s="156"/>
      <c r="I1202" s="179" t="s">
        <v>181</v>
      </c>
      <c r="J1202" s="180">
        <v>12</v>
      </c>
      <c r="K1202" s="180">
        <v>2</v>
      </c>
      <c r="L1202" s="208">
        <f t="shared" si="67"/>
        <v>10</v>
      </c>
      <c r="M1202" s="179"/>
      <c r="N1202" s="180"/>
      <c r="O1202" s="180"/>
      <c r="P1202" s="208"/>
    </row>
    <row r="1203" spans="1:16" ht="14.1" customHeight="1" x14ac:dyDescent="0.2">
      <c r="A1203" s="156"/>
      <c r="I1203" s="179" t="s">
        <v>427</v>
      </c>
      <c r="J1203" s="180">
        <v>8</v>
      </c>
      <c r="K1203" s="180">
        <v>0</v>
      </c>
      <c r="L1203" s="208">
        <f t="shared" si="67"/>
        <v>8</v>
      </c>
      <c r="M1203" s="179"/>
      <c r="N1203" s="180"/>
      <c r="O1203" s="180"/>
      <c r="P1203" s="208"/>
    </row>
    <row r="1204" spans="1:16" ht="14.1" customHeight="1" x14ac:dyDescent="0.2">
      <c r="A1204" s="156"/>
      <c r="I1204" s="179" t="s">
        <v>30</v>
      </c>
      <c r="J1204" s="180">
        <v>5</v>
      </c>
      <c r="K1204" s="180">
        <v>0</v>
      </c>
      <c r="L1204" s="208">
        <f t="shared" si="67"/>
        <v>5</v>
      </c>
      <c r="M1204" s="179"/>
      <c r="N1204" s="180"/>
      <c r="O1204" s="180"/>
      <c r="P1204" s="208"/>
    </row>
    <row r="1205" spans="1:16" ht="14.1" customHeight="1" x14ac:dyDescent="0.2">
      <c r="A1205" s="156"/>
      <c r="I1205" s="179" t="s">
        <v>180</v>
      </c>
      <c r="J1205" s="180">
        <v>3</v>
      </c>
      <c r="K1205" s="180">
        <v>0</v>
      </c>
      <c r="L1205" s="208">
        <f t="shared" si="67"/>
        <v>3</v>
      </c>
      <c r="M1205" s="179"/>
      <c r="N1205" s="180"/>
      <c r="O1205" s="180"/>
      <c r="P1205" s="208"/>
    </row>
    <row r="1206" spans="1:16" ht="14.1" customHeight="1" x14ac:dyDescent="0.2">
      <c r="A1206" s="156"/>
      <c r="I1206" s="179" t="s">
        <v>368</v>
      </c>
      <c r="J1206" s="180">
        <v>2</v>
      </c>
      <c r="K1206" s="180">
        <v>0</v>
      </c>
      <c r="L1206" s="208">
        <f t="shared" si="67"/>
        <v>2</v>
      </c>
      <c r="M1206" s="179"/>
      <c r="N1206" s="180"/>
      <c r="O1206" s="180"/>
      <c r="P1206" s="208"/>
    </row>
    <row r="1207" spans="1:16" ht="14.1" customHeight="1" x14ac:dyDescent="0.2">
      <c r="A1207" s="156"/>
      <c r="I1207" s="179" t="s">
        <v>425</v>
      </c>
      <c r="J1207" s="180">
        <v>1</v>
      </c>
      <c r="K1207" s="180">
        <v>0</v>
      </c>
      <c r="L1207" s="208">
        <f t="shared" si="67"/>
        <v>1</v>
      </c>
      <c r="M1207" s="183"/>
      <c r="N1207" s="180"/>
      <c r="O1207" s="180"/>
      <c r="P1207" s="208"/>
    </row>
    <row r="1208" spans="1:16" ht="14.1" customHeight="1" x14ac:dyDescent="0.2">
      <c r="A1208" s="156"/>
      <c r="I1208" s="179" t="s">
        <v>420</v>
      </c>
      <c r="J1208" s="180">
        <v>2</v>
      </c>
      <c r="K1208" s="180">
        <v>1</v>
      </c>
      <c r="L1208" s="208">
        <f t="shared" si="67"/>
        <v>1</v>
      </c>
      <c r="M1208" s="183"/>
      <c r="N1208" s="180"/>
      <c r="O1208" s="180"/>
      <c r="P1208" s="208"/>
    </row>
    <row r="1209" spans="1:16" ht="14.1" customHeight="1" x14ac:dyDescent="0.2">
      <c r="A1209" s="156"/>
      <c r="I1209" s="179" t="s">
        <v>246</v>
      </c>
      <c r="J1209" s="180">
        <v>2018</v>
      </c>
      <c r="K1209" s="180">
        <v>816</v>
      </c>
      <c r="L1209" s="208">
        <f t="shared" si="67"/>
        <v>1202</v>
      </c>
      <c r="M1209" s="183"/>
      <c r="N1209" s="180"/>
      <c r="O1209" s="180"/>
      <c r="P1209" s="208"/>
    </row>
    <row r="1210" spans="1:16" ht="14.1" customHeight="1" x14ac:dyDescent="0.2">
      <c r="A1210" s="156"/>
      <c r="M1210" s="183"/>
      <c r="N1210" s="180"/>
      <c r="O1210" s="180"/>
      <c r="P1210" s="208"/>
    </row>
    <row r="1211" spans="1:16" ht="14.1" customHeight="1" x14ac:dyDescent="0.2">
      <c r="A1211" s="156"/>
      <c r="I1211" s="179"/>
      <c r="J1211" s="180"/>
      <c r="K1211" s="180"/>
      <c r="L1211" s="208"/>
      <c r="M1211" s="183"/>
      <c r="N1211" s="180"/>
      <c r="O1211" s="180"/>
      <c r="P1211" s="208"/>
    </row>
    <row r="1212" spans="1:16" ht="14.1" customHeight="1" x14ac:dyDescent="0.2">
      <c r="A1212" s="156"/>
      <c r="I1212" s="179"/>
      <c r="J1212" s="180"/>
      <c r="K1212" s="180"/>
      <c r="L1212" s="208"/>
      <c r="M1212" s="183"/>
      <c r="N1212" s="180"/>
      <c r="O1212" s="180"/>
      <c r="P1212" s="208"/>
    </row>
    <row r="1213" spans="1:16" ht="14.1" customHeight="1" x14ac:dyDescent="0.2">
      <c r="A1213" s="156"/>
      <c r="I1213" s="179"/>
      <c r="J1213" s="180"/>
      <c r="K1213" s="180"/>
      <c r="L1213" s="208"/>
      <c r="M1213" s="183"/>
      <c r="N1213" s="180"/>
      <c r="O1213" s="180"/>
      <c r="P1213" s="208"/>
    </row>
    <row r="1214" spans="1:16" ht="14.1" customHeight="1" x14ac:dyDescent="0.2">
      <c r="A1214" s="156"/>
      <c r="I1214" s="179"/>
      <c r="J1214" s="180"/>
      <c r="K1214" s="180"/>
      <c r="L1214" s="208"/>
      <c r="M1214" s="423"/>
      <c r="N1214" s="424"/>
      <c r="O1214" s="424"/>
      <c r="P1214" s="208"/>
    </row>
    <row r="1215" spans="1:16" ht="14.1" customHeight="1" x14ac:dyDescent="0.2">
      <c r="A1215" s="156"/>
      <c r="I1215" s="179"/>
      <c r="J1215" s="180"/>
      <c r="K1215" s="180"/>
      <c r="L1215" s="208"/>
      <c r="M1215" s="423"/>
      <c r="N1215" s="424"/>
      <c r="O1215" s="424"/>
      <c r="P1215" s="208"/>
    </row>
    <row r="1216" spans="1:16" ht="14.1" customHeight="1" x14ac:dyDescent="0.2">
      <c r="A1216" s="156"/>
      <c r="I1216" s="179"/>
      <c r="J1216" s="180"/>
      <c r="K1216" s="180"/>
      <c r="L1216" s="208"/>
      <c r="M1216" s="423"/>
      <c r="N1216" s="424"/>
      <c r="O1216" s="424"/>
      <c r="P1216" s="208"/>
    </row>
    <row r="1217" spans="1:16" ht="14.1" customHeight="1" x14ac:dyDescent="0.2">
      <c r="A1217" s="156"/>
      <c r="I1217" s="179"/>
      <c r="J1217" s="180"/>
      <c r="K1217" s="180"/>
      <c r="L1217" s="208"/>
      <c r="M1217" s="423"/>
      <c r="N1217" s="424"/>
      <c r="O1217" s="424"/>
      <c r="P1217" s="208"/>
    </row>
    <row r="1218" spans="1:16" ht="14.1" customHeight="1" x14ac:dyDescent="0.2">
      <c r="A1218" s="156"/>
      <c r="I1218" s="179"/>
      <c r="J1218" s="180"/>
      <c r="K1218" s="180"/>
      <c r="L1218" s="208"/>
      <c r="M1218" s="423"/>
      <c r="N1218" s="424"/>
      <c r="O1218" s="424"/>
      <c r="P1218" s="208"/>
    </row>
    <row r="1219" spans="1:16" ht="14.1" customHeight="1" x14ac:dyDescent="0.2">
      <c r="A1219" s="156"/>
      <c r="M1219" s="423"/>
      <c r="N1219" s="424"/>
      <c r="O1219" s="424"/>
      <c r="P1219" s="208"/>
    </row>
    <row r="1220" spans="1:16" ht="14.1" customHeight="1" x14ac:dyDescent="0.2">
      <c r="I1220" s="183"/>
      <c r="J1220" s="424"/>
      <c r="K1220" s="424"/>
      <c r="L1220" s="208"/>
      <c r="M1220" s="423"/>
      <c r="N1220" s="424"/>
      <c r="O1220" s="424"/>
      <c r="P1220" s="208"/>
    </row>
    <row r="1221" spans="1:16" ht="14.1" customHeight="1" x14ac:dyDescent="0.2">
      <c r="I1221" s="183"/>
      <c r="J1221" s="424"/>
      <c r="K1221" s="424"/>
      <c r="L1221" s="208"/>
      <c r="M1221" s="423"/>
      <c r="N1221" s="424"/>
      <c r="O1221" s="424"/>
      <c r="P1221" s="208"/>
    </row>
    <row r="1222" spans="1:16" ht="14.1" customHeight="1" x14ac:dyDescent="0.2">
      <c r="I1222" s="183"/>
      <c r="J1222" s="424"/>
      <c r="K1222" s="424"/>
      <c r="L1222" s="208"/>
      <c r="M1222" s="423"/>
      <c r="N1222" s="424"/>
      <c r="O1222" s="424"/>
      <c r="P1222" s="208"/>
    </row>
    <row r="1223" spans="1:16" ht="14.1" customHeight="1" x14ac:dyDescent="0.2">
      <c r="I1223" s="183"/>
      <c r="J1223" s="424"/>
      <c r="K1223" s="424"/>
      <c r="L1223" s="208"/>
      <c r="M1223" s="423"/>
      <c r="N1223" s="424"/>
      <c r="O1223" s="424"/>
      <c r="P1223" s="208"/>
    </row>
    <row r="1224" spans="1:16" ht="14.1" customHeight="1" x14ac:dyDescent="0.2">
      <c r="I1224" s="183"/>
      <c r="J1224" s="424"/>
      <c r="K1224" s="424"/>
      <c r="L1224" s="208"/>
      <c r="M1224" s="423"/>
      <c r="N1224" s="424"/>
      <c r="O1224" s="424"/>
      <c r="P1224" s="208"/>
    </row>
    <row r="1225" spans="1:16" ht="14.1" customHeight="1" x14ac:dyDescent="0.2">
      <c r="A1225" s="156"/>
    </row>
    <row r="1226" spans="1:16" ht="14.1" customHeight="1" x14ac:dyDescent="0.2">
      <c r="A1226" s="156"/>
    </row>
    <row r="1227" spans="1:16" ht="14.1" customHeight="1" x14ac:dyDescent="0.2">
      <c r="A1227" s="156"/>
      <c r="I1227" s="426" t="s">
        <v>434</v>
      </c>
      <c r="J1227" s="401">
        <f>SUM(J1184:J1226)</f>
        <v>54096</v>
      </c>
      <c r="K1227" s="401">
        <f>SUM(K1184:K1226)</f>
        <v>41717</v>
      </c>
      <c r="L1227" s="401">
        <f>SUM(L1184:L1226)</f>
        <v>12379</v>
      </c>
      <c r="M1227" s="430" t="s">
        <v>434</v>
      </c>
      <c r="N1227" s="401">
        <f>SUM(N1184:N1226)</f>
        <v>8951</v>
      </c>
      <c r="O1227" s="401">
        <f>SUM(O1184:O1226)</f>
        <v>13119</v>
      </c>
      <c r="P1227" s="401">
        <f>SUM(P1184:P1226)</f>
        <v>-4168</v>
      </c>
    </row>
    <row r="1228" spans="1:16" ht="14.1" customHeight="1" x14ac:dyDescent="0.2">
      <c r="A1228" s="156"/>
      <c r="J1228" s="401">
        <f>N1227</f>
        <v>8951</v>
      </c>
      <c r="K1228" s="432">
        <f>O1227</f>
        <v>13119</v>
      </c>
      <c r="L1228" s="401">
        <f>P1227</f>
        <v>-4168</v>
      </c>
    </row>
    <row r="1229" spans="1:16" ht="14.1" customHeight="1" x14ac:dyDescent="0.2">
      <c r="A1229" s="156"/>
      <c r="J1229" s="428">
        <f>SUM(J1227:J1228)</f>
        <v>63047</v>
      </c>
      <c r="K1229" s="428">
        <f>SUM(K1227:K1228)</f>
        <v>54836</v>
      </c>
      <c r="L1229" s="428">
        <f>SUM(L1227:L1228)</f>
        <v>8211</v>
      </c>
    </row>
    <row r="1230" spans="1:16" ht="14.1" customHeight="1" x14ac:dyDescent="0.2">
      <c r="A1230" s="156"/>
      <c r="I1230" s="429" t="s">
        <v>464</v>
      </c>
      <c r="J1230" s="399">
        <f>C1183-J1229</f>
        <v>0</v>
      </c>
      <c r="K1230" s="399">
        <f>E1183-K1229</f>
        <v>0</v>
      </c>
      <c r="L1230" s="399">
        <f>G1183-L1229</f>
        <v>0</v>
      </c>
    </row>
    <row r="1231" spans="1:16" ht="14.1" customHeight="1" x14ac:dyDescent="0.2">
      <c r="A1231" s="156"/>
    </row>
    <row r="1232" spans="1:16" ht="14.1" customHeight="1" x14ac:dyDescent="0.2">
      <c r="A1232" s="166">
        <v>25</v>
      </c>
      <c r="B1232" s="245" t="s">
        <v>87</v>
      </c>
      <c r="C1232" s="72">
        <v>61747</v>
      </c>
      <c r="D1232" s="417">
        <f>C1232*100/7529178</f>
        <v>0.82010280537928582</v>
      </c>
      <c r="E1232" s="72">
        <v>87086</v>
      </c>
      <c r="F1232" s="417">
        <f>E1232*100/7270009</f>
        <v>1.1978802227067393</v>
      </c>
      <c r="G1232" s="443">
        <f>C1232-E1232</f>
        <v>-25339</v>
      </c>
      <c r="H1232" s="444">
        <f>G1232*100/E1232</f>
        <v>-29.096525273867211</v>
      </c>
      <c r="I1232" s="426"/>
      <c r="J1232" s="401"/>
      <c r="K1232" s="401"/>
      <c r="L1232" s="401"/>
      <c r="M1232" s="430"/>
      <c r="N1232" s="401"/>
      <c r="O1232" s="401"/>
      <c r="P1232" s="401"/>
    </row>
    <row r="1233" spans="1:16" ht="14.1" customHeight="1" x14ac:dyDescent="0.2">
      <c r="I1233" s="179" t="s">
        <v>362</v>
      </c>
      <c r="J1233" s="180">
        <v>2541</v>
      </c>
      <c r="K1233" s="180">
        <v>408</v>
      </c>
      <c r="L1233" s="208">
        <f t="shared" ref="L1233:L1253" si="69">J1233-K1233</f>
        <v>2133</v>
      </c>
      <c r="M1233" s="179" t="s">
        <v>50</v>
      </c>
      <c r="N1233" s="180">
        <v>1507</v>
      </c>
      <c r="O1233" s="180">
        <v>19579</v>
      </c>
      <c r="P1233" s="208">
        <f t="shared" ref="P1233:P1257" si="70">N1233-O1233</f>
        <v>-18072</v>
      </c>
    </row>
    <row r="1234" spans="1:16" ht="14.1" customHeight="1" x14ac:dyDescent="0.2">
      <c r="H1234" s="422"/>
      <c r="I1234" s="179" t="s">
        <v>430</v>
      </c>
      <c r="J1234" s="180">
        <v>7036</v>
      </c>
      <c r="K1234" s="180">
        <v>4909</v>
      </c>
      <c r="L1234" s="208">
        <f t="shared" si="69"/>
        <v>2127</v>
      </c>
      <c r="M1234" s="179" t="s">
        <v>181</v>
      </c>
      <c r="N1234" s="180">
        <v>2336</v>
      </c>
      <c r="O1234" s="180">
        <v>8607</v>
      </c>
      <c r="P1234" s="208">
        <f t="shared" si="70"/>
        <v>-6271</v>
      </c>
    </row>
    <row r="1235" spans="1:16" ht="14.1" customHeight="1" x14ac:dyDescent="0.2">
      <c r="H1235" s="422"/>
      <c r="I1235" s="179" t="s">
        <v>25</v>
      </c>
      <c r="J1235" s="180">
        <v>4863</v>
      </c>
      <c r="K1235" s="180">
        <v>4575</v>
      </c>
      <c r="L1235" s="208">
        <f t="shared" si="69"/>
        <v>288</v>
      </c>
      <c r="M1235" s="179" t="s">
        <v>416</v>
      </c>
      <c r="N1235" s="180">
        <v>3347</v>
      </c>
      <c r="O1235" s="180">
        <v>5672</v>
      </c>
      <c r="P1235" s="208">
        <f t="shared" si="70"/>
        <v>-2325</v>
      </c>
    </row>
    <row r="1236" spans="1:16" ht="14.1" customHeight="1" x14ac:dyDescent="0.2">
      <c r="H1236" s="422"/>
      <c r="I1236" s="179" t="s">
        <v>150</v>
      </c>
      <c r="J1236" s="180">
        <v>11494</v>
      </c>
      <c r="K1236" s="180">
        <v>11244</v>
      </c>
      <c r="L1236" s="208">
        <f t="shared" si="69"/>
        <v>250</v>
      </c>
      <c r="M1236" s="179" t="s">
        <v>144</v>
      </c>
      <c r="N1236" s="180">
        <v>0</v>
      </c>
      <c r="O1236" s="180">
        <v>1274</v>
      </c>
      <c r="P1236" s="208">
        <f t="shared" si="70"/>
        <v>-1274</v>
      </c>
    </row>
    <row r="1237" spans="1:16" ht="14.1" customHeight="1" x14ac:dyDescent="0.2">
      <c r="H1237" s="422"/>
      <c r="I1237" s="179" t="s">
        <v>307</v>
      </c>
      <c r="J1237" s="180">
        <v>242</v>
      </c>
      <c r="K1237" s="180">
        <v>4</v>
      </c>
      <c r="L1237" s="208">
        <f t="shared" si="69"/>
        <v>238</v>
      </c>
      <c r="M1237" s="179" t="s">
        <v>197</v>
      </c>
      <c r="N1237" s="180">
        <v>9089</v>
      </c>
      <c r="O1237" s="180">
        <v>9919</v>
      </c>
      <c r="P1237" s="208">
        <f t="shared" si="70"/>
        <v>-830</v>
      </c>
    </row>
    <row r="1238" spans="1:16" ht="14.1" customHeight="1" x14ac:dyDescent="0.2">
      <c r="H1238" s="422"/>
      <c r="I1238" s="179" t="s">
        <v>408</v>
      </c>
      <c r="J1238" s="180">
        <v>878</v>
      </c>
      <c r="K1238" s="180">
        <v>691</v>
      </c>
      <c r="L1238" s="208">
        <f t="shared" si="69"/>
        <v>187</v>
      </c>
      <c r="M1238" s="179" t="s">
        <v>431</v>
      </c>
      <c r="N1238" s="180">
        <v>2456</v>
      </c>
      <c r="O1238" s="180">
        <v>3061</v>
      </c>
      <c r="P1238" s="208">
        <f t="shared" si="70"/>
        <v>-605</v>
      </c>
    </row>
    <row r="1239" spans="1:16" ht="14.1" customHeight="1" x14ac:dyDescent="0.2">
      <c r="H1239" s="422"/>
      <c r="I1239" s="179" t="s">
        <v>413</v>
      </c>
      <c r="J1239" s="180">
        <v>177</v>
      </c>
      <c r="K1239" s="180">
        <v>13</v>
      </c>
      <c r="L1239" s="208">
        <f t="shared" si="69"/>
        <v>164</v>
      </c>
      <c r="M1239" s="179" t="s">
        <v>30</v>
      </c>
      <c r="N1239" s="180">
        <v>2488</v>
      </c>
      <c r="O1239" s="180">
        <v>3044</v>
      </c>
      <c r="P1239" s="208">
        <f t="shared" si="70"/>
        <v>-556</v>
      </c>
    </row>
    <row r="1240" spans="1:16" ht="14.1" customHeight="1" x14ac:dyDescent="0.2">
      <c r="H1240" s="422"/>
      <c r="I1240" s="179" t="s">
        <v>151</v>
      </c>
      <c r="J1240" s="180">
        <v>212</v>
      </c>
      <c r="K1240" s="180">
        <v>100</v>
      </c>
      <c r="L1240" s="208">
        <f t="shared" si="69"/>
        <v>112</v>
      </c>
      <c r="M1240" s="179" t="s">
        <v>415</v>
      </c>
      <c r="N1240" s="180">
        <v>2</v>
      </c>
      <c r="O1240" s="180">
        <v>555</v>
      </c>
      <c r="P1240" s="208">
        <f t="shared" si="70"/>
        <v>-553</v>
      </c>
    </row>
    <row r="1241" spans="1:16" ht="14.1" customHeight="1" x14ac:dyDescent="0.2">
      <c r="H1241" s="422"/>
      <c r="I1241" s="179" t="s">
        <v>410</v>
      </c>
      <c r="J1241" s="180">
        <v>213</v>
      </c>
      <c r="K1241" s="180">
        <v>119</v>
      </c>
      <c r="L1241" s="208">
        <f t="shared" si="69"/>
        <v>94</v>
      </c>
      <c r="M1241" s="179" t="s">
        <v>148</v>
      </c>
      <c r="N1241" s="180">
        <v>2138</v>
      </c>
      <c r="O1241" s="180">
        <v>2596</v>
      </c>
      <c r="P1241" s="208">
        <f t="shared" si="70"/>
        <v>-458</v>
      </c>
    </row>
    <row r="1242" spans="1:16" ht="14.1" customHeight="1" x14ac:dyDescent="0.2">
      <c r="H1242" s="422"/>
      <c r="I1242" s="179" t="s">
        <v>407</v>
      </c>
      <c r="J1242" s="180">
        <v>61</v>
      </c>
      <c r="K1242" s="180">
        <v>9</v>
      </c>
      <c r="L1242" s="208">
        <f t="shared" si="69"/>
        <v>52</v>
      </c>
      <c r="M1242" s="179" t="s">
        <v>156</v>
      </c>
      <c r="N1242" s="180">
        <v>751</v>
      </c>
      <c r="O1242" s="180">
        <v>1094</v>
      </c>
      <c r="P1242" s="208">
        <f t="shared" si="70"/>
        <v>-343</v>
      </c>
    </row>
    <row r="1243" spans="1:16" ht="14.1" customHeight="1" x14ac:dyDescent="0.2">
      <c r="A1243" s="163"/>
      <c r="B1243" s="422"/>
      <c r="C1243" s="422"/>
      <c r="D1243" s="422"/>
      <c r="E1243" s="422"/>
      <c r="F1243" s="422"/>
      <c r="G1243" s="422"/>
      <c r="H1243" s="422"/>
      <c r="I1243" s="179" t="s">
        <v>140</v>
      </c>
      <c r="J1243" s="180">
        <v>37</v>
      </c>
      <c r="K1243" s="180">
        <v>0</v>
      </c>
      <c r="L1243" s="208">
        <f t="shared" si="69"/>
        <v>37</v>
      </c>
      <c r="M1243" s="179" t="s">
        <v>360</v>
      </c>
      <c r="N1243" s="180">
        <v>216</v>
      </c>
      <c r="O1243" s="180">
        <v>557</v>
      </c>
      <c r="P1243" s="208">
        <f t="shared" si="70"/>
        <v>-341</v>
      </c>
    </row>
    <row r="1244" spans="1:16" ht="14.1" customHeight="1" x14ac:dyDescent="0.2">
      <c r="H1244" s="422"/>
      <c r="I1244" s="179" t="s">
        <v>427</v>
      </c>
      <c r="J1244" s="180">
        <v>20</v>
      </c>
      <c r="K1244" s="180">
        <v>1</v>
      </c>
      <c r="L1244" s="208">
        <f t="shared" si="69"/>
        <v>19</v>
      </c>
      <c r="M1244" s="179" t="s">
        <v>26</v>
      </c>
      <c r="N1244" s="180">
        <v>0</v>
      </c>
      <c r="O1244" s="180">
        <v>108</v>
      </c>
      <c r="P1244" s="208">
        <f t="shared" si="70"/>
        <v>-108</v>
      </c>
    </row>
    <row r="1245" spans="1:16" ht="14.1" customHeight="1" x14ac:dyDescent="0.2">
      <c r="H1245" s="422"/>
      <c r="I1245" s="179" t="s">
        <v>171</v>
      </c>
      <c r="J1245" s="180">
        <v>30</v>
      </c>
      <c r="K1245" s="180">
        <v>12</v>
      </c>
      <c r="L1245" s="208">
        <f t="shared" si="69"/>
        <v>18</v>
      </c>
      <c r="M1245" s="179" t="s">
        <v>419</v>
      </c>
      <c r="N1245" s="180">
        <v>0</v>
      </c>
      <c r="O1245" s="180">
        <v>106</v>
      </c>
      <c r="P1245" s="208">
        <f t="shared" si="70"/>
        <v>-106</v>
      </c>
    </row>
    <row r="1246" spans="1:16" ht="14.1" customHeight="1" x14ac:dyDescent="0.2">
      <c r="H1246" s="422"/>
      <c r="I1246" s="179" t="s">
        <v>180</v>
      </c>
      <c r="J1246" s="180">
        <v>12</v>
      </c>
      <c r="K1246" s="180">
        <v>0</v>
      </c>
      <c r="L1246" s="208">
        <f t="shared" si="69"/>
        <v>12</v>
      </c>
      <c r="M1246" s="179" t="s">
        <v>54</v>
      </c>
      <c r="N1246" s="180">
        <v>92</v>
      </c>
      <c r="O1246" s="180">
        <v>192</v>
      </c>
      <c r="P1246" s="208">
        <f t="shared" si="70"/>
        <v>-100</v>
      </c>
    </row>
    <row r="1247" spans="1:16" ht="14.1" customHeight="1" x14ac:dyDescent="0.2">
      <c r="H1247" s="422"/>
      <c r="I1247" s="179" t="s">
        <v>194</v>
      </c>
      <c r="J1247" s="180">
        <v>18</v>
      </c>
      <c r="K1247" s="180">
        <v>8</v>
      </c>
      <c r="L1247" s="208">
        <f t="shared" si="69"/>
        <v>10</v>
      </c>
      <c r="M1247" s="179" t="s">
        <v>138</v>
      </c>
      <c r="N1247" s="180">
        <v>2263</v>
      </c>
      <c r="O1247" s="180">
        <v>2356</v>
      </c>
      <c r="P1247" s="208">
        <f t="shared" si="70"/>
        <v>-93</v>
      </c>
    </row>
    <row r="1248" spans="1:16" ht="14.1" customHeight="1" x14ac:dyDescent="0.2">
      <c r="H1248" s="422"/>
      <c r="I1248" s="179" t="s">
        <v>412</v>
      </c>
      <c r="J1248" s="180">
        <v>5</v>
      </c>
      <c r="K1248" s="180">
        <v>0</v>
      </c>
      <c r="L1248" s="208">
        <f t="shared" si="69"/>
        <v>5</v>
      </c>
      <c r="M1248" s="179" t="s">
        <v>371</v>
      </c>
      <c r="N1248" s="180">
        <v>11</v>
      </c>
      <c r="O1248" s="180">
        <v>103</v>
      </c>
      <c r="P1248" s="208">
        <f t="shared" si="70"/>
        <v>-92</v>
      </c>
    </row>
    <row r="1249" spans="1:16" ht="14.1" customHeight="1" x14ac:dyDescent="0.2">
      <c r="H1249" s="422"/>
      <c r="I1249" s="179" t="s">
        <v>423</v>
      </c>
      <c r="J1249" s="180">
        <v>5</v>
      </c>
      <c r="K1249" s="180">
        <v>0</v>
      </c>
      <c r="L1249" s="208">
        <f t="shared" si="69"/>
        <v>5</v>
      </c>
      <c r="M1249" s="179" t="s">
        <v>426</v>
      </c>
      <c r="N1249" s="180">
        <v>8</v>
      </c>
      <c r="O1249" s="180">
        <v>75</v>
      </c>
      <c r="P1249" s="208">
        <f t="shared" si="70"/>
        <v>-67</v>
      </c>
    </row>
    <row r="1250" spans="1:16" ht="14.1" customHeight="1" x14ac:dyDescent="0.2">
      <c r="H1250" s="422"/>
      <c r="I1250" s="179" t="s">
        <v>409</v>
      </c>
      <c r="J1250" s="180">
        <v>11</v>
      </c>
      <c r="K1250" s="180">
        <v>8</v>
      </c>
      <c r="L1250" s="208">
        <f t="shared" si="69"/>
        <v>3</v>
      </c>
      <c r="M1250" s="179" t="s">
        <v>411</v>
      </c>
      <c r="N1250" s="180">
        <v>7</v>
      </c>
      <c r="O1250" s="180">
        <v>62</v>
      </c>
      <c r="P1250" s="208">
        <f t="shared" si="70"/>
        <v>-55</v>
      </c>
    </row>
    <row r="1251" spans="1:16" ht="14.1" customHeight="1" x14ac:dyDescent="0.2">
      <c r="H1251" s="422"/>
      <c r="I1251" s="179" t="s">
        <v>311</v>
      </c>
      <c r="J1251" s="180">
        <v>2</v>
      </c>
      <c r="K1251" s="180">
        <v>0</v>
      </c>
      <c r="L1251" s="208">
        <f t="shared" si="69"/>
        <v>2</v>
      </c>
      <c r="M1251" s="179" t="s">
        <v>169</v>
      </c>
      <c r="N1251" s="180">
        <v>10</v>
      </c>
      <c r="O1251" s="180">
        <v>39</v>
      </c>
      <c r="P1251" s="208">
        <f t="shared" si="70"/>
        <v>-29</v>
      </c>
    </row>
    <row r="1252" spans="1:16" ht="14.1" customHeight="1" x14ac:dyDescent="0.2">
      <c r="H1252" s="422"/>
      <c r="I1252" s="179" t="s">
        <v>428</v>
      </c>
      <c r="J1252" s="180">
        <v>1</v>
      </c>
      <c r="K1252" s="180">
        <v>0</v>
      </c>
      <c r="L1252" s="208">
        <f t="shared" si="69"/>
        <v>1</v>
      </c>
      <c r="M1252" s="179" t="s">
        <v>17</v>
      </c>
      <c r="N1252" s="180">
        <v>24</v>
      </c>
      <c r="O1252" s="180">
        <v>52</v>
      </c>
      <c r="P1252" s="208">
        <f t="shared" si="70"/>
        <v>-28</v>
      </c>
    </row>
    <row r="1253" spans="1:16" ht="14.1" customHeight="1" x14ac:dyDescent="0.2">
      <c r="H1253" s="422"/>
      <c r="I1253" s="179" t="s">
        <v>246</v>
      </c>
      <c r="J1253" s="180">
        <v>6774</v>
      </c>
      <c r="K1253" s="180">
        <v>5496</v>
      </c>
      <c r="L1253" s="208">
        <f t="shared" si="69"/>
        <v>1278</v>
      </c>
      <c r="M1253" s="179" t="s">
        <v>38</v>
      </c>
      <c r="N1253" s="180">
        <v>370</v>
      </c>
      <c r="O1253" s="180">
        <v>390</v>
      </c>
      <c r="P1253" s="208">
        <f t="shared" si="70"/>
        <v>-20</v>
      </c>
    </row>
    <row r="1254" spans="1:16" ht="14.1" customHeight="1" x14ac:dyDescent="0.2">
      <c r="H1254" s="422"/>
      <c r="M1254" s="179" t="s">
        <v>420</v>
      </c>
      <c r="N1254" s="180">
        <v>0</v>
      </c>
      <c r="O1254" s="180">
        <v>14</v>
      </c>
      <c r="P1254" s="208">
        <f t="shared" si="70"/>
        <v>-14</v>
      </c>
    </row>
    <row r="1255" spans="1:16" ht="14.1" customHeight="1" x14ac:dyDescent="0.2">
      <c r="A1255" s="156"/>
      <c r="H1255" s="422"/>
      <c r="I1255" s="179"/>
      <c r="J1255" s="180"/>
      <c r="K1255" s="180"/>
      <c r="L1255" s="208"/>
      <c r="M1255" s="179" t="s">
        <v>53</v>
      </c>
      <c r="N1255" s="180">
        <v>0</v>
      </c>
      <c r="O1255" s="180">
        <v>12</v>
      </c>
      <c r="P1255" s="208">
        <f t="shared" si="70"/>
        <v>-12</v>
      </c>
    </row>
    <row r="1256" spans="1:16" ht="14.1" customHeight="1" x14ac:dyDescent="0.2">
      <c r="A1256" s="156"/>
      <c r="H1256" s="422"/>
      <c r="I1256" s="179"/>
      <c r="J1256" s="180"/>
      <c r="K1256" s="180"/>
      <c r="L1256" s="208"/>
      <c r="M1256" s="179" t="s">
        <v>135</v>
      </c>
      <c r="N1256" s="180">
        <v>0</v>
      </c>
      <c r="O1256" s="180">
        <v>11</v>
      </c>
      <c r="P1256" s="208">
        <f t="shared" si="70"/>
        <v>-11</v>
      </c>
    </row>
    <row r="1257" spans="1:16" ht="14.1" customHeight="1" x14ac:dyDescent="0.2">
      <c r="A1257" s="156"/>
      <c r="I1257" s="179"/>
      <c r="J1257" s="180"/>
      <c r="K1257" s="180"/>
      <c r="L1257" s="208"/>
      <c r="M1257" s="179" t="s">
        <v>29</v>
      </c>
      <c r="N1257" s="180">
        <v>0</v>
      </c>
      <c r="O1257" s="180">
        <v>11</v>
      </c>
      <c r="P1257" s="208">
        <f t="shared" si="70"/>
        <v>-11</v>
      </c>
    </row>
    <row r="1258" spans="1:16" ht="14.1" customHeight="1" x14ac:dyDescent="0.2">
      <c r="A1258" s="156"/>
      <c r="I1258" s="179"/>
      <c r="J1258" s="180"/>
      <c r="K1258" s="180"/>
      <c r="L1258" s="208"/>
      <c r="M1258" s="183"/>
      <c r="N1258" s="180"/>
      <c r="O1258" s="180"/>
      <c r="P1258" s="208"/>
    </row>
    <row r="1259" spans="1:16" ht="14.1" customHeight="1" x14ac:dyDescent="0.2">
      <c r="A1259" s="156"/>
      <c r="I1259" s="179"/>
      <c r="J1259" s="180"/>
      <c r="K1259" s="180"/>
      <c r="L1259" s="208"/>
    </row>
    <row r="1260" spans="1:16" ht="14.1" customHeight="1" x14ac:dyDescent="0.2">
      <c r="A1260" s="156"/>
      <c r="I1260" s="179"/>
      <c r="J1260" s="180"/>
      <c r="K1260" s="180"/>
      <c r="L1260" s="208"/>
      <c r="M1260" s="183"/>
      <c r="N1260" s="180"/>
      <c r="O1260" s="180"/>
      <c r="P1260" s="208"/>
    </row>
    <row r="1261" spans="1:16" ht="14.1" customHeight="1" x14ac:dyDescent="0.2">
      <c r="A1261" s="156"/>
      <c r="I1261" s="179"/>
      <c r="J1261" s="180"/>
      <c r="K1261" s="180"/>
      <c r="L1261" s="208"/>
      <c r="M1261" s="183"/>
      <c r="N1261" s="180"/>
      <c r="O1261" s="180"/>
      <c r="P1261" s="208"/>
    </row>
    <row r="1262" spans="1:16" ht="14.1" customHeight="1" x14ac:dyDescent="0.2">
      <c r="A1262" s="156"/>
      <c r="M1262" s="183"/>
      <c r="N1262" s="180"/>
      <c r="O1262" s="180"/>
      <c r="P1262" s="208"/>
    </row>
    <row r="1263" spans="1:16" ht="14.1" customHeight="1" x14ac:dyDescent="0.2">
      <c r="A1263" s="156"/>
      <c r="I1263" s="183"/>
      <c r="J1263" s="180"/>
      <c r="K1263" s="180"/>
      <c r="L1263" s="208"/>
      <c r="M1263" s="183"/>
      <c r="N1263" s="180"/>
      <c r="O1263" s="180"/>
      <c r="P1263" s="208"/>
    </row>
    <row r="1264" spans="1:16" ht="14.1" customHeight="1" x14ac:dyDescent="0.2">
      <c r="A1264" s="156"/>
      <c r="M1264" s="183"/>
      <c r="N1264" s="180"/>
      <c r="O1264" s="180"/>
      <c r="P1264" s="208"/>
    </row>
    <row r="1265" spans="1:16" ht="14.1" customHeight="1" x14ac:dyDescent="0.2">
      <c r="A1265" s="156"/>
      <c r="I1265" s="183"/>
      <c r="J1265" s="180"/>
      <c r="K1265" s="180"/>
      <c r="L1265" s="208"/>
      <c r="M1265" s="423"/>
      <c r="N1265" s="424"/>
      <c r="O1265" s="424"/>
      <c r="P1265" s="208"/>
    </row>
    <row r="1266" spans="1:16" ht="14.1" customHeight="1" x14ac:dyDescent="0.2">
      <c r="A1266" s="156"/>
    </row>
    <row r="1267" spans="1:16" ht="14.1" customHeight="1" x14ac:dyDescent="0.2">
      <c r="I1267" s="183"/>
      <c r="J1267" s="424"/>
      <c r="K1267" s="424"/>
      <c r="L1267" s="208"/>
      <c r="M1267" s="423"/>
      <c r="N1267" s="424"/>
      <c r="O1267" s="424"/>
      <c r="P1267" s="208"/>
    </row>
    <row r="1268" spans="1:16" ht="14.1" customHeight="1" x14ac:dyDescent="0.2">
      <c r="A1268" s="156"/>
      <c r="I1268" s="183"/>
      <c r="J1268" s="424"/>
      <c r="K1268" s="424"/>
      <c r="L1268" s="208"/>
      <c r="M1268" s="423"/>
      <c r="N1268" s="424"/>
      <c r="O1268" s="424"/>
      <c r="P1268" s="208"/>
    </row>
    <row r="1269" spans="1:16" ht="14.1" customHeight="1" x14ac:dyDescent="0.2">
      <c r="A1269" s="156"/>
      <c r="I1269" s="183"/>
      <c r="J1269" s="424"/>
      <c r="K1269" s="424"/>
      <c r="L1269" s="208"/>
      <c r="M1269" s="423"/>
      <c r="N1269" s="424"/>
      <c r="O1269" s="424"/>
      <c r="P1269" s="208"/>
    </row>
    <row r="1270" spans="1:16" ht="14.1" customHeight="1" x14ac:dyDescent="0.2">
      <c r="A1270" s="156"/>
      <c r="I1270" s="183"/>
      <c r="J1270" s="424"/>
      <c r="K1270" s="424"/>
      <c r="L1270" s="208"/>
      <c r="M1270" s="423"/>
      <c r="N1270" s="424"/>
      <c r="O1270" s="424"/>
      <c r="P1270" s="208"/>
    </row>
    <row r="1271" spans="1:16" ht="14.1" customHeight="1" x14ac:dyDescent="0.2">
      <c r="A1271" s="156"/>
      <c r="I1271" s="183"/>
      <c r="J1271" s="424"/>
      <c r="K1271" s="424"/>
      <c r="L1271" s="208"/>
      <c r="M1271" s="423"/>
      <c r="N1271" s="424"/>
      <c r="O1271" s="424"/>
      <c r="P1271" s="208"/>
    </row>
    <row r="1272" spans="1:16" ht="14.1" customHeight="1" x14ac:dyDescent="0.2">
      <c r="A1272" s="156"/>
      <c r="I1272" s="183"/>
      <c r="J1272" s="424"/>
      <c r="K1272" s="424"/>
      <c r="L1272" s="208"/>
      <c r="M1272" s="423"/>
      <c r="N1272" s="424"/>
      <c r="O1272" s="424"/>
      <c r="P1272" s="208"/>
    </row>
    <row r="1273" spans="1:16" ht="14.1" customHeight="1" x14ac:dyDescent="0.2">
      <c r="M1273" s="423"/>
      <c r="N1273" s="424"/>
      <c r="O1273" s="424"/>
      <c r="P1273" s="208"/>
    </row>
    <row r="1274" spans="1:16" ht="14.1" customHeight="1" x14ac:dyDescent="0.2"/>
    <row r="1275" spans="1:16" ht="14.1" customHeight="1" x14ac:dyDescent="0.2"/>
    <row r="1276" spans="1:16" ht="14.1" customHeight="1" x14ac:dyDescent="0.2">
      <c r="A1276" s="156"/>
      <c r="I1276" s="426" t="s">
        <v>434</v>
      </c>
      <c r="J1276" s="401">
        <f>SUM(J1233:J1275)</f>
        <v>34632</v>
      </c>
      <c r="K1276" s="401">
        <f>SUM(K1233:K1275)</f>
        <v>27597</v>
      </c>
      <c r="L1276" s="401">
        <f>SUM(L1233:L1275)</f>
        <v>7035</v>
      </c>
      <c r="M1276" s="430" t="s">
        <v>434</v>
      </c>
      <c r="N1276" s="401">
        <f>SUM(N1233:N1275)</f>
        <v>27115</v>
      </c>
      <c r="O1276" s="401">
        <f>SUM(O1233:O1275)</f>
        <v>59489</v>
      </c>
      <c r="P1276" s="401">
        <f>SUM(P1233:P1275)</f>
        <v>-32374</v>
      </c>
    </row>
    <row r="1277" spans="1:16" ht="14.1" customHeight="1" x14ac:dyDescent="0.2">
      <c r="A1277" s="156"/>
      <c r="I1277" s="431"/>
      <c r="J1277" s="401">
        <f>N1276</f>
        <v>27115</v>
      </c>
      <c r="K1277" s="432">
        <f>O1276</f>
        <v>59489</v>
      </c>
      <c r="L1277" s="401">
        <f>P1276</f>
        <v>-32374</v>
      </c>
      <c r="M1277" s="440"/>
      <c r="N1277" s="441"/>
      <c r="O1277" s="441"/>
      <c r="P1277" s="441"/>
    </row>
    <row r="1278" spans="1:16" ht="14.1" customHeight="1" x14ac:dyDescent="0.2">
      <c r="A1278" s="156"/>
      <c r="J1278" s="428">
        <f>SUM(J1276:J1277)</f>
        <v>61747</v>
      </c>
      <c r="K1278" s="428">
        <f>SUM(K1276:K1277)</f>
        <v>87086</v>
      </c>
      <c r="L1278" s="428">
        <f>SUM(L1276:L1277)</f>
        <v>-25339</v>
      </c>
      <c r="M1278" s="400" t="s">
        <v>442</v>
      </c>
    </row>
    <row r="1279" spans="1:16" ht="14.1" customHeight="1" x14ac:dyDescent="0.2">
      <c r="A1279" s="156"/>
      <c r="I1279" s="429" t="s">
        <v>465</v>
      </c>
      <c r="J1279" s="399">
        <f>C1232-J1278</f>
        <v>0</v>
      </c>
      <c r="K1279" s="399">
        <f>E1232-K1278</f>
        <v>0</v>
      </c>
      <c r="L1279" s="399">
        <f>G1232-L1278</f>
        <v>0</v>
      </c>
    </row>
    <row r="1280" spans="1:16" ht="14.1" customHeight="1" x14ac:dyDescent="0.2"/>
    <row r="1281" spans="1:16" ht="14.1" customHeight="1" x14ac:dyDescent="0.2">
      <c r="A1281" s="166">
        <v>26</v>
      </c>
      <c r="B1281" s="245" t="s">
        <v>395</v>
      </c>
      <c r="C1281" s="72">
        <v>60184</v>
      </c>
      <c r="D1281" s="417">
        <f>C1281*100/7529178</f>
        <v>0.79934356711981047</v>
      </c>
      <c r="E1281" s="72">
        <v>73607</v>
      </c>
      <c r="F1281" s="417">
        <f>E1281*100/7270009</f>
        <v>1.0124746750657392</v>
      </c>
      <c r="G1281" s="443">
        <f>C1281-E1281</f>
        <v>-13423</v>
      </c>
      <c r="H1281" s="444">
        <f>G1281*100/E1281</f>
        <v>-18.23603733340579</v>
      </c>
      <c r="I1281" s="426"/>
      <c r="J1281" s="401"/>
      <c r="K1281" s="401"/>
      <c r="L1281" s="401"/>
      <c r="M1281" s="430"/>
      <c r="N1281" s="401"/>
      <c r="O1281" s="401"/>
      <c r="P1281" s="401"/>
    </row>
    <row r="1282" spans="1:16" ht="14.1" customHeight="1" x14ac:dyDescent="0.2">
      <c r="I1282" s="179" t="s">
        <v>42</v>
      </c>
      <c r="J1282" s="180">
        <v>10192</v>
      </c>
      <c r="K1282" s="180">
        <v>0</v>
      </c>
      <c r="L1282" s="208">
        <f t="shared" ref="L1282:L1300" si="71">J1282-K1282</f>
        <v>10192</v>
      </c>
      <c r="M1282" s="179" t="s">
        <v>362</v>
      </c>
      <c r="N1282" s="180">
        <v>3525</v>
      </c>
      <c r="O1282" s="180">
        <v>22046</v>
      </c>
      <c r="P1282" s="208">
        <f t="shared" ref="P1282:P1317" si="72">N1282-O1282</f>
        <v>-18521</v>
      </c>
    </row>
    <row r="1283" spans="1:16" ht="14.1" customHeight="1" x14ac:dyDescent="0.2">
      <c r="C1283" s="72"/>
      <c r="E1283" s="72"/>
      <c r="I1283" s="179" t="s">
        <v>150</v>
      </c>
      <c r="J1283" s="180">
        <v>12673</v>
      </c>
      <c r="K1283" s="180">
        <v>11958</v>
      </c>
      <c r="L1283" s="208">
        <f t="shared" si="71"/>
        <v>715</v>
      </c>
      <c r="M1283" s="179" t="s">
        <v>50</v>
      </c>
      <c r="N1283" s="180">
        <v>1588</v>
      </c>
      <c r="O1283" s="180">
        <v>3278</v>
      </c>
      <c r="P1283" s="208">
        <f t="shared" si="72"/>
        <v>-1690</v>
      </c>
    </row>
    <row r="1284" spans="1:16" ht="14.1" customHeight="1" x14ac:dyDescent="0.2">
      <c r="C1284" s="422"/>
      <c r="D1284" s="422"/>
      <c r="E1284" s="422"/>
      <c r="F1284" s="422"/>
      <c r="I1284" s="179" t="s">
        <v>38</v>
      </c>
      <c r="J1284" s="180">
        <v>780</v>
      </c>
      <c r="K1284" s="180">
        <v>456</v>
      </c>
      <c r="L1284" s="208">
        <f t="shared" si="71"/>
        <v>324</v>
      </c>
      <c r="M1284" s="179" t="s">
        <v>197</v>
      </c>
      <c r="N1284" s="180">
        <v>3447</v>
      </c>
      <c r="O1284" s="180">
        <v>5046</v>
      </c>
      <c r="P1284" s="208">
        <f t="shared" si="72"/>
        <v>-1599</v>
      </c>
    </row>
    <row r="1285" spans="1:16" ht="14.1" customHeight="1" x14ac:dyDescent="0.2">
      <c r="C1285" s="422"/>
      <c r="D1285" s="422"/>
      <c r="E1285" s="422"/>
      <c r="F1285" s="422"/>
      <c r="I1285" s="179" t="s">
        <v>413</v>
      </c>
      <c r="J1285" s="180">
        <v>1767</v>
      </c>
      <c r="K1285" s="180">
        <v>1488</v>
      </c>
      <c r="L1285" s="208">
        <f t="shared" si="71"/>
        <v>279</v>
      </c>
      <c r="M1285" s="179" t="s">
        <v>30</v>
      </c>
      <c r="N1285" s="180">
        <v>8220</v>
      </c>
      <c r="O1285" s="180">
        <v>9337</v>
      </c>
      <c r="P1285" s="208">
        <f t="shared" si="72"/>
        <v>-1117</v>
      </c>
    </row>
    <row r="1286" spans="1:16" ht="14.1" customHeight="1" x14ac:dyDescent="0.2">
      <c r="I1286" s="179" t="s">
        <v>408</v>
      </c>
      <c r="J1286" s="180">
        <v>1801</v>
      </c>
      <c r="K1286" s="180">
        <v>1573</v>
      </c>
      <c r="L1286" s="208">
        <f t="shared" si="71"/>
        <v>228</v>
      </c>
      <c r="M1286" s="179" t="s">
        <v>151</v>
      </c>
      <c r="N1286" s="180">
        <v>4469</v>
      </c>
      <c r="O1286" s="180">
        <v>5120</v>
      </c>
      <c r="P1286" s="208">
        <f t="shared" si="72"/>
        <v>-651</v>
      </c>
    </row>
    <row r="1287" spans="1:16" ht="14.1" customHeight="1" x14ac:dyDescent="0.2">
      <c r="I1287" s="179" t="s">
        <v>306</v>
      </c>
      <c r="J1287" s="180">
        <v>105</v>
      </c>
      <c r="K1287" s="180">
        <v>17</v>
      </c>
      <c r="L1287" s="208">
        <f t="shared" si="71"/>
        <v>88</v>
      </c>
      <c r="M1287" s="179" t="s">
        <v>416</v>
      </c>
      <c r="N1287" s="180">
        <v>2127</v>
      </c>
      <c r="O1287" s="180">
        <v>2716</v>
      </c>
      <c r="P1287" s="208">
        <f t="shared" si="72"/>
        <v>-589</v>
      </c>
    </row>
    <row r="1288" spans="1:16" ht="14.1" customHeight="1" x14ac:dyDescent="0.2">
      <c r="I1288" s="179" t="s">
        <v>430</v>
      </c>
      <c r="J1288" s="180">
        <v>223</v>
      </c>
      <c r="K1288" s="180">
        <v>144</v>
      </c>
      <c r="L1288" s="208">
        <f t="shared" si="71"/>
        <v>79</v>
      </c>
      <c r="M1288" s="179" t="s">
        <v>170</v>
      </c>
      <c r="N1288" s="180">
        <v>4</v>
      </c>
      <c r="O1288" s="180">
        <v>236</v>
      </c>
      <c r="P1288" s="208">
        <f t="shared" si="72"/>
        <v>-232</v>
      </c>
    </row>
    <row r="1289" spans="1:16" ht="14.1" customHeight="1" x14ac:dyDescent="0.2">
      <c r="I1289" s="179" t="s">
        <v>181</v>
      </c>
      <c r="J1289" s="180">
        <v>76</v>
      </c>
      <c r="K1289" s="180">
        <v>0</v>
      </c>
      <c r="L1289" s="208">
        <f t="shared" si="71"/>
        <v>76</v>
      </c>
      <c r="M1289" s="179" t="s">
        <v>360</v>
      </c>
      <c r="N1289" s="180">
        <v>0</v>
      </c>
      <c r="O1289" s="180">
        <v>213</v>
      </c>
      <c r="P1289" s="208">
        <f t="shared" si="72"/>
        <v>-213</v>
      </c>
    </row>
    <row r="1290" spans="1:16" ht="14.1" customHeight="1" x14ac:dyDescent="0.2">
      <c r="I1290" s="179" t="s">
        <v>53</v>
      </c>
      <c r="J1290" s="180">
        <v>129</v>
      </c>
      <c r="K1290" s="180">
        <v>76</v>
      </c>
      <c r="L1290" s="208">
        <f t="shared" si="71"/>
        <v>53</v>
      </c>
      <c r="M1290" s="179" t="s">
        <v>414</v>
      </c>
      <c r="N1290" s="180">
        <v>0</v>
      </c>
      <c r="O1290" s="180">
        <v>162</v>
      </c>
      <c r="P1290" s="208">
        <f t="shared" si="72"/>
        <v>-162</v>
      </c>
    </row>
    <row r="1291" spans="1:16" ht="14.1" customHeight="1" x14ac:dyDescent="0.2">
      <c r="I1291" s="179" t="s">
        <v>426</v>
      </c>
      <c r="J1291" s="180">
        <v>77</v>
      </c>
      <c r="K1291" s="180">
        <v>30</v>
      </c>
      <c r="L1291" s="208">
        <f t="shared" si="71"/>
        <v>47</v>
      </c>
      <c r="M1291" s="179" t="s">
        <v>156</v>
      </c>
      <c r="N1291" s="180">
        <v>247</v>
      </c>
      <c r="O1291" s="180">
        <v>390</v>
      </c>
      <c r="P1291" s="208">
        <f t="shared" si="72"/>
        <v>-143</v>
      </c>
    </row>
    <row r="1292" spans="1:16" ht="14.1" customHeight="1" x14ac:dyDescent="0.2">
      <c r="I1292" s="179" t="s">
        <v>423</v>
      </c>
      <c r="J1292" s="180">
        <v>20</v>
      </c>
      <c r="K1292" s="180">
        <v>3</v>
      </c>
      <c r="L1292" s="208">
        <f t="shared" si="71"/>
        <v>17</v>
      </c>
      <c r="M1292" s="179" t="s">
        <v>410</v>
      </c>
      <c r="N1292" s="180">
        <v>77</v>
      </c>
      <c r="O1292" s="180">
        <v>171</v>
      </c>
      <c r="P1292" s="208">
        <f t="shared" si="72"/>
        <v>-94</v>
      </c>
    </row>
    <row r="1293" spans="1:16" ht="14.1" customHeight="1" x14ac:dyDescent="0.2">
      <c r="I1293" s="179" t="s">
        <v>169</v>
      </c>
      <c r="J1293" s="180">
        <v>508</v>
      </c>
      <c r="K1293" s="180">
        <v>491</v>
      </c>
      <c r="L1293" s="208">
        <f t="shared" si="71"/>
        <v>17</v>
      </c>
      <c r="M1293" s="179" t="s">
        <v>407</v>
      </c>
      <c r="N1293" s="180">
        <v>55</v>
      </c>
      <c r="O1293" s="180">
        <v>148</v>
      </c>
      <c r="P1293" s="208">
        <f t="shared" si="72"/>
        <v>-93</v>
      </c>
    </row>
    <row r="1294" spans="1:16" ht="14.1" customHeight="1" x14ac:dyDescent="0.2">
      <c r="I1294" s="179" t="s">
        <v>17</v>
      </c>
      <c r="J1294" s="180">
        <v>32</v>
      </c>
      <c r="K1294" s="180">
        <v>19</v>
      </c>
      <c r="L1294" s="208">
        <f t="shared" si="71"/>
        <v>13</v>
      </c>
      <c r="M1294" s="179" t="s">
        <v>311</v>
      </c>
      <c r="N1294" s="180">
        <v>78</v>
      </c>
      <c r="O1294" s="180">
        <v>158</v>
      </c>
      <c r="P1294" s="208">
        <f t="shared" si="72"/>
        <v>-80</v>
      </c>
    </row>
    <row r="1295" spans="1:16" ht="14.1" customHeight="1" x14ac:dyDescent="0.2">
      <c r="A1295" s="163"/>
      <c r="B1295" s="422"/>
      <c r="C1295" s="422"/>
      <c r="D1295" s="422"/>
      <c r="E1295" s="422"/>
      <c r="F1295" s="422"/>
      <c r="G1295" s="422"/>
      <c r="H1295" s="422"/>
      <c r="I1295" s="179" t="s">
        <v>412</v>
      </c>
      <c r="J1295" s="180">
        <v>6</v>
      </c>
      <c r="K1295" s="180">
        <v>0</v>
      </c>
      <c r="L1295" s="208">
        <f t="shared" si="71"/>
        <v>6</v>
      </c>
      <c r="M1295" s="179" t="s">
        <v>419</v>
      </c>
      <c r="N1295" s="180">
        <v>0</v>
      </c>
      <c r="O1295" s="180">
        <v>65</v>
      </c>
      <c r="P1295" s="208">
        <f t="shared" si="72"/>
        <v>-65</v>
      </c>
    </row>
    <row r="1296" spans="1:16" ht="14.1" customHeight="1" x14ac:dyDescent="0.2">
      <c r="A1296" s="163"/>
      <c r="B1296" s="422"/>
      <c r="C1296" s="422"/>
      <c r="D1296" s="422"/>
      <c r="E1296" s="422"/>
      <c r="F1296" s="422"/>
      <c r="G1296" s="422"/>
      <c r="H1296" s="422"/>
      <c r="I1296" s="179" t="s">
        <v>436</v>
      </c>
      <c r="J1296" s="180">
        <v>2</v>
      </c>
      <c r="K1296" s="180">
        <v>0</v>
      </c>
      <c r="L1296" s="208">
        <f t="shared" si="71"/>
        <v>2</v>
      </c>
      <c r="M1296" s="179" t="s">
        <v>152</v>
      </c>
      <c r="N1296" s="180">
        <v>97</v>
      </c>
      <c r="O1296" s="180">
        <v>144</v>
      </c>
      <c r="P1296" s="208">
        <f t="shared" si="72"/>
        <v>-47</v>
      </c>
    </row>
    <row r="1297" spans="1:16" ht="14.1" customHeight="1" x14ac:dyDescent="0.2">
      <c r="I1297" s="179" t="s">
        <v>431</v>
      </c>
      <c r="J1297" s="180">
        <v>2</v>
      </c>
      <c r="K1297" s="180">
        <v>0</v>
      </c>
      <c r="L1297" s="208">
        <f t="shared" si="71"/>
        <v>2</v>
      </c>
      <c r="M1297" s="179" t="s">
        <v>319</v>
      </c>
      <c r="N1297" s="180">
        <v>0</v>
      </c>
      <c r="O1297" s="180">
        <v>41</v>
      </c>
      <c r="P1297" s="208">
        <f t="shared" si="72"/>
        <v>-41</v>
      </c>
    </row>
    <row r="1298" spans="1:16" ht="14.1" customHeight="1" x14ac:dyDescent="0.2">
      <c r="I1298" s="179" t="s">
        <v>159</v>
      </c>
      <c r="J1298" s="180">
        <v>32</v>
      </c>
      <c r="K1298" s="180">
        <v>30</v>
      </c>
      <c r="L1298" s="208">
        <f t="shared" si="71"/>
        <v>2</v>
      </c>
      <c r="M1298" s="179" t="s">
        <v>411</v>
      </c>
      <c r="N1298" s="180">
        <v>1029</v>
      </c>
      <c r="O1298" s="180">
        <v>1058</v>
      </c>
      <c r="P1298" s="208">
        <f t="shared" si="72"/>
        <v>-29</v>
      </c>
    </row>
    <row r="1299" spans="1:16" ht="14.1" customHeight="1" x14ac:dyDescent="0.2">
      <c r="I1299" s="179" t="s">
        <v>368</v>
      </c>
      <c r="J1299" s="180">
        <v>2</v>
      </c>
      <c r="K1299" s="180">
        <v>0</v>
      </c>
      <c r="L1299" s="208">
        <f t="shared" si="71"/>
        <v>2</v>
      </c>
      <c r="M1299" s="179" t="s">
        <v>428</v>
      </c>
      <c r="N1299" s="180">
        <v>6</v>
      </c>
      <c r="O1299" s="180">
        <v>34</v>
      </c>
      <c r="P1299" s="208">
        <f t="shared" si="72"/>
        <v>-28</v>
      </c>
    </row>
    <row r="1300" spans="1:16" ht="14.1" customHeight="1" x14ac:dyDescent="0.2">
      <c r="I1300" s="179" t="s">
        <v>194</v>
      </c>
      <c r="J1300" s="180">
        <v>1</v>
      </c>
      <c r="K1300" s="180">
        <v>1</v>
      </c>
      <c r="L1300" s="208">
        <f t="shared" si="71"/>
        <v>0</v>
      </c>
      <c r="M1300" s="179" t="s">
        <v>424</v>
      </c>
      <c r="N1300" s="180">
        <v>0</v>
      </c>
      <c r="O1300" s="180">
        <v>26</v>
      </c>
      <c r="P1300" s="208">
        <f t="shared" si="72"/>
        <v>-26</v>
      </c>
    </row>
    <row r="1301" spans="1:16" ht="14.1" customHeight="1" x14ac:dyDescent="0.2">
      <c r="I1301" s="179"/>
      <c r="J1301" s="180"/>
      <c r="K1301" s="180"/>
      <c r="L1301" s="208"/>
      <c r="M1301" s="179" t="s">
        <v>409</v>
      </c>
      <c r="N1301" s="180">
        <v>83</v>
      </c>
      <c r="O1301" s="180">
        <v>108</v>
      </c>
      <c r="P1301" s="208">
        <f t="shared" si="72"/>
        <v>-25</v>
      </c>
    </row>
    <row r="1302" spans="1:16" ht="14.1" customHeight="1" x14ac:dyDescent="0.2">
      <c r="I1302" s="179"/>
      <c r="J1302" s="180"/>
      <c r="K1302" s="180"/>
      <c r="L1302" s="208"/>
      <c r="M1302" s="179" t="s">
        <v>140</v>
      </c>
      <c r="N1302" s="180">
        <v>112</v>
      </c>
      <c r="O1302" s="180">
        <v>134</v>
      </c>
      <c r="P1302" s="208">
        <f t="shared" si="72"/>
        <v>-22</v>
      </c>
    </row>
    <row r="1303" spans="1:16" ht="14.1" customHeight="1" x14ac:dyDescent="0.2">
      <c r="I1303" s="179"/>
      <c r="J1303" s="180"/>
      <c r="K1303" s="180"/>
      <c r="L1303" s="208"/>
      <c r="M1303" s="179" t="s">
        <v>54</v>
      </c>
      <c r="N1303" s="180">
        <v>42</v>
      </c>
      <c r="O1303" s="180">
        <v>59</v>
      </c>
      <c r="P1303" s="208">
        <f t="shared" si="72"/>
        <v>-17</v>
      </c>
    </row>
    <row r="1304" spans="1:16" ht="14.1" customHeight="1" x14ac:dyDescent="0.2">
      <c r="I1304" s="179"/>
      <c r="J1304" s="180"/>
      <c r="K1304" s="180"/>
      <c r="L1304" s="208"/>
      <c r="M1304" s="179" t="s">
        <v>135</v>
      </c>
      <c r="N1304" s="180">
        <v>91</v>
      </c>
      <c r="O1304" s="180">
        <v>108</v>
      </c>
      <c r="P1304" s="208">
        <f t="shared" si="72"/>
        <v>-17</v>
      </c>
    </row>
    <row r="1305" spans="1:16" ht="14.1" customHeight="1" x14ac:dyDescent="0.2">
      <c r="I1305" s="179"/>
      <c r="J1305" s="180"/>
      <c r="K1305" s="180"/>
      <c r="L1305" s="208"/>
      <c r="M1305" s="179" t="s">
        <v>26</v>
      </c>
      <c r="N1305" s="180">
        <v>0</v>
      </c>
      <c r="O1305" s="180">
        <v>12</v>
      </c>
      <c r="P1305" s="208">
        <f t="shared" si="72"/>
        <v>-12</v>
      </c>
    </row>
    <row r="1306" spans="1:16" ht="14.1" customHeight="1" x14ac:dyDescent="0.2">
      <c r="I1306" s="179"/>
      <c r="J1306" s="180"/>
      <c r="K1306" s="180"/>
      <c r="L1306" s="208"/>
      <c r="M1306" s="179" t="s">
        <v>139</v>
      </c>
      <c r="N1306" s="180">
        <v>18</v>
      </c>
      <c r="O1306" s="180">
        <v>26</v>
      </c>
      <c r="P1306" s="208">
        <f t="shared" si="72"/>
        <v>-8</v>
      </c>
    </row>
    <row r="1307" spans="1:16" ht="14.1" customHeight="1" x14ac:dyDescent="0.2">
      <c r="I1307" s="179"/>
      <c r="J1307" s="180"/>
      <c r="K1307" s="180"/>
      <c r="L1307" s="208"/>
      <c r="M1307" s="179" t="s">
        <v>171</v>
      </c>
      <c r="N1307" s="180">
        <v>0</v>
      </c>
      <c r="O1307" s="180">
        <v>8</v>
      </c>
      <c r="P1307" s="208">
        <f t="shared" si="72"/>
        <v>-8</v>
      </c>
    </row>
    <row r="1308" spans="1:16" ht="14.1" customHeight="1" x14ac:dyDescent="0.2">
      <c r="A1308" s="156"/>
      <c r="I1308" s="179"/>
      <c r="J1308" s="180"/>
      <c r="K1308" s="180"/>
      <c r="L1308" s="208"/>
      <c r="M1308" s="179" t="s">
        <v>317</v>
      </c>
      <c r="N1308" s="180">
        <v>0</v>
      </c>
      <c r="O1308" s="180">
        <v>7</v>
      </c>
      <c r="P1308" s="208">
        <f t="shared" si="72"/>
        <v>-7</v>
      </c>
    </row>
    <row r="1309" spans="1:16" ht="14.1" customHeight="1" x14ac:dyDescent="0.2">
      <c r="A1309" s="156"/>
      <c r="I1309" s="179"/>
      <c r="J1309" s="180"/>
      <c r="K1309" s="180"/>
      <c r="L1309" s="208"/>
      <c r="M1309" s="179" t="s">
        <v>371</v>
      </c>
      <c r="N1309" s="180">
        <v>27</v>
      </c>
      <c r="O1309" s="180">
        <v>32</v>
      </c>
      <c r="P1309" s="208">
        <f t="shared" si="72"/>
        <v>-5</v>
      </c>
    </row>
    <row r="1310" spans="1:16" ht="14.1" customHeight="1" x14ac:dyDescent="0.2">
      <c r="A1310" s="156"/>
      <c r="I1310" s="179"/>
      <c r="J1310" s="180"/>
      <c r="K1310" s="180"/>
      <c r="L1310" s="208"/>
      <c r="M1310" s="179" t="s">
        <v>29</v>
      </c>
      <c r="N1310" s="180">
        <v>0</v>
      </c>
      <c r="O1310" s="180">
        <v>5</v>
      </c>
      <c r="P1310" s="208">
        <f t="shared" si="72"/>
        <v>-5</v>
      </c>
    </row>
    <row r="1311" spans="1:16" ht="14.1" customHeight="1" x14ac:dyDescent="0.2">
      <c r="A1311" s="156"/>
      <c r="M1311" s="179" t="s">
        <v>180</v>
      </c>
      <c r="N1311" s="180">
        <v>2</v>
      </c>
      <c r="O1311" s="180">
        <v>6</v>
      </c>
      <c r="P1311" s="208">
        <f t="shared" si="72"/>
        <v>-4</v>
      </c>
    </row>
    <row r="1312" spans="1:16" ht="14.1" customHeight="1" x14ac:dyDescent="0.2">
      <c r="A1312" s="156"/>
      <c r="I1312" s="183"/>
      <c r="J1312" s="180"/>
      <c r="K1312" s="180"/>
      <c r="L1312" s="208"/>
      <c r="M1312" s="179" t="s">
        <v>160</v>
      </c>
      <c r="N1312" s="180">
        <v>0</v>
      </c>
      <c r="O1312" s="180">
        <v>4</v>
      </c>
      <c r="P1312" s="208">
        <f t="shared" si="72"/>
        <v>-4</v>
      </c>
    </row>
    <row r="1313" spans="1:16" ht="14.1" customHeight="1" x14ac:dyDescent="0.2">
      <c r="A1313" s="156"/>
      <c r="I1313" s="183"/>
      <c r="J1313" s="180"/>
      <c r="K1313" s="180"/>
      <c r="L1313" s="208"/>
      <c r="M1313" s="179" t="s">
        <v>145</v>
      </c>
      <c r="N1313" s="180">
        <v>4</v>
      </c>
      <c r="O1313" s="180">
        <v>8</v>
      </c>
      <c r="P1313" s="208">
        <f t="shared" si="72"/>
        <v>-4</v>
      </c>
    </row>
    <row r="1314" spans="1:16" ht="14.1" customHeight="1" x14ac:dyDescent="0.2">
      <c r="A1314" s="156"/>
      <c r="I1314" s="183"/>
      <c r="J1314" s="180"/>
      <c r="K1314" s="180"/>
      <c r="L1314" s="208"/>
      <c r="M1314" s="179" t="s">
        <v>144</v>
      </c>
      <c r="N1314" s="180">
        <v>0</v>
      </c>
      <c r="O1314" s="180">
        <v>2</v>
      </c>
      <c r="P1314" s="208">
        <f t="shared" si="72"/>
        <v>-2</v>
      </c>
    </row>
    <row r="1315" spans="1:16" ht="14.1" customHeight="1" x14ac:dyDescent="0.2">
      <c r="A1315" s="156"/>
      <c r="I1315" s="183"/>
      <c r="J1315" s="180"/>
      <c r="K1315" s="180"/>
      <c r="L1315" s="208"/>
      <c r="M1315" s="179" t="s">
        <v>307</v>
      </c>
      <c r="N1315" s="180">
        <v>0</v>
      </c>
      <c r="O1315" s="180">
        <v>1</v>
      </c>
      <c r="P1315" s="208">
        <f t="shared" si="72"/>
        <v>-1</v>
      </c>
    </row>
    <row r="1316" spans="1:16" ht="14.1" customHeight="1" x14ac:dyDescent="0.2">
      <c r="A1316" s="156"/>
      <c r="I1316" s="183"/>
      <c r="J1316" s="180"/>
      <c r="K1316" s="180"/>
      <c r="L1316" s="208"/>
      <c r="M1316" s="179" t="s">
        <v>163</v>
      </c>
      <c r="N1316" s="180">
        <v>0</v>
      </c>
      <c r="O1316" s="180">
        <v>1</v>
      </c>
      <c r="P1316" s="208">
        <f t="shared" si="72"/>
        <v>-1</v>
      </c>
    </row>
    <row r="1317" spans="1:16" ht="14.1" customHeight="1" x14ac:dyDescent="0.2">
      <c r="A1317" s="156"/>
      <c r="I1317" s="183"/>
      <c r="J1317" s="180"/>
      <c r="K1317" s="180"/>
      <c r="L1317" s="208"/>
      <c r="M1317" s="179" t="s">
        <v>246</v>
      </c>
      <c r="N1317" s="180">
        <v>6408</v>
      </c>
      <c r="O1317" s="180">
        <v>6411</v>
      </c>
      <c r="P1317" s="208">
        <f t="shared" si="72"/>
        <v>-3</v>
      </c>
    </row>
    <row r="1318" spans="1:16" ht="14.1" customHeight="1" x14ac:dyDescent="0.2">
      <c r="A1318" s="156"/>
      <c r="I1318" s="183"/>
      <c r="J1318" s="180"/>
      <c r="K1318" s="180"/>
      <c r="L1318" s="208"/>
    </row>
    <row r="1319" spans="1:16" ht="14.1" customHeight="1" x14ac:dyDescent="0.2">
      <c r="A1319" s="156"/>
      <c r="I1319" s="183"/>
      <c r="J1319" s="180"/>
      <c r="K1319" s="180"/>
      <c r="L1319" s="208"/>
      <c r="M1319" s="423"/>
      <c r="N1319" s="424"/>
      <c r="O1319" s="424"/>
      <c r="P1319" s="208"/>
    </row>
    <row r="1320" spans="1:16" ht="14.1" customHeight="1" x14ac:dyDescent="0.2">
      <c r="A1320" s="156"/>
    </row>
    <row r="1321" spans="1:16" ht="14.1" customHeight="1" x14ac:dyDescent="0.2">
      <c r="I1321" s="183"/>
      <c r="J1321" s="424"/>
      <c r="K1321" s="424"/>
      <c r="L1321" s="208"/>
    </row>
    <row r="1322" spans="1:16" ht="14.1" customHeight="1" x14ac:dyDescent="0.2">
      <c r="I1322" s="183"/>
      <c r="J1322" s="424"/>
      <c r="K1322" s="424"/>
      <c r="L1322" s="208"/>
    </row>
    <row r="1323" spans="1:16" ht="14.1" customHeight="1" x14ac:dyDescent="0.2"/>
    <row r="1324" spans="1:16" ht="14.1" customHeight="1" x14ac:dyDescent="0.2"/>
    <row r="1325" spans="1:16" ht="14.1" customHeight="1" x14ac:dyDescent="0.2">
      <c r="A1325" s="156"/>
      <c r="I1325" s="426" t="s">
        <v>434</v>
      </c>
      <c r="J1325" s="401">
        <f>SUM(J1282:J1324)</f>
        <v>28428</v>
      </c>
      <c r="K1325" s="401">
        <f t="shared" ref="K1325:P1325" si="73">SUM(K1282:K1324)</f>
        <v>16286</v>
      </c>
      <c r="L1325" s="401">
        <f t="shared" si="73"/>
        <v>12142</v>
      </c>
      <c r="M1325" s="426" t="s">
        <v>434</v>
      </c>
      <c r="N1325" s="401">
        <f>SUM(N1282:N1324)</f>
        <v>31756</v>
      </c>
      <c r="O1325" s="401">
        <f t="shared" si="73"/>
        <v>57321</v>
      </c>
      <c r="P1325" s="401">
        <f t="shared" si="73"/>
        <v>-25565</v>
      </c>
    </row>
    <row r="1326" spans="1:16" ht="14.1" customHeight="1" x14ac:dyDescent="0.2">
      <c r="A1326" s="156"/>
      <c r="I1326" s="431"/>
      <c r="J1326" s="401">
        <f>N1325</f>
        <v>31756</v>
      </c>
      <c r="K1326" s="432">
        <f>O1325</f>
        <v>57321</v>
      </c>
      <c r="L1326" s="401">
        <f>P1325</f>
        <v>-25565</v>
      </c>
      <c r="M1326" s="440"/>
      <c r="N1326" s="441"/>
      <c r="O1326" s="441"/>
      <c r="P1326" s="441"/>
    </row>
    <row r="1327" spans="1:16" ht="14.1" customHeight="1" x14ac:dyDescent="0.2">
      <c r="A1327" s="156"/>
      <c r="J1327" s="428">
        <f>SUM(J1325:J1326)</f>
        <v>60184</v>
      </c>
      <c r="K1327" s="428">
        <f>SUM(K1325:K1326)</f>
        <v>73607</v>
      </c>
      <c r="L1327" s="428">
        <f>SUM(L1325:L1326)</f>
        <v>-13423</v>
      </c>
      <c r="M1327" s="400" t="s">
        <v>442</v>
      </c>
    </row>
    <row r="1328" spans="1:16" ht="14.1" customHeight="1" x14ac:dyDescent="0.2">
      <c r="A1328" s="156"/>
      <c r="I1328" s="429" t="s">
        <v>466</v>
      </c>
      <c r="J1328" s="399">
        <f>C1281-J1327</f>
        <v>0</v>
      </c>
      <c r="K1328" s="399">
        <f>E1281-K1327</f>
        <v>0</v>
      </c>
      <c r="L1328" s="399">
        <f>G1281-L1327</f>
        <v>0</v>
      </c>
    </row>
    <row r="1329" spans="1:16" ht="14.1" customHeight="1" x14ac:dyDescent="0.2">
      <c r="I1329" s="429"/>
    </row>
    <row r="1330" spans="1:16" ht="14.1" customHeight="1" x14ac:dyDescent="0.2">
      <c r="A1330" s="166">
        <v>27</v>
      </c>
      <c r="B1330" s="245" t="s">
        <v>73</v>
      </c>
      <c r="C1330" s="72">
        <v>57730</v>
      </c>
      <c r="D1330" s="417">
        <f>C1330*100/7529178</f>
        <v>0.76675036770282223</v>
      </c>
      <c r="E1330" s="72">
        <v>57578</v>
      </c>
      <c r="F1330" s="417">
        <f>E1330*100/7270009</f>
        <v>0.79199351747707603</v>
      </c>
      <c r="G1330" s="443">
        <f>C1330-E1330</f>
        <v>152</v>
      </c>
      <c r="H1330" s="444">
        <f>G1330*100/E1330</f>
        <v>0.2639897182951822</v>
      </c>
      <c r="I1330" s="426"/>
      <c r="J1330" s="401"/>
      <c r="K1330" s="401"/>
      <c r="L1330" s="401"/>
      <c r="M1330" s="430"/>
      <c r="N1330" s="401"/>
      <c r="O1330" s="401"/>
      <c r="P1330" s="401"/>
    </row>
    <row r="1331" spans="1:16" ht="14.1" customHeight="1" x14ac:dyDescent="0.2">
      <c r="I1331" s="179" t="s">
        <v>411</v>
      </c>
      <c r="J1331" s="180">
        <v>3943</v>
      </c>
      <c r="K1331" s="180">
        <v>2111</v>
      </c>
      <c r="L1331" s="208">
        <f t="shared" ref="L1331:L1350" si="74">J1331-K1331</f>
        <v>1832</v>
      </c>
      <c r="M1331" s="179" t="s">
        <v>414</v>
      </c>
      <c r="N1331" s="180">
        <v>1248</v>
      </c>
      <c r="O1331" s="180">
        <v>3096</v>
      </c>
      <c r="P1331" s="208">
        <f t="shared" ref="P1331:P1351" si="75">N1331-O1331</f>
        <v>-1848</v>
      </c>
    </row>
    <row r="1332" spans="1:16" ht="14.1" customHeight="1" x14ac:dyDescent="0.2">
      <c r="C1332" s="72"/>
      <c r="E1332" s="72"/>
      <c r="I1332" s="179" t="s">
        <v>152</v>
      </c>
      <c r="J1332" s="180">
        <v>1851</v>
      </c>
      <c r="K1332" s="180">
        <v>954</v>
      </c>
      <c r="L1332" s="208">
        <f t="shared" si="74"/>
        <v>897</v>
      </c>
      <c r="M1332" s="179" t="s">
        <v>30</v>
      </c>
      <c r="N1332" s="180">
        <v>14483</v>
      </c>
      <c r="O1332" s="180">
        <v>15638</v>
      </c>
      <c r="P1332" s="208">
        <f t="shared" si="75"/>
        <v>-1155</v>
      </c>
    </row>
    <row r="1333" spans="1:16" ht="14.1" customHeight="1" x14ac:dyDescent="0.2">
      <c r="C1333" s="422"/>
      <c r="D1333" s="422"/>
      <c r="E1333" s="422"/>
      <c r="F1333" s="422"/>
      <c r="I1333" s="179" t="s">
        <v>410</v>
      </c>
      <c r="J1333" s="180">
        <v>2015</v>
      </c>
      <c r="K1333" s="180">
        <v>1198</v>
      </c>
      <c r="L1333" s="208">
        <f t="shared" si="74"/>
        <v>817</v>
      </c>
      <c r="M1333" s="179" t="s">
        <v>150</v>
      </c>
      <c r="N1333" s="180">
        <v>26907</v>
      </c>
      <c r="O1333" s="180">
        <v>27440</v>
      </c>
      <c r="P1333" s="208">
        <f t="shared" si="75"/>
        <v>-533</v>
      </c>
    </row>
    <row r="1334" spans="1:16" ht="14.1" customHeight="1" x14ac:dyDescent="0.2">
      <c r="C1334" s="422"/>
      <c r="D1334" s="422"/>
      <c r="E1334" s="422"/>
      <c r="F1334" s="422"/>
      <c r="I1334" s="179" t="s">
        <v>151</v>
      </c>
      <c r="J1334" s="180">
        <v>1989</v>
      </c>
      <c r="K1334" s="180">
        <v>1687</v>
      </c>
      <c r="L1334" s="208">
        <f t="shared" si="74"/>
        <v>302</v>
      </c>
      <c r="M1334" s="179" t="s">
        <v>306</v>
      </c>
      <c r="N1334" s="180">
        <v>23</v>
      </c>
      <c r="O1334" s="180">
        <v>377</v>
      </c>
      <c r="P1334" s="208">
        <f t="shared" si="75"/>
        <v>-354</v>
      </c>
    </row>
    <row r="1335" spans="1:16" ht="14.1" customHeight="1" x14ac:dyDescent="0.2">
      <c r="I1335" s="179" t="s">
        <v>53</v>
      </c>
      <c r="J1335" s="180">
        <v>309</v>
      </c>
      <c r="K1335" s="180">
        <v>19</v>
      </c>
      <c r="L1335" s="208">
        <f t="shared" si="74"/>
        <v>290</v>
      </c>
      <c r="M1335" s="179" t="s">
        <v>197</v>
      </c>
      <c r="N1335" s="180">
        <v>841</v>
      </c>
      <c r="O1335" s="180">
        <v>1094</v>
      </c>
      <c r="P1335" s="208">
        <f t="shared" si="75"/>
        <v>-253</v>
      </c>
    </row>
    <row r="1336" spans="1:16" ht="14.1" customHeight="1" x14ac:dyDescent="0.2">
      <c r="I1336" s="179" t="s">
        <v>26</v>
      </c>
      <c r="J1336" s="180">
        <v>1013</v>
      </c>
      <c r="K1336" s="180">
        <v>828</v>
      </c>
      <c r="L1336" s="208">
        <f t="shared" si="74"/>
        <v>185</v>
      </c>
      <c r="M1336" s="179" t="s">
        <v>156</v>
      </c>
      <c r="N1336" s="180">
        <v>0</v>
      </c>
      <c r="O1336" s="180">
        <v>243</v>
      </c>
      <c r="P1336" s="208">
        <f t="shared" si="75"/>
        <v>-243</v>
      </c>
    </row>
    <row r="1337" spans="1:16" ht="14.1" customHeight="1" x14ac:dyDescent="0.2">
      <c r="I1337" s="179" t="s">
        <v>360</v>
      </c>
      <c r="J1337" s="180">
        <v>147</v>
      </c>
      <c r="K1337" s="180">
        <v>76</v>
      </c>
      <c r="L1337" s="208">
        <f t="shared" si="74"/>
        <v>71</v>
      </c>
      <c r="M1337" s="179" t="s">
        <v>307</v>
      </c>
      <c r="N1337" s="180">
        <v>238</v>
      </c>
      <c r="O1337" s="180">
        <v>380</v>
      </c>
      <c r="P1337" s="208">
        <f t="shared" si="75"/>
        <v>-142</v>
      </c>
    </row>
    <row r="1338" spans="1:16" ht="14.1" customHeight="1" x14ac:dyDescent="0.2">
      <c r="I1338" s="179" t="s">
        <v>38</v>
      </c>
      <c r="J1338" s="180">
        <v>73</v>
      </c>
      <c r="K1338" s="180">
        <v>22</v>
      </c>
      <c r="L1338" s="208">
        <f t="shared" si="74"/>
        <v>51</v>
      </c>
      <c r="M1338" s="179" t="s">
        <v>409</v>
      </c>
      <c r="N1338" s="180">
        <v>26</v>
      </c>
      <c r="O1338" s="180">
        <v>132</v>
      </c>
      <c r="P1338" s="208">
        <f t="shared" si="75"/>
        <v>-106</v>
      </c>
    </row>
    <row r="1339" spans="1:16" ht="14.1" customHeight="1" x14ac:dyDescent="0.2">
      <c r="I1339" s="179" t="s">
        <v>311</v>
      </c>
      <c r="J1339" s="180">
        <v>290</v>
      </c>
      <c r="K1339" s="180">
        <v>246</v>
      </c>
      <c r="L1339" s="208">
        <f t="shared" si="74"/>
        <v>44</v>
      </c>
      <c r="M1339" s="179" t="s">
        <v>169</v>
      </c>
      <c r="N1339" s="180">
        <v>13</v>
      </c>
      <c r="O1339" s="180">
        <v>117</v>
      </c>
      <c r="P1339" s="208">
        <f t="shared" si="75"/>
        <v>-104</v>
      </c>
    </row>
    <row r="1340" spans="1:16" ht="14.1" customHeight="1" x14ac:dyDescent="0.2">
      <c r="I1340" s="179" t="s">
        <v>424</v>
      </c>
      <c r="J1340" s="180">
        <v>39</v>
      </c>
      <c r="K1340" s="180">
        <v>0</v>
      </c>
      <c r="L1340" s="208">
        <f t="shared" si="74"/>
        <v>39</v>
      </c>
      <c r="M1340" s="179" t="s">
        <v>407</v>
      </c>
      <c r="N1340" s="180">
        <v>14</v>
      </c>
      <c r="O1340" s="180">
        <v>86</v>
      </c>
      <c r="P1340" s="208">
        <f t="shared" si="75"/>
        <v>-72</v>
      </c>
    </row>
    <row r="1341" spans="1:16" ht="14.1" customHeight="1" x14ac:dyDescent="0.2">
      <c r="I1341" s="179" t="s">
        <v>419</v>
      </c>
      <c r="J1341" s="180">
        <v>38</v>
      </c>
      <c r="K1341" s="180">
        <v>9</v>
      </c>
      <c r="L1341" s="208">
        <f t="shared" si="74"/>
        <v>29</v>
      </c>
      <c r="M1341" s="179" t="s">
        <v>159</v>
      </c>
      <c r="N1341" s="180">
        <v>33</v>
      </c>
      <c r="O1341" s="180">
        <v>94</v>
      </c>
      <c r="P1341" s="208">
        <f t="shared" si="75"/>
        <v>-61</v>
      </c>
    </row>
    <row r="1342" spans="1:16" ht="14.1" customHeight="1" x14ac:dyDescent="0.2">
      <c r="I1342" s="179" t="s">
        <v>162</v>
      </c>
      <c r="J1342" s="180">
        <v>28</v>
      </c>
      <c r="K1342" s="180">
        <v>0</v>
      </c>
      <c r="L1342" s="208">
        <f t="shared" si="74"/>
        <v>28</v>
      </c>
      <c r="M1342" s="179" t="s">
        <v>25</v>
      </c>
      <c r="N1342" s="180">
        <v>0</v>
      </c>
      <c r="O1342" s="180">
        <v>48</v>
      </c>
      <c r="P1342" s="208">
        <f t="shared" si="75"/>
        <v>-48</v>
      </c>
    </row>
    <row r="1343" spans="1:16" ht="14.1" customHeight="1" x14ac:dyDescent="0.2">
      <c r="I1343" s="179" t="s">
        <v>427</v>
      </c>
      <c r="J1343" s="180">
        <v>26</v>
      </c>
      <c r="K1343" s="180">
        <v>0</v>
      </c>
      <c r="L1343" s="208">
        <f t="shared" si="74"/>
        <v>26</v>
      </c>
      <c r="M1343" s="179" t="s">
        <v>412</v>
      </c>
      <c r="N1343" s="180">
        <v>2</v>
      </c>
      <c r="O1343" s="180">
        <v>46</v>
      </c>
      <c r="P1343" s="208">
        <f t="shared" si="75"/>
        <v>-44</v>
      </c>
    </row>
    <row r="1344" spans="1:16" ht="14.1" customHeight="1" x14ac:dyDescent="0.2">
      <c r="B1344" s="422"/>
      <c r="C1344" s="422"/>
      <c r="D1344" s="422"/>
      <c r="E1344" s="422"/>
      <c r="F1344" s="422"/>
      <c r="G1344" s="422"/>
      <c r="H1344" s="422"/>
      <c r="I1344" s="179" t="s">
        <v>413</v>
      </c>
      <c r="J1344" s="180">
        <v>151</v>
      </c>
      <c r="K1344" s="180">
        <v>137</v>
      </c>
      <c r="L1344" s="208">
        <f t="shared" si="74"/>
        <v>14</v>
      </c>
      <c r="M1344" s="179" t="s">
        <v>317</v>
      </c>
      <c r="N1344" s="180">
        <v>38</v>
      </c>
      <c r="O1344" s="180">
        <v>48</v>
      </c>
      <c r="P1344" s="208">
        <f t="shared" si="75"/>
        <v>-10</v>
      </c>
    </row>
    <row r="1345" spans="1:16" ht="14.1" customHeight="1" x14ac:dyDescent="0.2">
      <c r="B1345" s="422"/>
      <c r="C1345" s="422"/>
      <c r="D1345" s="422"/>
      <c r="E1345" s="422"/>
      <c r="F1345" s="422"/>
      <c r="G1345" s="422"/>
      <c r="H1345" s="422"/>
      <c r="I1345" s="179" t="s">
        <v>417</v>
      </c>
      <c r="J1345" s="180">
        <v>11</v>
      </c>
      <c r="K1345" s="180">
        <v>0</v>
      </c>
      <c r="L1345" s="208">
        <f t="shared" si="74"/>
        <v>11</v>
      </c>
      <c r="M1345" s="179" t="s">
        <v>418</v>
      </c>
      <c r="N1345" s="180">
        <v>0</v>
      </c>
      <c r="O1345" s="180">
        <v>9</v>
      </c>
      <c r="P1345" s="208">
        <f t="shared" si="75"/>
        <v>-9</v>
      </c>
    </row>
    <row r="1346" spans="1:16" ht="14.1" customHeight="1" x14ac:dyDescent="0.2">
      <c r="I1346" s="179" t="s">
        <v>426</v>
      </c>
      <c r="J1346" s="180">
        <v>30</v>
      </c>
      <c r="K1346" s="180">
        <v>22</v>
      </c>
      <c r="L1346" s="208">
        <f t="shared" si="74"/>
        <v>8</v>
      </c>
      <c r="M1346" s="179" t="s">
        <v>408</v>
      </c>
      <c r="N1346" s="180">
        <v>938</v>
      </c>
      <c r="O1346" s="180">
        <v>945</v>
      </c>
      <c r="P1346" s="208">
        <f t="shared" si="75"/>
        <v>-7</v>
      </c>
    </row>
    <row r="1347" spans="1:16" ht="14.1" customHeight="1" x14ac:dyDescent="0.2">
      <c r="A1347" s="163"/>
      <c r="I1347" s="179" t="s">
        <v>138</v>
      </c>
      <c r="J1347" s="180">
        <v>100</v>
      </c>
      <c r="K1347" s="180">
        <v>97</v>
      </c>
      <c r="L1347" s="208">
        <f t="shared" si="74"/>
        <v>3</v>
      </c>
      <c r="M1347" s="179" t="s">
        <v>319</v>
      </c>
      <c r="N1347" s="180">
        <v>2</v>
      </c>
      <c r="O1347" s="180">
        <v>6</v>
      </c>
      <c r="P1347" s="208">
        <f t="shared" si="75"/>
        <v>-4</v>
      </c>
    </row>
    <row r="1348" spans="1:16" ht="14.1" customHeight="1" x14ac:dyDescent="0.2">
      <c r="A1348" s="163"/>
      <c r="I1348" s="179" t="s">
        <v>171</v>
      </c>
      <c r="J1348" s="180">
        <v>1</v>
      </c>
      <c r="K1348" s="180">
        <v>0</v>
      </c>
      <c r="L1348" s="208">
        <f t="shared" si="74"/>
        <v>1</v>
      </c>
      <c r="M1348" s="179" t="s">
        <v>194</v>
      </c>
      <c r="N1348" s="180">
        <v>0</v>
      </c>
      <c r="O1348" s="180">
        <v>3</v>
      </c>
      <c r="P1348" s="208">
        <f t="shared" si="75"/>
        <v>-3</v>
      </c>
    </row>
    <row r="1349" spans="1:16" ht="14.1" customHeight="1" x14ac:dyDescent="0.2">
      <c r="A1349" s="163"/>
      <c r="I1349" s="179" t="s">
        <v>180</v>
      </c>
      <c r="J1349" s="180">
        <v>6</v>
      </c>
      <c r="K1349" s="180">
        <v>6</v>
      </c>
      <c r="L1349" s="208">
        <f t="shared" si="74"/>
        <v>0</v>
      </c>
      <c r="M1349" s="179" t="s">
        <v>160</v>
      </c>
      <c r="N1349" s="180">
        <v>0</v>
      </c>
      <c r="O1349" s="180">
        <v>2</v>
      </c>
      <c r="P1349" s="208">
        <f t="shared" si="75"/>
        <v>-2</v>
      </c>
    </row>
    <row r="1350" spans="1:16" ht="14.1" customHeight="1" x14ac:dyDescent="0.2">
      <c r="A1350" s="163"/>
      <c r="I1350" s="179" t="s">
        <v>246</v>
      </c>
      <c r="J1350" s="180">
        <v>864</v>
      </c>
      <c r="K1350" s="180">
        <v>359</v>
      </c>
      <c r="L1350" s="208">
        <f t="shared" si="74"/>
        <v>505</v>
      </c>
      <c r="M1350" s="179" t="s">
        <v>423</v>
      </c>
      <c r="N1350" s="180">
        <v>0</v>
      </c>
      <c r="O1350" s="180">
        <v>2</v>
      </c>
      <c r="P1350" s="208">
        <f t="shared" si="75"/>
        <v>-2</v>
      </c>
    </row>
    <row r="1351" spans="1:16" ht="14.1" customHeight="1" x14ac:dyDescent="0.2">
      <c r="A1351" s="163"/>
      <c r="M1351" s="179" t="s">
        <v>415</v>
      </c>
      <c r="N1351" s="180">
        <v>0</v>
      </c>
      <c r="O1351" s="180">
        <v>1</v>
      </c>
      <c r="P1351" s="208">
        <f t="shared" si="75"/>
        <v>-1</v>
      </c>
    </row>
    <row r="1352" spans="1:16" ht="14.1" customHeight="1" x14ac:dyDescent="0.2">
      <c r="A1352" s="163"/>
      <c r="I1352" s="183"/>
      <c r="J1352" s="180"/>
      <c r="K1352" s="180"/>
      <c r="L1352" s="208"/>
      <c r="M1352" s="179"/>
      <c r="N1352" s="180"/>
      <c r="O1352" s="180"/>
      <c r="P1352" s="208"/>
    </row>
    <row r="1353" spans="1:16" ht="14.1" customHeight="1" x14ac:dyDescent="0.2">
      <c r="A1353" s="163"/>
      <c r="I1353" s="183"/>
      <c r="J1353" s="180"/>
      <c r="K1353" s="180"/>
      <c r="L1353" s="208"/>
      <c r="M1353" s="179"/>
      <c r="N1353" s="180"/>
      <c r="O1353" s="180"/>
      <c r="P1353" s="208"/>
    </row>
    <row r="1354" spans="1:16" ht="14.1" customHeight="1" x14ac:dyDescent="0.2">
      <c r="A1354" s="163"/>
      <c r="I1354" s="183"/>
      <c r="J1354" s="180"/>
      <c r="K1354" s="180"/>
      <c r="L1354" s="208"/>
      <c r="M1354" s="179"/>
      <c r="N1354" s="180"/>
      <c r="O1354" s="180"/>
      <c r="P1354" s="208"/>
    </row>
    <row r="1355" spans="1:16" ht="14.1" customHeight="1" x14ac:dyDescent="0.2">
      <c r="A1355" s="163"/>
      <c r="I1355" s="183"/>
      <c r="J1355" s="180"/>
      <c r="K1355" s="180"/>
      <c r="L1355" s="208"/>
      <c r="M1355" s="179"/>
      <c r="N1355" s="180"/>
      <c r="O1355" s="180"/>
      <c r="P1355" s="208"/>
    </row>
    <row r="1356" spans="1:16" ht="14.1" customHeight="1" x14ac:dyDescent="0.2">
      <c r="A1356" s="163"/>
      <c r="I1356" s="183"/>
      <c r="J1356" s="180"/>
      <c r="K1356" s="180"/>
      <c r="L1356" s="208"/>
      <c r="M1356" s="179"/>
      <c r="N1356" s="180"/>
      <c r="O1356" s="180"/>
      <c r="P1356" s="208"/>
    </row>
    <row r="1357" spans="1:16" ht="14.1" customHeight="1" x14ac:dyDescent="0.2">
      <c r="A1357" s="163"/>
      <c r="I1357" s="183"/>
      <c r="J1357" s="180"/>
      <c r="K1357" s="180"/>
      <c r="L1357" s="208"/>
      <c r="M1357" s="179"/>
      <c r="N1357" s="180"/>
      <c r="O1357" s="180"/>
      <c r="P1357" s="208"/>
    </row>
    <row r="1358" spans="1:16" ht="14.1" customHeight="1" x14ac:dyDescent="0.2">
      <c r="A1358" s="163"/>
      <c r="I1358" s="183"/>
      <c r="J1358" s="180"/>
      <c r="K1358" s="180"/>
      <c r="L1358" s="208"/>
      <c r="M1358" s="179"/>
      <c r="N1358" s="180"/>
      <c r="O1358" s="180"/>
      <c r="P1358" s="208"/>
    </row>
    <row r="1359" spans="1:16" ht="14.1" customHeight="1" x14ac:dyDescent="0.2">
      <c r="A1359" s="163"/>
      <c r="I1359" s="183"/>
      <c r="J1359" s="180"/>
      <c r="K1359" s="180"/>
      <c r="L1359" s="208"/>
      <c r="M1359" s="179"/>
      <c r="N1359" s="180"/>
      <c r="O1359" s="180"/>
      <c r="P1359" s="208"/>
    </row>
    <row r="1360" spans="1:16" ht="14.1" customHeight="1" x14ac:dyDescent="0.2">
      <c r="A1360" s="163"/>
      <c r="I1360" s="183"/>
      <c r="J1360" s="180"/>
      <c r="K1360" s="180"/>
      <c r="L1360" s="208"/>
      <c r="M1360" s="183"/>
      <c r="N1360" s="180"/>
      <c r="O1360" s="180"/>
      <c r="P1360" s="208"/>
    </row>
    <row r="1361" spans="1:16" ht="14.1" customHeight="1" x14ac:dyDescent="0.2">
      <c r="A1361" s="156"/>
      <c r="I1361" s="183"/>
      <c r="J1361" s="180"/>
      <c r="K1361" s="180"/>
      <c r="L1361" s="208"/>
      <c r="M1361" s="183"/>
      <c r="N1361" s="180"/>
      <c r="O1361" s="180"/>
      <c r="P1361" s="208"/>
    </row>
    <row r="1362" spans="1:16" ht="14.1" customHeight="1" x14ac:dyDescent="0.2">
      <c r="A1362" s="156"/>
      <c r="I1362" s="183"/>
      <c r="J1362" s="180"/>
      <c r="K1362" s="180"/>
      <c r="L1362" s="208"/>
      <c r="M1362" s="183"/>
      <c r="N1362" s="180"/>
      <c r="O1362" s="180"/>
      <c r="P1362" s="208"/>
    </row>
    <row r="1363" spans="1:16" ht="14.1" customHeight="1" x14ac:dyDescent="0.2">
      <c r="A1363" s="156"/>
      <c r="I1363" s="183"/>
      <c r="J1363" s="180"/>
      <c r="K1363" s="180"/>
      <c r="L1363" s="208"/>
      <c r="M1363" s="183"/>
      <c r="N1363" s="180"/>
      <c r="O1363" s="180"/>
      <c r="P1363" s="208"/>
    </row>
    <row r="1364" spans="1:16" ht="14.1" customHeight="1" x14ac:dyDescent="0.2">
      <c r="I1364" s="183"/>
      <c r="J1364" s="424"/>
      <c r="K1364" s="424"/>
      <c r="L1364" s="208"/>
    </row>
    <row r="1365" spans="1:16" ht="14.1" customHeight="1" x14ac:dyDescent="0.2">
      <c r="A1365" s="156"/>
      <c r="I1365" s="183"/>
      <c r="J1365" s="424"/>
      <c r="K1365" s="424"/>
      <c r="L1365" s="208"/>
      <c r="M1365" s="423"/>
      <c r="N1365" s="424"/>
      <c r="O1365" s="424"/>
      <c r="P1365" s="208"/>
    </row>
    <row r="1366" spans="1:16" ht="14.1" customHeight="1" x14ac:dyDescent="0.2">
      <c r="A1366" s="156"/>
      <c r="I1366" s="183"/>
      <c r="J1366" s="424"/>
      <c r="K1366" s="424"/>
      <c r="L1366" s="208"/>
      <c r="M1366" s="423"/>
      <c r="N1366" s="424"/>
      <c r="O1366" s="424"/>
      <c r="P1366" s="208"/>
    </row>
    <row r="1367" spans="1:16" ht="14.1" customHeight="1" x14ac:dyDescent="0.2">
      <c r="A1367" s="156"/>
      <c r="I1367" s="183"/>
      <c r="J1367" s="424"/>
      <c r="K1367" s="424"/>
      <c r="L1367" s="208"/>
    </row>
    <row r="1368" spans="1:16" ht="14.1" customHeight="1" x14ac:dyDescent="0.2">
      <c r="A1368" s="156"/>
      <c r="I1368" s="183"/>
      <c r="J1368" s="424"/>
      <c r="K1368" s="424"/>
      <c r="L1368" s="208"/>
    </row>
    <row r="1369" spans="1:16" ht="14.1" customHeight="1" x14ac:dyDescent="0.2">
      <c r="A1369" s="156"/>
      <c r="I1369" s="183"/>
      <c r="J1369" s="424"/>
      <c r="K1369" s="424"/>
      <c r="L1369" s="208"/>
    </row>
    <row r="1370" spans="1:16" ht="14.1" customHeight="1" x14ac:dyDescent="0.2">
      <c r="A1370" s="156"/>
      <c r="J1370" s="424"/>
      <c r="K1370" s="424"/>
      <c r="L1370" s="208"/>
      <c r="M1370" s="423"/>
      <c r="N1370" s="424"/>
      <c r="O1370" s="424"/>
      <c r="P1370" s="208"/>
    </row>
    <row r="1371" spans="1:16" ht="14.1" customHeight="1" x14ac:dyDescent="0.2"/>
    <row r="1372" spans="1:16" ht="14.1" customHeight="1" x14ac:dyDescent="0.2"/>
    <row r="1373" spans="1:16" ht="14.1" customHeight="1" x14ac:dyDescent="0.2"/>
    <row r="1374" spans="1:16" ht="14.1" customHeight="1" x14ac:dyDescent="0.2">
      <c r="I1374" s="426" t="s">
        <v>434</v>
      </c>
      <c r="J1374" s="401">
        <f>SUM(J1331:J1373)</f>
        <v>12924</v>
      </c>
      <c r="K1374" s="401">
        <f t="shared" ref="K1374:L1374" si="76">SUM(K1331:K1373)</f>
        <v>7771</v>
      </c>
      <c r="L1374" s="401">
        <f t="shared" si="76"/>
        <v>5153</v>
      </c>
      <c r="M1374" s="430" t="s">
        <v>434</v>
      </c>
      <c r="N1374" s="401">
        <f>SUM(N1331:N1373)</f>
        <v>44806</v>
      </c>
      <c r="O1374" s="401">
        <f>SUM(O1331:O1373)</f>
        <v>49807</v>
      </c>
      <c r="P1374" s="401">
        <f>SUM(P1331:P1373)</f>
        <v>-5001</v>
      </c>
    </row>
    <row r="1375" spans="1:16" ht="14.1" customHeight="1" x14ac:dyDescent="0.2">
      <c r="I1375" s="431"/>
      <c r="J1375" s="401">
        <f>N1374</f>
        <v>44806</v>
      </c>
      <c r="K1375" s="432">
        <f>O1374</f>
        <v>49807</v>
      </c>
      <c r="L1375" s="401">
        <f>P1374</f>
        <v>-5001</v>
      </c>
      <c r="M1375" s="440"/>
      <c r="N1375" s="441"/>
      <c r="O1375" s="441"/>
      <c r="P1375" s="441"/>
    </row>
    <row r="1376" spans="1:16" ht="14.1" customHeight="1" x14ac:dyDescent="0.2">
      <c r="J1376" s="428">
        <f>SUM(J1374:J1375)</f>
        <v>57730</v>
      </c>
      <c r="K1376" s="428">
        <f>SUM(K1374:K1375)</f>
        <v>57578</v>
      </c>
      <c r="L1376" s="428">
        <f>SUM(L1374:L1375)</f>
        <v>152</v>
      </c>
      <c r="M1376" s="400" t="s">
        <v>442</v>
      </c>
    </row>
    <row r="1377" spans="1:16" ht="14.1" customHeight="1" x14ac:dyDescent="0.2">
      <c r="I1377" s="429" t="s">
        <v>467</v>
      </c>
      <c r="J1377" s="399">
        <f>C1330-J1376</f>
        <v>0</v>
      </c>
      <c r="K1377" s="399">
        <f>E1330-K1376</f>
        <v>0</v>
      </c>
      <c r="L1377" s="399">
        <f>G1330-L1376</f>
        <v>0</v>
      </c>
    </row>
    <row r="1378" spans="1:16" ht="14.1" customHeight="1" x14ac:dyDescent="0.2">
      <c r="I1378" s="429"/>
    </row>
    <row r="1379" spans="1:16" ht="14.1" customHeight="1" x14ac:dyDescent="0.2">
      <c r="A1379" s="166">
        <v>28</v>
      </c>
      <c r="B1379" s="245" t="s">
        <v>97</v>
      </c>
      <c r="C1379" s="72">
        <v>54540</v>
      </c>
      <c r="D1379" s="417">
        <f>C1379*100/7529178</f>
        <v>0.72438186479320854</v>
      </c>
      <c r="E1379" s="72">
        <v>43255</v>
      </c>
      <c r="F1379" s="417">
        <f>E1379*100/7270009</f>
        <v>0.5949786307004572</v>
      </c>
      <c r="G1379" s="443">
        <f>C1379-E1379</f>
        <v>11285</v>
      </c>
      <c r="H1379" s="444">
        <f>G1379*100/E1379</f>
        <v>26.089469425499942</v>
      </c>
      <c r="I1379" s="426"/>
      <c r="J1379" s="401"/>
      <c r="K1379" s="401"/>
      <c r="L1379" s="401"/>
      <c r="M1379" s="440"/>
      <c r="N1379" s="441"/>
      <c r="O1379" s="441"/>
      <c r="P1379" s="401"/>
    </row>
    <row r="1380" spans="1:16" ht="14.1" customHeight="1" x14ac:dyDescent="0.2">
      <c r="I1380" s="179" t="s">
        <v>306</v>
      </c>
      <c r="J1380" s="180">
        <v>16632</v>
      </c>
      <c r="K1380" s="180">
        <v>9034</v>
      </c>
      <c r="L1380" s="208">
        <f t="shared" ref="L1380:L1419" si="77">J1380-K1380</f>
        <v>7598</v>
      </c>
      <c r="M1380" s="179" t="s">
        <v>307</v>
      </c>
      <c r="N1380" s="180">
        <v>5740</v>
      </c>
      <c r="O1380" s="180">
        <v>8418</v>
      </c>
      <c r="P1380" s="208">
        <f t="shared" ref="P1380:P1403" si="78">N1380-O1380</f>
        <v>-2678</v>
      </c>
    </row>
    <row r="1381" spans="1:16" ht="14.1" customHeight="1" x14ac:dyDescent="0.2">
      <c r="I1381" s="179" t="s">
        <v>428</v>
      </c>
      <c r="J1381" s="180">
        <v>1593</v>
      </c>
      <c r="K1381" s="180">
        <v>198</v>
      </c>
      <c r="L1381" s="208">
        <f t="shared" si="77"/>
        <v>1395</v>
      </c>
      <c r="M1381" s="179" t="s">
        <v>430</v>
      </c>
      <c r="N1381" s="180">
        <v>1289</v>
      </c>
      <c r="O1381" s="180">
        <v>2549</v>
      </c>
      <c r="P1381" s="208">
        <f t="shared" si="78"/>
        <v>-1260</v>
      </c>
    </row>
    <row r="1382" spans="1:16" ht="14.1" customHeight="1" x14ac:dyDescent="0.2">
      <c r="A1382" s="156"/>
      <c r="I1382" s="179" t="s">
        <v>25</v>
      </c>
      <c r="J1382" s="180">
        <v>1338</v>
      </c>
      <c r="K1382" s="180">
        <v>0</v>
      </c>
      <c r="L1382" s="208">
        <f t="shared" si="77"/>
        <v>1338</v>
      </c>
      <c r="M1382" s="179" t="s">
        <v>53</v>
      </c>
      <c r="N1382" s="180">
        <v>88</v>
      </c>
      <c r="O1382" s="180">
        <v>200</v>
      </c>
      <c r="P1382" s="208">
        <f t="shared" si="78"/>
        <v>-112</v>
      </c>
    </row>
    <row r="1383" spans="1:16" ht="14.1" customHeight="1" x14ac:dyDescent="0.2">
      <c r="A1383" s="156"/>
      <c r="I1383" s="179" t="s">
        <v>362</v>
      </c>
      <c r="J1383" s="180">
        <v>1566</v>
      </c>
      <c r="K1383" s="180">
        <v>860</v>
      </c>
      <c r="L1383" s="208">
        <f t="shared" si="77"/>
        <v>706</v>
      </c>
      <c r="M1383" s="179" t="s">
        <v>34</v>
      </c>
      <c r="N1383" s="180">
        <v>152</v>
      </c>
      <c r="O1383" s="180">
        <v>230</v>
      </c>
      <c r="P1383" s="208">
        <f t="shared" si="78"/>
        <v>-78</v>
      </c>
    </row>
    <row r="1384" spans="1:16" ht="14.1" customHeight="1" x14ac:dyDescent="0.2">
      <c r="A1384" s="156"/>
      <c r="I1384" s="179" t="s">
        <v>148</v>
      </c>
      <c r="J1384" s="180">
        <v>3183</v>
      </c>
      <c r="K1384" s="180">
        <v>2549</v>
      </c>
      <c r="L1384" s="208">
        <f t="shared" si="77"/>
        <v>634</v>
      </c>
      <c r="M1384" s="179" t="s">
        <v>26</v>
      </c>
      <c r="N1384" s="180">
        <v>79</v>
      </c>
      <c r="O1384" s="180">
        <v>148</v>
      </c>
      <c r="P1384" s="208">
        <f t="shared" si="78"/>
        <v>-69</v>
      </c>
    </row>
    <row r="1385" spans="1:16" ht="14.1" customHeight="1" x14ac:dyDescent="0.2">
      <c r="A1385" s="156"/>
      <c r="I1385" s="179" t="s">
        <v>17</v>
      </c>
      <c r="J1385" s="180">
        <v>3452</v>
      </c>
      <c r="K1385" s="180">
        <v>2934</v>
      </c>
      <c r="L1385" s="208">
        <f t="shared" si="77"/>
        <v>518</v>
      </c>
      <c r="M1385" s="179" t="s">
        <v>424</v>
      </c>
      <c r="N1385" s="180">
        <v>280</v>
      </c>
      <c r="O1385" s="180">
        <v>342</v>
      </c>
      <c r="P1385" s="208">
        <f t="shared" si="78"/>
        <v>-62</v>
      </c>
    </row>
    <row r="1386" spans="1:16" ht="14.1" customHeight="1" x14ac:dyDescent="0.2">
      <c r="A1386" s="156"/>
      <c r="I1386" s="179" t="s">
        <v>18</v>
      </c>
      <c r="J1386" s="180">
        <v>955</v>
      </c>
      <c r="K1386" s="180">
        <v>473</v>
      </c>
      <c r="L1386" s="208">
        <f t="shared" si="77"/>
        <v>482</v>
      </c>
      <c r="M1386" s="179" t="s">
        <v>319</v>
      </c>
      <c r="N1386" s="180">
        <v>146</v>
      </c>
      <c r="O1386" s="180">
        <v>204</v>
      </c>
      <c r="P1386" s="208">
        <f t="shared" si="78"/>
        <v>-58</v>
      </c>
    </row>
    <row r="1387" spans="1:16" ht="14.1" customHeight="1" x14ac:dyDescent="0.2">
      <c r="A1387" s="156"/>
      <c r="I1387" s="179" t="s">
        <v>360</v>
      </c>
      <c r="J1387" s="180">
        <v>915</v>
      </c>
      <c r="K1387" s="180">
        <v>466</v>
      </c>
      <c r="L1387" s="208">
        <f t="shared" si="77"/>
        <v>449</v>
      </c>
      <c r="M1387" s="179" t="s">
        <v>416</v>
      </c>
      <c r="N1387" s="180">
        <v>0</v>
      </c>
      <c r="O1387" s="180">
        <v>55</v>
      </c>
      <c r="P1387" s="208">
        <f t="shared" si="78"/>
        <v>-55</v>
      </c>
    </row>
    <row r="1388" spans="1:16" ht="14.1" customHeight="1" x14ac:dyDescent="0.2">
      <c r="A1388" s="156"/>
      <c r="I1388" s="179" t="s">
        <v>156</v>
      </c>
      <c r="J1388" s="180">
        <v>369</v>
      </c>
      <c r="K1388" s="180">
        <v>38</v>
      </c>
      <c r="L1388" s="208">
        <f t="shared" si="77"/>
        <v>331</v>
      </c>
      <c r="M1388" s="179" t="s">
        <v>427</v>
      </c>
      <c r="N1388" s="180">
        <v>48</v>
      </c>
      <c r="O1388" s="180">
        <v>102</v>
      </c>
      <c r="P1388" s="208">
        <f t="shared" si="78"/>
        <v>-54</v>
      </c>
    </row>
    <row r="1389" spans="1:16" ht="14.1" customHeight="1" x14ac:dyDescent="0.2">
      <c r="A1389" s="156"/>
      <c r="I1389" s="179" t="s">
        <v>431</v>
      </c>
      <c r="J1389" s="180">
        <v>307</v>
      </c>
      <c r="K1389" s="180">
        <v>75</v>
      </c>
      <c r="L1389" s="208">
        <f t="shared" si="77"/>
        <v>232</v>
      </c>
      <c r="M1389" s="179" t="s">
        <v>29</v>
      </c>
      <c r="N1389" s="180">
        <v>13</v>
      </c>
      <c r="O1389" s="180">
        <v>54</v>
      </c>
      <c r="P1389" s="208">
        <f t="shared" si="78"/>
        <v>-41</v>
      </c>
    </row>
    <row r="1390" spans="1:16" ht="14.1" customHeight="1" x14ac:dyDescent="0.2">
      <c r="A1390" s="156"/>
      <c r="B1390" s="451"/>
      <c r="I1390" s="179" t="s">
        <v>411</v>
      </c>
      <c r="J1390" s="180">
        <v>431</v>
      </c>
      <c r="K1390" s="180">
        <v>223</v>
      </c>
      <c r="L1390" s="208">
        <f t="shared" si="77"/>
        <v>208</v>
      </c>
      <c r="M1390" s="179" t="s">
        <v>194</v>
      </c>
      <c r="N1390" s="180">
        <v>168</v>
      </c>
      <c r="O1390" s="180">
        <v>206</v>
      </c>
      <c r="P1390" s="208">
        <f t="shared" si="78"/>
        <v>-38</v>
      </c>
    </row>
    <row r="1391" spans="1:16" ht="14.1" customHeight="1" x14ac:dyDescent="0.2">
      <c r="A1391" s="156"/>
      <c r="I1391" s="179" t="s">
        <v>419</v>
      </c>
      <c r="J1391" s="180">
        <v>230</v>
      </c>
      <c r="K1391" s="180">
        <v>99</v>
      </c>
      <c r="L1391" s="208">
        <f t="shared" si="77"/>
        <v>131</v>
      </c>
      <c r="M1391" s="179" t="s">
        <v>169</v>
      </c>
      <c r="N1391" s="180">
        <v>26</v>
      </c>
      <c r="O1391" s="180">
        <v>58</v>
      </c>
      <c r="P1391" s="208">
        <f t="shared" si="78"/>
        <v>-32</v>
      </c>
    </row>
    <row r="1392" spans="1:16" ht="14.1" customHeight="1" x14ac:dyDescent="0.2">
      <c r="A1392" s="156"/>
      <c r="I1392" s="179" t="s">
        <v>150</v>
      </c>
      <c r="J1392" s="180">
        <v>424</v>
      </c>
      <c r="K1392" s="180">
        <v>304</v>
      </c>
      <c r="L1392" s="208">
        <f t="shared" si="77"/>
        <v>120</v>
      </c>
      <c r="M1392" s="179" t="s">
        <v>368</v>
      </c>
      <c r="N1392" s="180">
        <v>0</v>
      </c>
      <c r="O1392" s="180">
        <v>30</v>
      </c>
      <c r="P1392" s="208">
        <f t="shared" si="78"/>
        <v>-30</v>
      </c>
    </row>
    <row r="1393" spans="1:16" ht="14.1" customHeight="1" x14ac:dyDescent="0.2">
      <c r="A1393" s="156"/>
      <c r="I1393" s="179" t="s">
        <v>367</v>
      </c>
      <c r="J1393" s="180">
        <v>1440</v>
      </c>
      <c r="K1393" s="180">
        <v>1331</v>
      </c>
      <c r="L1393" s="208">
        <f t="shared" si="77"/>
        <v>109</v>
      </c>
      <c r="M1393" s="179" t="s">
        <v>189</v>
      </c>
      <c r="N1393" s="180">
        <v>89</v>
      </c>
      <c r="O1393" s="180">
        <v>118</v>
      </c>
      <c r="P1393" s="208">
        <f t="shared" si="78"/>
        <v>-29</v>
      </c>
    </row>
    <row r="1394" spans="1:16" ht="14.1" customHeight="1" x14ac:dyDescent="0.2">
      <c r="A1394" s="156"/>
      <c r="I1394" s="179" t="s">
        <v>422</v>
      </c>
      <c r="J1394" s="180">
        <v>315</v>
      </c>
      <c r="K1394" s="180">
        <v>209</v>
      </c>
      <c r="L1394" s="208">
        <f t="shared" si="77"/>
        <v>106</v>
      </c>
      <c r="M1394" s="179" t="s">
        <v>407</v>
      </c>
      <c r="N1394" s="180">
        <v>53</v>
      </c>
      <c r="O1394" s="180">
        <v>80</v>
      </c>
      <c r="P1394" s="208">
        <f t="shared" si="78"/>
        <v>-27</v>
      </c>
    </row>
    <row r="1395" spans="1:16" ht="14.1" customHeight="1" x14ac:dyDescent="0.2">
      <c r="A1395" s="156"/>
      <c r="I1395" s="179" t="s">
        <v>135</v>
      </c>
      <c r="J1395" s="180">
        <v>376</v>
      </c>
      <c r="K1395" s="180">
        <v>277</v>
      </c>
      <c r="L1395" s="208">
        <f t="shared" si="77"/>
        <v>99</v>
      </c>
      <c r="M1395" s="179" t="s">
        <v>163</v>
      </c>
      <c r="N1395" s="180">
        <v>53</v>
      </c>
      <c r="O1395" s="180">
        <v>62</v>
      </c>
      <c r="P1395" s="208">
        <f t="shared" si="78"/>
        <v>-9</v>
      </c>
    </row>
    <row r="1396" spans="1:16" ht="14.1" customHeight="1" x14ac:dyDescent="0.2">
      <c r="A1396" s="156"/>
      <c r="B1396" s="422"/>
      <c r="C1396" s="422"/>
      <c r="D1396" s="422"/>
      <c r="E1396" s="422"/>
      <c r="F1396" s="422"/>
      <c r="G1396" s="422"/>
      <c r="H1396" s="422"/>
      <c r="I1396" s="179" t="s">
        <v>54</v>
      </c>
      <c r="J1396" s="180">
        <v>7841</v>
      </c>
      <c r="K1396" s="180">
        <v>7763</v>
      </c>
      <c r="L1396" s="208">
        <f t="shared" si="77"/>
        <v>78</v>
      </c>
      <c r="M1396" s="179" t="s">
        <v>371</v>
      </c>
      <c r="N1396" s="180">
        <v>6</v>
      </c>
      <c r="O1396" s="180">
        <v>13</v>
      </c>
      <c r="P1396" s="208">
        <f t="shared" si="78"/>
        <v>-7</v>
      </c>
    </row>
    <row r="1397" spans="1:16" ht="14.1" customHeight="1" x14ac:dyDescent="0.2">
      <c r="A1397" s="156"/>
      <c r="B1397" s="422"/>
      <c r="C1397" s="422"/>
      <c r="D1397" s="422"/>
      <c r="E1397" s="422"/>
      <c r="F1397" s="422"/>
      <c r="G1397" s="422"/>
      <c r="H1397" s="422"/>
      <c r="I1397" s="179" t="s">
        <v>317</v>
      </c>
      <c r="J1397" s="180">
        <v>83</v>
      </c>
      <c r="K1397" s="180">
        <v>5</v>
      </c>
      <c r="L1397" s="208">
        <f t="shared" si="77"/>
        <v>78</v>
      </c>
      <c r="M1397" s="179" t="s">
        <v>145</v>
      </c>
      <c r="N1397" s="180">
        <v>0</v>
      </c>
      <c r="O1397" s="180">
        <v>6</v>
      </c>
      <c r="P1397" s="208">
        <f t="shared" si="78"/>
        <v>-6</v>
      </c>
    </row>
    <row r="1398" spans="1:16" ht="14.1" customHeight="1" x14ac:dyDescent="0.2">
      <c r="B1398" s="422"/>
      <c r="C1398" s="422"/>
      <c r="D1398" s="422"/>
      <c r="E1398" s="422"/>
      <c r="F1398" s="422"/>
      <c r="G1398" s="422"/>
      <c r="H1398" s="422"/>
      <c r="I1398" s="179" t="s">
        <v>159</v>
      </c>
      <c r="J1398" s="180">
        <v>68</v>
      </c>
      <c r="K1398" s="180">
        <v>3</v>
      </c>
      <c r="L1398" s="208">
        <f t="shared" si="77"/>
        <v>65</v>
      </c>
      <c r="M1398" s="179" t="s">
        <v>197</v>
      </c>
      <c r="N1398" s="180">
        <v>0</v>
      </c>
      <c r="O1398" s="180">
        <v>5</v>
      </c>
      <c r="P1398" s="208">
        <f t="shared" si="78"/>
        <v>-5</v>
      </c>
    </row>
    <row r="1399" spans="1:16" ht="14.1" customHeight="1" x14ac:dyDescent="0.2">
      <c r="B1399" s="422"/>
      <c r="C1399" s="422"/>
      <c r="D1399" s="422"/>
      <c r="E1399" s="422"/>
      <c r="F1399" s="422"/>
      <c r="G1399" s="422"/>
      <c r="H1399" s="422"/>
      <c r="I1399" s="179" t="s">
        <v>38</v>
      </c>
      <c r="J1399" s="180">
        <v>69</v>
      </c>
      <c r="K1399" s="180">
        <v>5</v>
      </c>
      <c r="L1399" s="208">
        <f t="shared" si="77"/>
        <v>64</v>
      </c>
      <c r="M1399" s="179" t="s">
        <v>46</v>
      </c>
      <c r="N1399" s="180">
        <v>14</v>
      </c>
      <c r="O1399" s="180">
        <v>19</v>
      </c>
      <c r="P1399" s="208">
        <f t="shared" si="78"/>
        <v>-5</v>
      </c>
    </row>
    <row r="1400" spans="1:16" ht="14.1" customHeight="1" x14ac:dyDescent="0.2">
      <c r="B1400" s="422"/>
      <c r="C1400" s="422"/>
      <c r="D1400" s="422"/>
      <c r="E1400" s="422"/>
      <c r="F1400" s="422"/>
      <c r="G1400" s="422"/>
      <c r="H1400" s="422"/>
      <c r="I1400" s="179" t="s">
        <v>151</v>
      </c>
      <c r="J1400" s="180">
        <v>439</v>
      </c>
      <c r="K1400" s="180">
        <v>403</v>
      </c>
      <c r="L1400" s="208">
        <f t="shared" si="77"/>
        <v>36</v>
      </c>
      <c r="M1400" s="179" t="s">
        <v>417</v>
      </c>
      <c r="N1400" s="180">
        <v>20</v>
      </c>
      <c r="O1400" s="180">
        <v>24</v>
      </c>
      <c r="P1400" s="208">
        <f t="shared" si="78"/>
        <v>-4</v>
      </c>
    </row>
    <row r="1401" spans="1:16" ht="14.1" customHeight="1" x14ac:dyDescent="0.2">
      <c r="B1401" s="422"/>
      <c r="C1401" s="422"/>
      <c r="D1401" s="422"/>
      <c r="E1401" s="422"/>
      <c r="F1401" s="422"/>
      <c r="G1401" s="422"/>
      <c r="H1401" s="422"/>
      <c r="I1401" s="179" t="s">
        <v>144</v>
      </c>
      <c r="J1401" s="180">
        <v>26</v>
      </c>
      <c r="K1401" s="180">
        <v>0</v>
      </c>
      <c r="L1401" s="208">
        <f t="shared" si="77"/>
        <v>26</v>
      </c>
      <c r="M1401" s="179" t="s">
        <v>138</v>
      </c>
      <c r="N1401" s="180">
        <v>0</v>
      </c>
      <c r="O1401" s="180">
        <v>3</v>
      </c>
      <c r="P1401" s="208">
        <f t="shared" si="78"/>
        <v>-3</v>
      </c>
    </row>
    <row r="1402" spans="1:16" ht="14.1" customHeight="1" x14ac:dyDescent="0.2">
      <c r="B1402" s="422"/>
      <c r="C1402" s="422"/>
      <c r="D1402" s="422"/>
      <c r="E1402" s="422"/>
      <c r="F1402" s="422"/>
      <c r="G1402" s="422"/>
      <c r="H1402" s="422"/>
      <c r="I1402" s="179" t="s">
        <v>171</v>
      </c>
      <c r="J1402" s="180">
        <v>29</v>
      </c>
      <c r="K1402" s="180">
        <v>5</v>
      </c>
      <c r="L1402" s="208">
        <f t="shared" si="77"/>
        <v>24</v>
      </c>
      <c r="M1402" s="179" t="s">
        <v>181</v>
      </c>
      <c r="N1402" s="180">
        <v>0</v>
      </c>
      <c r="O1402" s="180">
        <v>3</v>
      </c>
      <c r="P1402" s="208">
        <f t="shared" si="78"/>
        <v>-3</v>
      </c>
    </row>
    <row r="1403" spans="1:16" ht="14.1" customHeight="1" x14ac:dyDescent="0.2">
      <c r="A1403" s="163"/>
      <c r="B1403" s="422"/>
      <c r="C1403" s="422"/>
      <c r="D1403" s="422"/>
      <c r="E1403" s="422"/>
      <c r="F1403" s="422"/>
      <c r="G1403" s="422"/>
      <c r="H1403" s="422"/>
      <c r="I1403" s="179" t="s">
        <v>311</v>
      </c>
      <c r="J1403" s="180">
        <v>30</v>
      </c>
      <c r="K1403" s="180">
        <v>8</v>
      </c>
      <c r="L1403" s="208">
        <f t="shared" si="77"/>
        <v>22</v>
      </c>
      <c r="M1403" s="179" t="s">
        <v>410</v>
      </c>
      <c r="N1403" s="180">
        <v>30</v>
      </c>
      <c r="O1403" s="180">
        <v>32</v>
      </c>
      <c r="P1403" s="208">
        <f t="shared" si="78"/>
        <v>-2</v>
      </c>
    </row>
    <row r="1404" spans="1:16" ht="14.1" customHeight="1" x14ac:dyDescent="0.2">
      <c r="A1404" s="163"/>
      <c r="B1404" s="422"/>
      <c r="C1404" s="422"/>
      <c r="D1404" s="422"/>
      <c r="E1404" s="422"/>
      <c r="F1404" s="422"/>
      <c r="G1404" s="422"/>
      <c r="H1404" s="422"/>
      <c r="I1404" s="179" t="s">
        <v>50</v>
      </c>
      <c r="J1404" s="180">
        <v>301</v>
      </c>
      <c r="K1404" s="180">
        <v>280</v>
      </c>
      <c r="L1404" s="208">
        <f t="shared" si="77"/>
        <v>21</v>
      </c>
      <c r="M1404" s="183"/>
      <c r="N1404" s="180"/>
      <c r="O1404" s="180"/>
      <c r="P1404" s="208"/>
    </row>
    <row r="1405" spans="1:16" ht="14.1" customHeight="1" x14ac:dyDescent="0.2">
      <c r="A1405" s="163"/>
      <c r="B1405" s="422"/>
      <c r="C1405" s="422"/>
      <c r="D1405" s="422"/>
      <c r="E1405" s="422"/>
      <c r="F1405" s="422"/>
      <c r="G1405" s="422"/>
      <c r="H1405" s="422"/>
      <c r="I1405" s="179" t="s">
        <v>180</v>
      </c>
      <c r="J1405" s="180">
        <v>41</v>
      </c>
      <c r="K1405" s="180">
        <v>29</v>
      </c>
      <c r="L1405" s="208">
        <f t="shared" si="77"/>
        <v>12</v>
      </c>
      <c r="M1405" s="183"/>
      <c r="N1405" s="180"/>
      <c r="O1405" s="180"/>
      <c r="P1405" s="208"/>
    </row>
    <row r="1406" spans="1:16" ht="14.1" customHeight="1" x14ac:dyDescent="0.2">
      <c r="A1406" s="163"/>
      <c r="B1406" s="422"/>
      <c r="C1406" s="422"/>
      <c r="D1406" s="422"/>
      <c r="E1406" s="422"/>
      <c r="F1406" s="422"/>
      <c r="G1406" s="422"/>
      <c r="H1406" s="422"/>
      <c r="I1406" s="179" t="s">
        <v>429</v>
      </c>
      <c r="J1406" s="180">
        <v>11</v>
      </c>
      <c r="K1406" s="180">
        <v>0</v>
      </c>
      <c r="L1406" s="208">
        <f t="shared" si="77"/>
        <v>11</v>
      </c>
      <c r="M1406" s="183"/>
      <c r="N1406" s="180"/>
      <c r="O1406" s="180"/>
      <c r="P1406" s="208"/>
    </row>
    <row r="1407" spans="1:16" ht="14.1" customHeight="1" x14ac:dyDescent="0.2">
      <c r="A1407" s="163"/>
      <c r="B1407" s="422"/>
      <c r="C1407" s="422"/>
      <c r="D1407" s="422"/>
      <c r="E1407" s="422"/>
      <c r="F1407" s="422"/>
      <c r="G1407" s="422"/>
      <c r="H1407" s="422"/>
      <c r="I1407" s="179" t="s">
        <v>408</v>
      </c>
      <c r="J1407" s="180">
        <v>34</v>
      </c>
      <c r="K1407" s="180">
        <v>23</v>
      </c>
      <c r="L1407" s="208">
        <f t="shared" si="77"/>
        <v>11</v>
      </c>
      <c r="M1407" s="183"/>
      <c r="N1407" s="180"/>
      <c r="O1407" s="180"/>
      <c r="P1407" s="208"/>
    </row>
    <row r="1408" spans="1:16" ht="14.1" customHeight="1" x14ac:dyDescent="0.2">
      <c r="B1408" s="422"/>
      <c r="C1408" s="422"/>
      <c r="D1408" s="422"/>
      <c r="E1408" s="422"/>
      <c r="F1408" s="422"/>
      <c r="G1408" s="422"/>
      <c r="H1408" s="422"/>
      <c r="I1408" s="179" t="s">
        <v>318</v>
      </c>
      <c r="J1408" s="180">
        <v>15</v>
      </c>
      <c r="K1408" s="180">
        <v>6</v>
      </c>
      <c r="L1408" s="208">
        <f t="shared" si="77"/>
        <v>9</v>
      </c>
      <c r="M1408" s="183"/>
      <c r="N1408" s="180"/>
      <c r="O1408" s="180"/>
      <c r="P1408" s="208"/>
    </row>
    <row r="1409" spans="1:16" ht="14.1" customHeight="1" x14ac:dyDescent="0.2">
      <c r="B1409" s="422"/>
      <c r="C1409" s="422"/>
      <c r="D1409" s="422"/>
      <c r="E1409" s="422"/>
      <c r="F1409" s="422"/>
      <c r="G1409" s="422"/>
      <c r="H1409" s="422"/>
      <c r="I1409" s="179" t="s">
        <v>423</v>
      </c>
      <c r="J1409" s="180">
        <v>9</v>
      </c>
      <c r="K1409" s="180">
        <v>0</v>
      </c>
      <c r="L1409" s="208">
        <f t="shared" si="77"/>
        <v>9</v>
      </c>
    </row>
    <row r="1410" spans="1:16" ht="14.1" customHeight="1" x14ac:dyDescent="0.2">
      <c r="I1410" s="179" t="s">
        <v>409</v>
      </c>
      <c r="J1410" s="180">
        <v>28</v>
      </c>
      <c r="K1410" s="180">
        <v>23</v>
      </c>
      <c r="L1410" s="208">
        <f t="shared" si="77"/>
        <v>5</v>
      </c>
      <c r="M1410" s="423"/>
      <c r="N1410" s="424"/>
      <c r="O1410" s="424"/>
      <c r="P1410" s="208"/>
    </row>
    <row r="1411" spans="1:16" ht="14.1" customHeight="1" x14ac:dyDescent="0.2">
      <c r="I1411" s="179" t="s">
        <v>413</v>
      </c>
      <c r="J1411" s="180">
        <v>23</v>
      </c>
      <c r="K1411" s="180">
        <v>19</v>
      </c>
      <c r="L1411" s="208">
        <f t="shared" si="77"/>
        <v>4</v>
      </c>
      <c r="M1411" s="423"/>
      <c r="N1411" s="424"/>
      <c r="O1411" s="424"/>
      <c r="P1411" s="208"/>
    </row>
    <row r="1412" spans="1:16" ht="14.1" customHeight="1" x14ac:dyDescent="0.2">
      <c r="I1412" s="179" t="s">
        <v>425</v>
      </c>
      <c r="J1412" s="180">
        <v>6</v>
      </c>
      <c r="K1412" s="180">
        <v>2</v>
      </c>
      <c r="L1412" s="208">
        <f t="shared" si="77"/>
        <v>4</v>
      </c>
      <c r="M1412" s="423"/>
      <c r="N1412" s="424"/>
      <c r="O1412" s="424"/>
      <c r="P1412" s="208"/>
    </row>
    <row r="1413" spans="1:16" ht="14.1" customHeight="1" x14ac:dyDescent="0.2">
      <c r="I1413" s="179" t="s">
        <v>168</v>
      </c>
      <c r="J1413" s="180">
        <v>3</v>
      </c>
      <c r="K1413" s="180">
        <v>0</v>
      </c>
      <c r="L1413" s="208">
        <f t="shared" si="77"/>
        <v>3</v>
      </c>
    </row>
    <row r="1414" spans="1:16" ht="14.1" customHeight="1" x14ac:dyDescent="0.2">
      <c r="A1414" s="156"/>
      <c r="I1414" s="179" t="s">
        <v>160</v>
      </c>
      <c r="J1414" s="180">
        <v>2</v>
      </c>
      <c r="K1414" s="180">
        <v>0</v>
      </c>
      <c r="L1414" s="208">
        <f t="shared" si="77"/>
        <v>2</v>
      </c>
      <c r="M1414" s="423"/>
      <c r="N1414" s="424"/>
      <c r="O1414" s="424"/>
      <c r="P1414" s="208"/>
    </row>
    <row r="1415" spans="1:16" ht="14.1" customHeight="1" x14ac:dyDescent="0.2">
      <c r="A1415" s="156"/>
      <c r="I1415" s="179" t="s">
        <v>412</v>
      </c>
      <c r="J1415" s="180">
        <v>1</v>
      </c>
      <c r="K1415" s="180">
        <v>0</v>
      </c>
      <c r="L1415" s="208">
        <f t="shared" si="77"/>
        <v>1</v>
      </c>
      <c r="M1415" s="423"/>
      <c r="N1415" s="424"/>
      <c r="O1415" s="424"/>
      <c r="P1415" s="208"/>
    </row>
    <row r="1416" spans="1:16" ht="14.1" customHeight="1" x14ac:dyDescent="0.2">
      <c r="A1416" s="156"/>
      <c r="I1416" s="179" t="s">
        <v>432</v>
      </c>
      <c r="J1416" s="180">
        <v>1</v>
      </c>
      <c r="K1416" s="180">
        <v>0</v>
      </c>
      <c r="L1416" s="208">
        <f t="shared" si="77"/>
        <v>1</v>
      </c>
      <c r="M1416" s="423"/>
      <c r="N1416" s="424"/>
      <c r="O1416" s="424"/>
      <c r="P1416" s="208"/>
    </row>
    <row r="1417" spans="1:16" ht="14.1" customHeight="1" x14ac:dyDescent="0.2">
      <c r="A1417" s="156"/>
      <c r="I1417" s="179" t="s">
        <v>152</v>
      </c>
      <c r="J1417" s="180">
        <v>283</v>
      </c>
      <c r="K1417" s="180">
        <v>282</v>
      </c>
      <c r="L1417" s="208">
        <f t="shared" si="77"/>
        <v>1</v>
      </c>
      <c r="M1417" s="423"/>
      <c r="N1417" s="424"/>
      <c r="O1417" s="424"/>
      <c r="P1417" s="208"/>
    </row>
    <row r="1418" spans="1:16" ht="14.1" customHeight="1" x14ac:dyDescent="0.2">
      <c r="A1418" s="156"/>
      <c r="I1418" s="179" t="s">
        <v>426</v>
      </c>
      <c r="J1418" s="180">
        <v>8</v>
      </c>
      <c r="K1418" s="180">
        <v>7</v>
      </c>
      <c r="L1418" s="208">
        <f t="shared" si="77"/>
        <v>1</v>
      </c>
      <c r="M1418" s="423"/>
      <c r="N1418" s="424"/>
      <c r="O1418" s="424"/>
      <c r="P1418" s="208"/>
    </row>
    <row r="1419" spans="1:16" ht="14.1" customHeight="1" x14ac:dyDescent="0.2">
      <c r="A1419" s="156"/>
      <c r="I1419" s="179" t="s">
        <v>246</v>
      </c>
      <c r="J1419" s="180">
        <v>3369</v>
      </c>
      <c r="K1419" s="180">
        <v>2361</v>
      </c>
      <c r="L1419" s="208">
        <f t="shared" si="77"/>
        <v>1008</v>
      </c>
      <c r="M1419" s="423"/>
      <c r="N1419" s="424"/>
      <c r="O1419" s="424"/>
      <c r="P1419" s="208"/>
    </row>
    <row r="1420" spans="1:16" ht="14.1" customHeight="1" x14ac:dyDescent="0.2">
      <c r="A1420" s="156"/>
    </row>
    <row r="1421" spans="1:16" ht="14.1" customHeight="1" x14ac:dyDescent="0.2"/>
    <row r="1422" spans="1:16" ht="14.1" customHeight="1" x14ac:dyDescent="0.2"/>
    <row r="1423" spans="1:16" ht="14.1" customHeight="1" x14ac:dyDescent="0.2">
      <c r="I1423" s="426" t="s">
        <v>434</v>
      </c>
      <c r="J1423" s="401">
        <f>SUM(J1380:J1422)</f>
        <v>46246</v>
      </c>
      <c r="K1423" s="401">
        <f t="shared" ref="K1423:P1423" si="79">SUM(K1380:K1422)</f>
        <v>30294</v>
      </c>
      <c r="L1423" s="401">
        <f t="shared" si="79"/>
        <v>15952</v>
      </c>
      <c r="M1423" s="430" t="s">
        <v>434</v>
      </c>
      <c r="N1423" s="401">
        <f>SUM(N1380:N1422)</f>
        <v>8294</v>
      </c>
      <c r="O1423" s="401">
        <f t="shared" si="79"/>
        <v>12961</v>
      </c>
      <c r="P1423" s="401">
        <f t="shared" si="79"/>
        <v>-4667</v>
      </c>
    </row>
    <row r="1424" spans="1:16" ht="14.1" customHeight="1" x14ac:dyDescent="0.2">
      <c r="I1424" s="426"/>
      <c r="J1424" s="401">
        <f>N1423</f>
        <v>8294</v>
      </c>
      <c r="K1424" s="401">
        <f>O1423</f>
        <v>12961</v>
      </c>
      <c r="L1424" s="401">
        <f>P1423</f>
        <v>-4667</v>
      </c>
      <c r="M1424" s="430"/>
      <c r="N1424" s="401"/>
      <c r="O1424" s="401"/>
      <c r="P1424" s="401"/>
    </row>
    <row r="1425" spans="1:16" ht="14.1" customHeight="1" x14ac:dyDescent="0.2">
      <c r="I1425" s="422"/>
      <c r="J1425" s="428">
        <f>SUM(J1423:J1424)</f>
        <v>54540</v>
      </c>
      <c r="K1425" s="428">
        <f>SUM(K1423:K1424)</f>
        <v>43255</v>
      </c>
      <c r="L1425" s="428">
        <f>SUM(L1423:L1424)</f>
        <v>11285</v>
      </c>
      <c r="M1425" s="439"/>
      <c r="N1425" s="402"/>
      <c r="O1425" s="402"/>
      <c r="P1425" s="402"/>
    </row>
    <row r="1426" spans="1:16" ht="14.1" customHeight="1" x14ac:dyDescent="0.2">
      <c r="I1426" s="429" t="s">
        <v>468</v>
      </c>
      <c r="J1426" s="399">
        <f>C1379-J1425</f>
        <v>0</v>
      </c>
      <c r="K1426" s="399">
        <f>E1379-K1425</f>
        <v>0</v>
      </c>
      <c r="L1426" s="399">
        <f>G1379-L1425</f>
        <v>0</v>
      </c>
      <c r="M1426" s="439"/>
      <c r="N1426" s="402"/>
      <c r="O1426" s="402"/>
      <c r="P1426" s="402"/>
    </row>
    <row r="1427" spans="1:16" ht="14.1" customHeight="1" x14ac:dyDescent="0.2"/>
    <row r="1428" spans="1:16" ht="14.1" customHeight="1" x14ac:dyDescent="0.2">
      <c r="A1428" s="166">
        <v>29</v>
      </c>
      <c r="B1428" s="245" t="s">
        <v>78</v>
      </c>
      <c r="C1428" s="72">
        <v>41263</v>
      </c>
      <c r="D1428" s="417">
        <f>C1428*100/7529178</f>
        <v>0.5480412337176781</v>
      </c>
      <c r="E1428" s="72">
        <v>42891</v>
      </c>
      <c r="F1428" s="417">
        <f>E1428*100/7270009</f>
        <v>0.5899717593196927</v>
      </c>
      <c r="G1428" s="443">
        <f>C1428-E1428</f>
        <v>-1628</v>
      </c>
      <c r="H1428" s="444">
        <f>G1428*100/E1428</f>
        <v>-3.7956680888764542</v>
      </c>
      <c r="I1428" s="426"/>
      <c r="J1428" s="401"/>
      <c r="K1428" s="401"/>
      <c r="L1428" s="401"/>
      <c r="M1428" s="430"/>
      <c r="N1428" s="401"/>
      <c r="O1428" s="401"/>
      <c r="P1428" s="401"/>
    </row>
    <row r="1429" spans="1:16" ht="14.1" customHeight="1" x14ac:dyDescent="0.2">
      <c r="I1429" s="179" t="s">
        <v>306</v>
      </c>
      <c r="J1429" s="180">
        <v>3969</v>
      </c>
      <c r="K1429" s="180">
        <v>2911</v>
      </c>
      <c r="L1429" s="208">
        <f t="shared" ref="L1429:L1452" si="80">J1429-K1429</f>
        <v>1058</v>
      </c>
      <c r="M1429" s="179" t="s">
        <v>411</v>
      </c>
      <c r="N1429" s="180">
        <v>11449</v>
      </c>
      <c r="O1429" s="180">
        <v>12792</v>
      </c>
      <c r="P1429" s="208">
        <f t="shared" ref="P1429:P1447" si="81">N1429-O1429</f>
        <v>-1343</v>
      </c>
    </row>
    <row r="1430" spans="1:16" ht="14.1" customHeight="1" x14ac:dyDescent="0.2">
      <c r="I1430" s="179" t="s">
        <v>151</v>
      </c>
      <c r="J1430" s="180">
        <v>4626</v>
      </c>
      <c r="K1430" s="180">
        <v>4350</v>
      </c>
      <c r="L1430" s="208">
        <f t="shared" si="80"/>
        <v>276</v>
      </c>
      <c r="M1430" s="179" t="s">
        <v>53</v>
      </c>
      <c r="N1430" s="180">
        <v>3713</v>
      </c>
      <c r="O1430" s="180">
        <v>4513</v>
      </c>
      <c r="P1430" s="208">
        <f t="shared" si="81"/>
        <v>-800</v>
      </c>
    </row>
    <row r="1431" spans="1:16" ht="14.1" customHeight="1" x14ac:dyDescent="0.2">
      <c r="I1431" s="179" t="s">
        <v>410</v>
      </c>
      <c r="J1431" s="180">
        <v>283</v>
      </c>
      <c r="K1431" s="180">
        <v>87</v>
      </c>
      <c r="L1431" s="208">
        <f t="shared" si="80"/>
        <v>196</v>
      </c>
      <c r="M1431" s="179" t="s">
        <v>26</v>
      </c>
      <c r="N1431" s="180">
        <v>1141</v>
      </c>
      <c r="O1431" s="180">
        <v>1619</v>
      </c>
      <c r="P1431" s="208">
        <f t="shared" si="81"/>
        <v>-478</v>
      </c>
    </row>
    <row r="1432" spans="1:16" ht="14.1" customHeight="1" x14ac:dyDescent="0.2">
      <c r="I1432" s="179" t="s">
        <v>30</v>
      </c>
      <c r="J1432" s="180">
        <v>137</v>
      </c>
      <c r="K1432" s="180">
        <v>0</v>
      </c>
      <c r="L1432" s="208">
        <f t="shared" si="80"/>
        <v>137</v>
      </c>
      <c r="M1432" s="179" t="s">
        <v>407</v>
      </c>
      <c r="N1432" s="180">
        <v>819</v>
      </c>
      <c r="O1432" s="180">
        <v>1097</v>
      </c>
      <c r="P1432" s="208">
        <f t="shared" si="81"/>
        <v>-278</v>
      </c>
    </row>
    <row r="1433" spans="1:16" ht="14.1" customHeight="1" x14ac:dyDescent="0.2">
      <c r="I1433" s="179" t="s">
        <v>189</v>
      </c>
      <c r="J1433" s="180">
        <v>111</v>
      </c>
      <c r="K1433" s="180">
        <v>1</v>
      </c>
      <c r="L1433" s="208">
        <f t="shared" si="80"/>
        <v>110</v>
      </c>
      <c r="M1433" s="179" t="s">
        <v>197</v>
      </c>
      <c r="N1433" s="180">
        <v>71</v>
      </c>
      <c r="O1433" s="180">
        <v>232</v>
      </c>
      <c r="P1433" s="208">
        <f t="shared" si="81"/>
        <v>-161</v>
      </c>
    </row>
    <row r="1434" spans="1:16" ht="14.1" customHeight="1" x14ac:dyDescent="0.2">
      <c r="I1434" s="179" t="s">
        <v>426</v>
      </c>
      <c r="J1434" s="180">
        <v>219</v>
      </c>
      <c r="K1434" s="180">
        <v>128</v>
      </c>
      <c r="L1434" s="208">
        <f t="shared" si="80"/>
        <v>91</v>
      </c>
      <c r="M1434" s="179" t="s">
        <v>152</v>
      </c>
      <c r="N1434" s="180">
        <v>9825</v>
      </c>
      <c r="O1434" s="180">
        <v>9943</v>
      </c>
      <c r="P1434" s="208">
        <f t="shared" si="81"/>
        <v>-118</v>
      </c>
    </row>
    <row r="1435" spans="1:16" ht="14.1" customHeight="1" x14ac:dyDescent="0.2">
      <c r="A1435" s="156"/>
      <c r="I1435" s="179" t="s">
        <v>317</v>
      </c>
      <c r="J1435" s="180">
        <v>99</v>
      </c>
      <c r="K1435" s="180">
        <v>26</v>
      </c>
      <c r="L1435" s="208">
        <f t="shared" si="80"/>
        <v>73</v>
      </c>
      <c r="M1435" s="179" t="s">
        <v>307</v>
      </c>
      <c r="N1435" s="180">
        <v>32</v>
      </c>
      <c r="O1435" s="180">
        <v>99</v>
      </c>
      <c r="P1435" s="208">
        <f t="shared" si="81"/>
        <v>-67</v>
      </c>
    </row>
    <row r="1436" spans="1:16" ht="14.1" customHeight="1" x14ac:dyDescent="0.2">
      <c r="A1436" s="156"/>
      <c r="I1436" s="179" t="s">
        <v>432</v>
      </c>
      <c r="J1436" s="180">
        <v>95</v>
      </c>
      <c r="K1436" s="180">
        <v>23</v>
      </c>
      <c r="L1436" s="208">
        <f t="shared" si="80"/>
        <v>72</v>
      </c>
      <c r="M1436" s="179" t="s">
        <v>38</v>
      </c>
      <c r="N1436" s="180">
        <v>37</v>
      </c>
      <c r="O1436" s="180">
        <v>76</v>
      </c>
      <c r="P1436" s="208">
        <f t="shared" si="81"/>
        <v>-39</v>
      </c>
    </row>
    <row r="1437" spans="1:16" ht="14.1" customHeight="1" x14ac:dyDescent="0.2">
      <c r="A1437" s="156"/>
      <c r="I1437" s="179" t="s">
        <v>150</v>
      </c>
      <c r="J1437" s="180">
        <v>289</v>
      </c>
      <c r="K1437" s="180">
        <v>238</v>
      </c>
      <c r="L1437" s="208">
        <f t="shared" si="80"/>
        <v>51</v>
      </c>
      <c r="M1437" s="179" t="s">
        <v>216</v>
      </c>
      <c r="N1437" s="180">
        <v>1</v>
      </c>
      <c r="O1437" s="180">
        <v>38</v>
      </c>
      <c r="P1437" s="208">
        <f t="shared" si="81"/>
        <v>-37</v>
      </c>
    </row>
    <row r="1438" spans="1:16" ht="14.1" customHeight="1" x14ac:dyDescent="0.2">
      <c r="A1438" s="156"/>
      <c r="I1438" s="179" t="s">
        <v>17</v>
      </c>
      <c r="J1438" s="180">
        <v>52</v>
      </c>
      <c r="K1438" s="180">
        <v>15</v>
      </c>
      <c r="L1438" s="208">
        <f t="shared" si="80"/>
        <v>37</v>
      </c>
      <c r="M1438" s="179" t="s">
        <v>412</v>
      </c>
      <c r="N1438" s="180">
        <v>158</v>
      </c>
      <c r="O1438" s="180">
        <v>190</v>
      </c>
      <c r="P1438" s="208">
        <f t="shared" si="81"/>
        <v>-32</v>
      </c>
    </row>
    <row r="1439" spans="1:16" ht="14.1" customHeight="1" x14ac:dyDescent="0.2">
      <c r="A1439" s="156"/>
      <c r="I1439" s="179" t="s">
        <v>54</v>
      </c>
      <c r="J1439" s="180">
        <v>535</v>
      </c>
      <c r="K1439" s="180">
        <v>506</v>
      </c>
      <c r="L1439" s="208">
        <f t="shared" si="80"/>
        <v>29</v>
      </c>
      <c r="M1439" s="179" t="s">
        <v>424</v>
      </c>
      <c r="N1439" s="180">
        <v>11</v>
      </c>
      <c r="O1439" s="180">
        <v>41</v>
      </c>
      <c r="P1439" s="208">
        <f t="shared" si="81"/>
        <v>-30</v>
      </c>
    </row>
    <row r="1440" spans="1:16" ht="14.1" customHeight="1" x14ac:dyDescent="0.2">
      <c r="A1440" s="156"/>
      <c r="I1440" s="179" t="s">
        <v>409</v>
      </c>
      <c r="J1440" s="180">
        <v>525</v>
      </c>
      <c r="K1440" s="180">
        <v>496</v>
      </c>
      <c r="L1440" s="208">
        <f t="shared" si="80"/>
        <v>29</v>
      </c>
      <c r="M1440" s="179" t="s">
        <v>140</v>
      </c>
      <c r="N1440" s="180">
        <v>64</v>
      </c>
      <c r="O1440" s="180">
        <v>78</v>
      </c>
      <c r="P1440" s="208">
        <f t="shared" si="81"/>
        <v>-14</v>
      </c>
    </row>
    <row r="1441" spans="1:16" ht="14.1" customHeight="1" x14ac:dyDescent="0.2">
      <c r="A1441" s="156"/>
      <c r="I1441" s="179" t="s">
        <v>311</v>
      </c>
      <c r="J1441" s="180">
        <v>729</v>
      </c>
      <c r="K1441" s="180">
        <v>703</v>
      </c>
      <c r="L1441" s="208">
        <f t="shared" si="80"/>
        <v>26</v>
      </c>
      <c r="M1441" s="179" t="s">
        <v>413</v>
      </c>
      <c r="N1441" s="180">
        <v>145</v>
      </c>
      <c r="O1441" s="180">
        <v>152</v>
      </c>
      <c r="P1441" s="208">
        <f t="shared" si="81"/>
        <v>-7</v>
      </c>
    </row>
    <row r="1442" spans="1:16" ht="14.1" customHeight="1" x14ac:dyDescent="0.2">
      <c r="A1442" s="156"/>
      <c r="I1442" s="179" t="s">
        <v>159</v>
      </c>
      <c r="J1442" s="180">
        <v>460</v>
      </c>
      <c r="K1442" s="180">
        <v>441</v>
      </c>
      <c r="L1442" s="208">
        <f t="shared" si="80"/>
        <v>19</v>
      </c>
      <c r="M1442" s="179" t="s">
        <v>180</v>
      </c>
      <c r="N1442" s="180">
        <v>1</v>
      </c>
      <c r="O1442" s="180">
        <v>7</v>
      </c>
      <c r="P1442" s="208">
        <f t="shared" si="81"/>
        <v>-6</v>
      </c>
    </row>
    <row r="1443" spans="1:16" ht="14.1" customHeight="1" x14ac:dyDescent="0.2">
      <c r="A1443" s="156"/>
      <c r="I1443" s="179" t="s">
        <v>194</v>
      </c>
      <c r="J1443" s="180">
        <v>22</v>
      </c>
      <c r="K1443" s="180">
        <v>3</v>
      </c>
      <c r="L1443" s="208">
        <f t="shared" si="80"/>
        <v>19</v>
      </c>
      <c r="M1443" s="179" t="s">
        <v>423</v>
      </c>
      <c r="N1443" s="180">
        <v>45</v>
      </c>
      <c r="O1443" s="180">
        <v>51</v>
      </c>
      <c r="P1443" s="208">
        <f t="shared" si="81"/>
        <v>-6</v>
      </c>
    </row>
    <row r="1444" spans="1:16" ht="14.1" customHeight="1" x14ac:dyDescent="0.2">
      <c r="A1444" s="156"/>
      <c r="I1444" s="179" t="s">
        <v>408</v>
      </c>
      <c r="J1444" s="180">
        <v>163</v>
      </c>
      <c r="K1444" s="180">
        <v>145</v>
      </c>
      <c r="L1444" s="208">
        <f t="shared" si="80"/>
        <v>18</v>
      </c>
      <c r="M1444" s="179" t="s">
        <v>145</v>
      </c>
      <c r="N1444" s="180">
        <v>0</v>
      </c>
      <c r="O1444" s="180">
        <v>5</v>
      </c>
      <c r="P1444" s="208">
        <f t="shared" si="81"/>
        <v>-5</v>
      </c>
    </row>
    <row r="1445" spans="1:16" ht="14.1" customHeight="1" x14ac:dyDescent="0.2">
      <c r="A1445" s="156"/>
      <c r="I1445" s="179" t="s">
        <v>160</v>
      </c>
      <c r="J1445" s="180">
        <v>58</v>
      </c>
      <c r="K1445" s="180">
        <v>48</v>
      </c>
      <c r="L1445" s="208">
        <f t="shared" si="80"/>
        <v>10</v>
      </c>
      <c r="M1445" s="179" t="s">
        <v>135</v>
      </c>
      <c r="N1445" s="180">
        <v>40</v>
      </c>
      <c r="O1445" s="180">
        <v>43</v>
      </c>
      <c r="P1445" s="208">
        <f t="shared" si="81"/>
        <v>-3</v>
      </c>
    </row>
    <row r="1446" spans="1:16" ht="14.1" customHeight="1" x14ac:dyDescent="0.2">
      <c r="A1446" s="156"/>
      <c r="I1446" s="179" t="s">
        <v>319</v>
      </c>
      <c r="J1446" s="180">
        <v>4</v>
      </c>
      <c r="K1446" s="180">
        <v>0</v>
      </c>
      <c r="L1446" s="208">
        <f t="shared" si="80"/>
        <v>4</v>
      </c>
      <c r="M1446" s="179" t="s">
        <v>181</v>
      </c>
      <c r="N1446" s="180">
        <v>1</v>
      </c>
      <c r="O1446" s="180">
        <v>2</v>
      </c>
      <c r="P1446" s="208">
        <f t="shared" si="81"/>
        <v>-1</v>
      </c>
    </row>
    <row r="1447" spans="1:16" ht="14.1" customHeight="1" x14ac:dyDescent="0.2">
      <c r="A1447" s="156"/>
      <c r="I1447" s="179" t="s">
        <v>416</v>
      </c>
      <c r="J1447" s="180">
        <v>2</v>
      </c>
      <c r="K1447" s="180">
        <v>0</v>
      </c>
      <c r="L1447" s="208">
        <f t="shared" si="80"/>
        <v>2</v>
      </c>
      <c r="M1447" s="179" t="s">
        <v>246</v>
      </c>
      <c r="N1447" s="180">
        <v>1320</v>
      </c>
      <c r="O1447" s="180">
        <v>1789</v>
      </c>
      <c r="P1447" s="208">
        <f t="shared" si="81"/>
        <v>-469</v>
      </c>
    </row>
    <row r="1448" spans="1:16" ht="14.1" customHeight="1" x14ac:dyDescent="0.2">
      <c r="A1448" s="156"/>
      <c r="I1448" s="179" t="s">
        <v>362</v>
      </c>
      <c r="J1448" s="180">
        <v>2</v>
      </c>
      <c r="K1448" s="180">
        <v>0</v>
      </c>
      <c r="L1448" s="208">
        <f t="shared" si="80"/>
        <v>2</v>
      </c>
    </row>
    <row r="1449" spans="1:16" ht="14.1" customHeight="1" x14ac:dyDescent="0.2">
      <c r="A1449" s="156"/>
      <c r="I1449" s="179" t="s">
        <v>422</v>
      </c>
      <c r="J1449" s="180">
        <v>2</v>
      </c>
      <c r="K1449" s="180">
        <v>0</v>
      </c>
      <c r="L1449" s="208">
        <f t="shared" si="80"/>
        <v>2</v>
      </c>
      <c r="M1449" s="183"/>
      <c r="N1449" s="180"/>
      <c r="O1449" s="180"/>
      <c r="P1449" s="208"/>
    </row>
    <row r="1450" spans="1:16" ht="14.1" customHeight="1" x14ac:dyDescent="0.2">
      <c r="A1450" s="156"/>
      <c r="I1450" s="179" t="s">
        <v>427</v>
      </c>
      <c r="J1450" s="180">
        <v>5</v>
      </c>
      <c r="K1450" s="180">
        <v>3</v>
      </c>
      <c r="L1450" s="208">
        <f t="shared" si="80"/>
        <v>2</v>
      </c>
      <c r="M1450" s="183"/>
      <c r="N1450" s="180"/>
      <c r="O1450" s="180"/>
      <c r="P1450" s="208"/>
    </row>
    <row r="1451" spans="1:16" ht="14.1" customHeight="1" x14ac:dyDescent="0.2">
      <c r="I1451" s="179" t="s">
        <v>29</v>
      </c>
      <c r="J1451" s="180">
        <v>2</v>
      </c>
      <c r="K1451" s="180">
        <v>0</v>
      </c>
      <c r="L1451" s="208">
        <f t="shared" si="80"/>
        <v>2</v>
      </c>
      <c r="M1451" s="183"/>
      <c r="N1451" s="180"/>
      <c r="O1451" s="180"/>
      <c r="P1451" s="208"/>
    </row>
    <row r="1452" spans="1:16" ht="14.1" customHeight="1" x14ac:dyDescent="0.2">
      <c r="A1452" s="163"/>
      <c r="B1452" s="422"/>
      <c r="C1452" s="422"/>
      <c r="D1452" s="422"/>
      <c r="E1452" s="422"/>
      <c r="F1452" s="422"/>
      <c r="G1452" s="422"/>
      <c r="H1452" s="422"/>
      <c r="I1452" s="179" t="s">
        <v>425</v>
      </c>
      <c r="J1452" s="180">
        <v>1</v>
      </c>
      <c r="K1452" s="180">
        <v>0</v>
      </c>
      <c r="L1452" s="208">
        <f t="shared" si="80"/>
        <v>1</v>
      </c>
      <c r="M1452" s="183"/>
      <c r="N1452" s="180"/>
      <c r="O1452" s="180"/>
      <c r="P1452" s="208"/>
    </row>
    <row r="1453" spans="1:16" ht="14.1" customHeight="1" x14ac:dyDescent="0.2">
      <c r="A1453" s="163"/>
      <c r="B1453" s="422"/>
      <c r="C1453" s="422"/>
      <c r="D1453" s="422"/>
      <c r="E1453" s="422"/>
      <c r="F1453" s="422"/>
      <c r="G1453" s="422"/>
      <c r="H1453" s="422"/>
      <c r="I1453" s="183"/>
      <c r="J1453" s="180"/>
      <c r="K1453" s="180"/>
      <c r="L1453" s="208"/>
      <c r="M1453" s="183"/>
      <c r="N1453" s="180"/>
      <c r="O1453" s="180"/>
      <c r="P1453" s="208"/>
    </row>
    <row r="1454" spans="1:16" ht="14.1" customHeight="1" x14ac:dyDescent="0.2">
      <c r="A1454" s="163"/>
      <c r="B1454" s="422"/>
      <c r="C1454" s="422"/>
      <c r="D1454" s="422"/>
      <c r="E1454" s="422"/>
      <c r="F1454" s="422"/>
      <c r="G1454" s="422"/>
      <c r="H1454" s="422"/>
      <c r="I1454" s="183"/>
      <c r="J1454" s="180"/>
      <c r="K1454" s="180"/>
      <c r="L1454" s="208"/>
      <c r="M1454" s="183"/>
      <c r="N1454" s="180"/>
      <c r="O1454" s="180"/>
      <c r="P1454" s="208"/>
    </row>
    <row r="1455" spans="1:16" ht="14.1" customHeight="1" x14ac:dyDescent="0.2">
      <c r="A1455" s="163"/>
      <c r="B1455" s="422"/>
      <c r="C1455" s="422"/>
      <c r="D1455" s="422"/>
      <c r="E1455" s="422"/>
      <c r="F1455" s="422"/>
      <c r="G1455" s="422"/>
      <c r="H1455" s="422"/>
      <c r="I1455" s="183"/>
      <c r="J1455" s="180"/>
      <c r="K1455" s="180"/>
      <c r="L1455" s="208"/>
      <c r="M1455" s="183"/>
      <c r="N1455" s="180"/>
      <c r="O1455" s="180"/>
      <c r="P1455" s="208"/>
    </row>
    <row r="1456" spans="1:16" ht="14.1" customHeight="1" x14ac:dyDescent="0.2">
      <c r="A1456" s="163"/>
      <c r="B1456" s="422"/>
      <c r="C1456" s="422"/>
      <c r="D1456" s="422"/>
      <c r="E1456" s="422"/>
      <c r="F1456" s="422"/>
      <c r="G1456" s="422"/>
      <c r="H1456" s="422"/>
      <c r="I1456" s="183"/>
      <c r="J1456" s="180"/>
      <c r="K1456" s="180"/>
      <c r="L1456" s="208"/>
      <c r="M1456" s="183"/>
      <c r="N1456" s="180"/>
      <c r="O1456" s="180"/>
      <c r="P1456" s="208"/>
    </row>
    <row r="1457" spans="1:16" ht="14.1" customHeight="1" x14ac:dyDescent="0.2">
      <c r="I1457" s="183"/>
      <c r="J1457" s="424"/>
      <c r="K1457" s="424"/>
      <c r="L1457" s="208"/>
      <c r="M1457" s="183"/>
      <c r="N1457" s="180"/>
      <c r="O1457" s="180"/>
      <c r="P1457" s="208"/>
    </row>
    <row r="1458" spans="1:16" ht="14.1" customHeight="1" x14ac:dyDescent="0.2">
      <c r="I1458" s="183"/>
      <c r="J1458" s="424"/>
      <c r="K1458" s="424"/>
      <c r="L1458" s="208"/>
    </row>
    <row r="1459" spans="1:16" ht="14.1" customHeight="1" x14ac:dyDescent="0.2">
      <c r="I1459" s="183"/>
      <c r="J1459" s="424"/>
      <c r="K1459" s="424"/>
      <c r="L1459" s="208"/>
      <c r="M1459" s="423"/>
      <c r="N1459" s="424"/>
      <c r="O1459" s="424"/>
      <c r="P1459" s="208"/>
    </row>
    <row r="1460" spans="1:16" ht="14.1" customHeight="1" x14ac:dyDescent="0.2">
      <c r="I1460" s="183"/>
      <c r="J1460" s="424"/>
      <c r="K1460" s="424"/>
      <c r="L1460" s="208"/>
      <c r="M1460" s="423"/>
      <c r="N1460" s="424"/>
      <c r="O1460" s="424"/>
      <c r="P1460" s="208"/>
    </row>
    <row r="1461" spans="1:16" ht="14.1" customHeight="1" x14ac:dyDescent="0.2">
      <c r="I1461" s="183"/>
      <c r="J1461" s="424"/>
      <c r="K1461" s="424"/>
      <c r="L1461" s="208"/>
      <c r="M1461" s="423"/>
      <c r="N1461" s="424"/>
      <c r="O1461" s="424"/>
      <c r="P1461" s="208"/>
    </row>
    <row r="1462" spans="1:16" ht="14.1" customHeight="1" x14ac:dyDescent="0.2">
      <c r="I1462" s="183"/>
      <c r="J1462" s="424"/>
      <c r="K1462" s="424"/>
      <c r="L1462" s="208"/>
      <c r="M1462" s="423"/>
      <c r="N1462" s="424"/>
      <c r="O1462" s="424"/>
      <c r="P1462" s="208"/>
    </row>
    <row r="1463" spans="1:16" ht="14.1" customHeight="1" x14ac:dyDescent="0.2">
      <c r="I1463" s="183"/>
      <c r="J1463" s="424"/>
      <c r="K1463" s="424"/>
      <c r="L1463" s="208"/>
      <c r="M1463" s="423"/>
      <c r="N1463" s="424"/>
      <c r="O1463" s="424"/>
      <c r="P1463" s="208"/>
    </row>
    <row r="1464" spans="1:16" ht="14.1" customHeight="1" x14ac:dyDescent="0.2">
      <c r="I1464" s="183"/>
      <c r="J1464" s="424"/>
      <c r="K1464" s="424"/>
      <c r="L1464" s="208"/>
      <c r="M1464" s="423"/>
      <c r="N1464" s="424"/>
      <c r="O1464" s="424"/>
      <c r="P1464" s="208"/>
    </row>
    <row r="1465" spans="1:16" ht="14.1" customHeight="1" x14ac:dyDescent="0.2">
      <c r="M1465" s="423"/>
      <c r="N1465" s="424"/>
      <c r="O1465" s="424"/>
      <c r="P1465" s="208"/>
    </row>
    <row r="1466" spans="1:16" ht="14.1" customHeight="1" x14ac:dyDescent="0.2">
      <c r="I1466" s="183"/>
      <c r="J1466" s="424"/>
      <c r="K1466" s="424"/>
      <c r="L1466" s="208"/>
      <c r="M1466" s="423"/>
      <c r="N1466" s="424"/>
      <c r="O1466" s="424"/>
      <c r="P1466" s="208"/>
    </row>
    <row r="1467" spans="1:16" ht="14.1" customHeight="1" x14ac:dyDescent="0.2">
      <c r="I1467" s="183"/>
      <c r="J1467" s="424"/>
      <c r="K1467" s="424"/>
      <c r="L1467" s="208"/>
      <c r="M1467" s="423"/>
      <c r="N1467" s="424"/>
      <c r="O1467" s="424"/>
      <c r="P1467" s="208"/>
    </row>
    <row r="1468" spans="1:16" ht="14.1" customHeight="1" x14ac:dyDescent="0.2">
      <c r="A1468" s="156"/>
      <c r="I1468" s="183"/>
      <c r="J1468" s="424"/>
      <c r="K1468" s="424"/>
      <c r="L1468" s="208"/>
    </row>
    <row r="1469" spans="1:16" ht="14.1" customHeight="1" x14ac:dyDescent="0.2">
      <c r="A1469" s="156"/>
      <c r="I1469" s="183"/>
      <c r="J1469" s="424"/>
      <c r="K1469" s="424"/>
      <c r="L1469" s="208"/>
    </row>
    <row r="1470" spans="1:16" ht="14.1" customHeight="1" x14ac:dyDescent="0.2">
      <c r="A1470" s="156"/>
      <c r="I1470" s="183"/>
      <c r="J1470" s="424"/>
      <c r="K1470" s="424"/>
      <c r="L1470" s="208"/>
    </row>
    <row r="1471" spans="1:16" ht="14.1" customHeight="1" x14ac:dyDescent="0.2">
      <c r="A1471" s="156"/>
      <c r="I1471" s="183"/>
      <c r="J1471" s="424"/>
      <c r="K1471" s="424"/>
      <c r="L1471" s="208"/>
    </row>
    <row r="1472" spans="1:16" ht="14.1" customHeight="1" x14ac:dyDescent="0.2">
      <c r="A1472" s="156"/>
      <c r="I1472" s="426" t="s">
        <v>434</v>
      </c>
      <c r="J1472" s="401">
        <f>SUM(J1429:J1471)</f>
        <v>12390</v>
      </c>
      <c r="K1472" s="401">
        <f t="shared" ref="K1472:P1472" si="82">SUM(K1429:K1471)</f>
        <v>10124</v>
      </c>
      <c r="L1472" s="401">
        <f t="shared" si="82"/>
        <v>2266</v>
      </c>
      <c r="M1472" s="426" t="s">
        <v>434</v>
      </c>
      <c r="N1472" s="401">
        <f t="shared" si="82"/>
        <v>28873</v>
      </c>
      <c r="O1472" s="401">
        <f t="shared" si="82"/>
        <v>32767</v>
      </c>
      <c r="P1472" s="401">
        <f t="shared" si="82"/>
        <v>-3894</v>
      </c>
    </row>
    <row r="1473" spans="1:16" ht="14.1" customHeight="1" x14ac:dyDescent="0.2">
      <c r="A1473" s="156"/>
      <c r="I1473" s="426"/>
      <c r="J1473" s="401">
        <f>N1472</f>
        <v>28873</v>
      </c>
      <c r="K1473" s="432">
        <f>O1472</f>
        <v>32767</v>
      </c>
      <c r="L1473" s="401">
        <f>P1472</f>
        <v>-3894</v>
      </c>
      <c r="M1473" s="430" t="s">
        <v>442</v>
      </c>
      <c r="N1473" s="401"/>
      <c r="O1473" s="401"/>
      <c r="P1473" s="401"/>
    </row>
    <row r="1474" spans="1:16" ht="14.1" customHeight="1" x14ac:dyDescent="0.2">
      <c r="I1474" s="422"/>
      <c r="J1474" s="428">
        <f>SUM(J1472:J1473)</f>
        <v>41263</v>
      </c>
      <c r="K1474" s="428">
        <f>SUM(K1472:K1473)</f>
        <v>42891</v>
      </c>
      <c r="L1474" s="428">
        <f>SUM(L1472:L1473)</f>
        <v>-1628</v>
      </c>
      <c r="M1474" s="439"/>
      <c r="N1474" s="402"/>
      <c r="O1474" s="402"/>
      <c r="P1474" s="402"/>
    </row>
    <row r="1475" spans="1:16" ht="14.1" customHeight="1" x14ac:dyDescent="0.2">
      <c r="I1475" s="429" t="s">
        <v>469</v>
      </c>
      <c r="J1475" s="399">
        <f>C1428-J1474</f>
        <v>0</v>
      </c>
      <c r="K1475" s="399">
        <f>E1428-K1474</f>
        <v>0</v>
      </c>
      <c r="L1475" s="399">
        <f>G1428-L1474</f>
        <v>0</v>
      </c>
      <c r="M1475" s="439"/>
      <c r="N1475" s="402"/>
      <c r="O1475" s="402"/>
      <c r="P1475" s="402"/>
    </row>
    <row r="1476" spans="1:16" ht="14.1" customHeight="1" x14ac:dyDescent="0.2"/>
    <row r="1477" spans="1:16" ht="14.1" customHeight="1" x14ac:dyDescent="0.2">
      <c r="A1477" s="166">
        <v>30</v>
      </c>
      <c r="B1477" s="467" t="s">
        <v>269</v>
      </c>
      <c r="C1477" s="72">
        <v>34065</v>
      </c>
      <c r="D1477" s="417">
        <f>C1477*100/7529178</f>
        <v>0.45243982809278782</v>
      </c>
      <c r="E1477" s="72">
        <v>15600</v>
      </c>
      <c r="F1477" s="417">
        <f>E1477*100/7270009</f>
        <v>0.21458020203276226</v>
      </c>
      <c r="G1477" s="443">
        <f>C1477-E1477</f>
        <v>18465</v>
      </c>
      <c r="H1477" s="444">
        <f>G1477*100/E1477</f>
        <v>118.36538461538461</v>
      </c>
      <c r="I1477" s="426"/>
      <c r="J1477" s="401"/>
      <c r="K1477" s="401"/>
      <c r="L1477" s="401"/>
      <c r="M1477" s="430"/>
      <c r="N1477" s="401"/>
      <c r="O1477" s="401"/>
      <c r="P1477" s="401"/>
    </row>
    <row r="1478" spans="1:16" ht="14.1" customHeight="1" x14ac:dyDescent="0.2">
      <c r="I1478" s="179" t="s">
        <v>306</v>
      </c>
      <c r="J1478" s="180">
        <v>20389</v>
      </c>
      <c r="K1478" s="180">
        <v>5763</v>
      </c>
      <c r="L1478" s="208">
        <f t="shared" ref="L1478:L1495" si="83">J1478-K1478</f>
        <v>14626</v>
      </c>
      <c r="M1478" s="179" t="s">
        <v>422</v>
      </c>
      <c r="N1478" s="180">
        <v>128</v>
      </c>
      <c r="O1478" s="180">
        <v>1146</v>
      </c>
      <c r="P1478" s="208">
        <f t="shared" ref="P1478:P1489" si="84">N1478-O1478</f>
        <v>-1018</v>
      </c>
    </row>
    <row r="1479" spans="1:16" ht="14.1" customHeight="1" x14ac:dyDescent="0.2">
      <c r="I1479" s="179" t="s">
        <v>438</v>
      </c>
      <c r="J1479" s="180">
        <v>4072</v>
      </c>
      <c r="K1479" s="180">
        <v>0</v>
      </c>
      <c r="L1479" s="208">
        <f t="shared" si="83"/>
        <v>4072</v>
      </c>
      <c r="M1479" s="179" t="s">
        <v>367</v>
      </c>
      <c r="N1479" s="180">
        <v>748</v>
      </c>
      <c r="O1479" s="180">
        <v>1251</v>
      </c>
      <c r="P1479" s="208">
        <f t="shared" si="84"/>
        <v>-503</v>
      </c>
    </row>
    <row r="1480" spans="1:16" ht="14.1" customHeight="1" x14ac:dyDescent="0.2">
      <c r="I1480" s="179" t="s">
        <v>428</v>
      </c>
      <c r="J1480" s="180">
        <v>1651</v>
      </c>
      <c r="K1480" s="180">
        <v>484</v>
      </c>
      <c r="L1480" s="208">
        <f t="shared" si="83"/>
        <v>1167</v>
      </c>
      <c r="M1480" s="179" t="s">
        <v>427</v>
      </c>
      <c r="N1480" s="180">
        <v>5</v>
      </c>
      <c r="O1480" s="180">
        <v>185</v>
      </c>
      <c r="P1480" s="208">
        <f t="shared" si="84"/>
        <v>-180</v>
      </c>
    </row>
    <row r="1481" spans="1:16" ht="14.1" customHeight="1" x14ac:dyDescent="0.2">
      <c r="I1481" s="179" t="s">
        <v>408</v>
      </c>
      <c r="J1481" s="180">
        <v>438</v>
      </c>
      <c r="K1481" s="180">
        <v>134</v>
      </c>
      <c r="L1481" s="208">
        <f t="shared" si="83"/>
        <v>304</v>
      </c>
      <c r="M1481" s="179" t="s">
        <v>431</v>
      </c>
      <c r="N1481" s="180">
        <v>192</v>
      </c>
      <c r="O1481" s="180">
        <v>358</v>
      </c>
      <c r="P1481" s="208">
        <f t="shared" si="84"/>
        <v>-166</v>
      </c>
    </row>
    <row r="1482" spans="1:16" ht="14.1" customHeight="1" x14ac:dyDescent="0.2">
      <c r="I1482" s="179" t="s">
        <v>319</v>
      </c>
      <c r="J1482" s="180">
        <v>590</v>
      </c>
      <c r="K1482" s="180">
        <v>321</v>
      </c>
      <c r="L1482" s="208">
        <f t="shared" si="83"/>
        <v>269</v>
      </c>
      <c r="M1482" s="179" t="s">
        <v>181</v>
      </c>
      <c r="N1482" s="180">
        <v>0</v>
      </c>
      <c r="O1482" s="180">
        <v>148</v>
      </c>
      <c r="P1482" s="208">
        <f t="shared" si="84"/>
        <v>-148</v>
      </c>
    </row>
    <row r="1483" spans="1:16" ht="14.1" customHeight="1" x14ac:dyDescent="0.2">
      <c r="I1483" s="179" t="s">
        <v>38</v>
      </c>
      <c r="J1483" s="180">
        <v>447</v>
      </c>
      <c r="K1483" s="180">
        <v>185</v>
      </c>
      <c r="L1483" s="208">
        <f t="shared" si="83"/>
        <v>262</v>
      </c>
      <c r="M1483" s="179" t="s">
        <v>194</v>
      </c>
      <c r="N1483" s="180">
        <v>0</v>
      </c>
      <c r="O1483" s="180">
        <v>101</v>
      </c>
      <c r="P1483" s="208">
        <f t="shared" si="84"/>
        <v>-101</v>
      </c>
    </row>
    <row r="1484" spans="1:16" ht="14.1" customHeight="1" x14ac:dyDescent="0.2">
      <c r="I1484" s="179" t="s">
        <v>135</v>
      </c>
      <c r="J1484" s="180">
        <v>179</v>
      </c>
      <c r="K1484" s="180">
        <v>4</v>
      </c>
      <c r="L1484" s="208">
        <f t="shared" si="83"/>
        <v>175</v>
      </c>
      <c r="M1484" s="179" t="s">
        <v>307</v>
      </c>
      <c r="N1484" s="180">
        <v>2503</v>
      </c>
      <c r="O1484" s="180">
        <v>2599</v>
      </c>
      <c r="P1484" s="208">
        <f t="shared" si="84"/>
        <v>-96</v>
      </c>
    </row>
    <row r="1485" spans="1:16" ht="14.1" customHeight="1" x14ac:dyDescent="0.2">
      <c r="I1485" s="179" t="s">
        <v>362</v>
      </c>
      <c r="J1485" s="180">
        <v>175</v>
      </c>
      <c r="K1485" s="180">
        <v>30</v>
      </c>
      <c r="L1485" s="208">
        <f t="shared" si="83"/>
        <v>145</v>
      </c>
      <c r="M1485" s="179" t="s">
        <v>419</v>
      </c>
      <c r="N1485" s="180">
        <v>0</v>
      </c>
      <c r="O1485" s="180">
        <v>61</v>
      </c>
      <c r="P1485" s="208">
        <f t="shared" si="84"/>
        <v>-61</v>
      </c>
    </row>
    <row r="1486" spans="1:16" ht="14.1" customHeight="1" x14ac:dyDescent="0.2">
      <c r="I1486" s="179" t="s">
        <v>317</v>
      </c>
      <c r="J1486" s="180">
        <v>266</v>
      </c>
      <c r="K1486" s="180">
        <v>144</v>
      </c>
      <c r="L1486" s="208">
        <f t="shared" si="83"/>
        <v>122</v>
      </c>
      <c r="M1486" s="179" t="s">
        <v>368</v>
      </c>
      <c r="N1486" s="180">
        <v>0</v>
      </c>
      <c r="O1486" s="180">
        <v>13</v>
      </c>
      <c r="P1486" s="208">
        <f t="shared" si="84"/>
        <v>-13</v>
      </c>
    </row>
    <row r="1487" spans="1:16" ht="14.1" customHeight="1" x14ac:dyDescent="0.2">
      <c r="I1487" s="179" t="s">
        <v>26</v>
      </c>
      <c r="J1487" s="180">
        <v>275</v>
      </c>
      <c r="K1487" s="180">
        <v>187</v>
      </c>
      <c r="L1487" s="208">
        <f t="shared" si="83"/>
        <v>88</v>
      </c>
      <c r="M1487" s="179" t="s">
        <v>150</v>
      </c>
      <c r="N1487" s="180">
        <v>18</v>
      </c>
      <c r="O1487" s="180">
        <v>22</v>
      </c>
      <c r="P1487" s="208">
        <f t="shared" si="84"/>
        <v>-4</v>
      </c>
    </row>
    <row r="1488" spans="1:16" ht="14.1" customHeight="1" x14ac:dyDescent="0.2">
      <c r="I1488" s="179" t="s">
        <v>54</v>
      </c>
      <c r="J1488" s="180">
        <v>58</v>
      </c>
      <c r="K1488" s="180">
        <v>0</v>
      </c>
      <c r="L1488" s="208">
        <f t="shared" si="83"/>
        <v>58</v>
      </c>
      <c r="M1488" s="179" t="s">
        <v>415</v>
      </c>
      <c r="N1488" s="180">
        <v>9</v>
      </c>
      <c r="O1488" s="180">
        <v>11</v>
      </c>
      <c r="P1488" s="208">
        <f t="shared" si="84"/>
        <v>-2</v>
      </c>
    </row>
    <row r="1489" spans="1:16" ht="14.1" customHeight="1" x14ac:dyDescent="0.2">
      <c r="I1489" s="179" t="s">
        <v>151</v>
      </c>
      <c r="J1489" s="180">
        <v>415</v>
      </c>
      <c r="K1489" s="180">
        <v>365</v>
      </c>
      <c r="L1489" s="208">
        <f t="shared" si="83"/>
        <v>50</v>
      </c>
      <c r="M1489" s="179" t="s">
        <v>246</v>
      </c>
      <c r="N1489" s="180">
        <v>1322</v>
      </c>
      <c r="O1489" s="180">
        <v>1998</v>
      </c>
      <c r="P1489" s="208">
        <f t="shared" si="84"/>
        <v>-676</v>
      </c>
    </row>
    <row r="1490" spans="1:16" ht="14.1" customHeight="1" x14ac:dyDescent="0.2">
      <c r="I1490" s="179" t="s">
        <v>180</v>
      </c>
      <c r="J1490" s="180">
        <v>38</v>
      </c>
      <c r="K1490" s="180">
        <v>2</v>
      </c>
      <c r="L1490" s="208">
        <f t="shared" si="83"/>
        <v>36</v>
      </c>
    </row>
    <row r="1491" spans="1:16" ht="14.1" customHeight="1" x14ac:dyDescent="0.2">
      <c r="I1491" s="179" t="s">
        <v>189</v>
      </c>
      <c r="J1491" s="180">
        <v>115</v>
      </c>
      <c r="K1491" s="180">
        <v>88</v>
      </c>
      <c r="L1491" s="208">
        <f t="shared" si="83"/>
        <v>27</v>
      </c>
      <c r="M1491" s="183"/>
      <c r="N1491" s="180"/>
      <c r="O1491" s="180"/>
      <c r="P1491" s="208"/>
    </row>
    <row r="1492" spans="1:16" ht="14.1" customHeight="1" x14ac:dyDescent="0.2">
      <c r="I1492" s="179" t="s">
        <v>30</v>
      </c>
      <c r="J1492" s="180">
        <v>16</v>
      </c>
      <c r="K1492" s="180">
        <v>0</v>
      </c>
      <c r="L1492" s="208">
        <f t="shared" si="83"/>
        <v>16</v>
      </c>
      <c r="M1492" s="183"/>
      <c r="N1492" s="180"/>
      <c r="O1492" s="180"/>
      <c r="P1492" s="208"/>
    </row>
    <row r="1493" spans="1:16" ht="14.1" customHeight="1" x14ac:dyDescent="0.2">
      <c r="I1493" s="179" t="s">
        <v>411</v>
      </c>
      <c r="J1493" s="180">
        <v>9</v>
      </c>
      <c r="K1493" s="180">
        <v>0</v>
      </c>
      <c r="L1493" s="208">
        <f t="shared" si="83"/>
        <v>9</v>
      </c>
      <c r="M1493" s="183"/>
      <c r="N1493" s="180"/>
      <c r="O1493" s="180"/>
      <c r="P1493" s="208"/>
    </row>
    <row r="1494" spans="1:16" ht="14.1" customHeight="1" x14ac:dyDescent="0.2">
      <c r="I1494" s="179" t="s">
        <v>417</v>
      </c>
      <c r="J1494" s="180">
        <v>5</v>
      </c>
      <c r="K1494" s="180">
        <v>0</v>
      </c>
      <c r="L1494" s="208">
        <f t="shared" si="83"/>
        <v>5</v>
      </c>
      <c r="M1494" s="183"/>
      <c r="N1494" s="180"/>
      <c r="O1494" s="180"/>
      <c r="P1494" s="208"/>
    </row>
    <row r="1495" spans="1:16" ht="14.1" customHeight="1" x14ac:dyDescent="0.2">
      <c r="I1495" s="179" t="s">
        <v>407</v>
      </c>
      <c r="J1495" s="180">
        <v>2</v>
      </c>
      <c r="K1495" s="180">
        <v>0</v>
      </c>
      <c r="L1495" s="208">
        <f t="shared" si="83"/>
        <v>2</v>
      </c>
      <c r="M1495" s="183"/>
      <c r="N1495" s="180"/>
      <c r="O1495" s="180"/>
      <c r="P1495" s="208"/>
    </row>
    <row r="1496" spans="1:16" ht="14.1" customHeight="1" x14ac:dyDescent="0.2">
      <c r="I1496" s="183"/>
      <c r="J1496" s="180"/>
      <c r="K1496" s="180"/>
      <c r="L1496" s="208"/>
      <c r="M1496" s="183"/>
      <c r="N1496" s="180"/>
      <c r="O1496" s="180"/>
      <c r="P1496" s="208"/>
    </row>
    <row r="1497" spans="1:16" ht="14.1" customHeight="1" x14ac:dyDescent="0.2">
      <c r="A1497" s="163"/>
      <c r="I1497" s="183"/>
      <c r="J1497" s="180"/>
      <c r="K1497" s="180"/>
      <c r="L1497" s="208"/>
      <c r="M1497" s="183"/>
      <c r="N1497" s="180"/>
      <c r="O1497" s="180"/>
      <c r="P1497" s="208"/>
    </row>
    <row r="1498" spans="1:16" ht="14.1" customHeight="1" x14ac:dyDescent="0.2">
      <c r="A1498" s="163"/>
      <c r="I1498" s="183"/>
      <c r="J1498" s="180"/>
      <c r="K1498" s="180"/>
      <c r="L1498" s="208"/>
      <c r="M1498" s="183"/>
      <c r="N1498" s="180"/>
      <c r="O1498" s="180"/>
      <c r="P1498" s="208"/>
    </row>
    <row r="1499" spans="1:16" ht="14.1" customHeight="1" x14ac:dyDescent="0.2">
      <c r="A1499" s="163"/>
      <c r="I1499" s="183"/>
      <c r="J1499" s="180"/>
      <c r="K1499" s="180"/>
      <c r="L1499" s="208"/>
      <c r="M1499" s="183"/>
      <c r="N1499" s="180"/>
      <c r="O1499" s="180"/>
      <c r="P1499" s="208"/>
    </row>
    <row r="1500" spans="1:16" ht="14.1" customHeight="1" x14ac:dyDescent="0.2">
      <c r="A1500" s="163"/>
      <c r="M1500" s="183"/>
      <c r="N1500" s="180"/>
      <c r="O1500" s="180"/>
      <c r="P1500" s="208"/>
    </row>
    <row r="1501" spans="1:16" ht="14.1" customHeight="1" x14ac:dyDescent="0.2">
      <c r="A1501" s="163"/>
      <c r="B1501" s="422"/>
      <c r="C1501" s="422"/>
      <c r="D1501" s="422"/>
      <c r="E1501" s="422"/>
      <c r="F1501" s="422"/>
      <c r="G1501" s="422"/>
      <c r="H1501" s="422"/>
      <c r="I1501" s="183"/>
      <c r="J1501" s="180"/>
      <c r="K1501" s="180"/>
      <c r="L1501" s="208"/>
      <c r="M1501" s="183"/>
      <c r="N1501" s="180"/>
      <c r="O1501" s="180"/>
      <c r="P1501" s="208"/>
    </row>
    <row r="1502" spans="1:16" ht="14.1" customHeight="1" x14ac:dyDescent="0.2">
      <c r="A1502" s="163"/>
      <c r="B1502" s="422"/>
      <c r="C1502" s="422"/>
      <c r="D1502" s="422"/>
      <c r="E1502" s="422"/>
      <c r="F1502" s="422"/>
      <c r="G1502" s="422"/>
      <c r="H1502" s="422"/>
      <c r="I1502" s="183"/>
      <c r="J1502" s="180"/>
      <c r="K1502" s="180"/>
      <c r="L1502" s="208"/>
      <c r="M1502" s="183"/>
      <c r="N1502" s="180"/>
      <c r="O1502" s="180"/>
      <c r="P1502" s="208"/>
    </row>
    <row r="1503" spans="1:16" ht="14.1" customHeight="1" x14ac:dyDescent="0.2">
      <c r="A1503" s="163"/>
      <c r="B1503" s="422"/>
      <c r="C1503" s="422"/>
      <c r="D1503" s="422"/>
      <c r="E1503" s="422"/>
      <c r="F1503" s="422"/>
      <c r="G1503" s="422"/>
      <c r="H1503" s="422"/>
      <c r="I1503" s="183"/>
      <c r="J1503" s="180"/>
      <c r="K1503" s="180"/>
      <c r="L1503" s="208"/>
      <c r="M1503" s="183"/>
      <c r="N1503" s="180"/>
      <c r="O1503" s="180"/>
      <c r="P1503" s="208"/>
    </row>
    <row r="1504" spans="1:16" ht="14.1" customHeight="1" x14ac:dyDescent="0.2">
      <c r="A1504" s="163"/>
      <c r="B1504" s="422"/>
      <c r="C1504" s="422"/>
      <c r="D1504" s="422"/>
      <c r="E1504" s="422"/>
      <c r="F1504" s="422"/>
      <c r="G1504" s="422"/>
      <c r="H1504" s="422"/>
      <c r="M1504" s="183"/>
      <c r="N1504" s="180"/>
      <c r="O1504" s="180"/>
      <c r="P1504" s="208"/>
    </row>
    <row r="1505" spans="1:16" ht="14.1" customHeight="1" x14ac:dyDescent="0.2">
      <c r="A1505" s="163"/>
      <c r="B1505" s="422"/>
      <c r="C1505" s="422"/>
      <c r="D1505" s="422"/>
      <c r="E1505" s="422"/>
      <c r="F1505" s="422"/>
      <c r="G1505" s="422"/>
      <c r="H1505" s="422"/>
      <c r="I1505" s="183"/>
      <c r="J1505" s="180"/>
      <c r="K1505" s="180"/>
      <c r="L1505" s="208"/>
      <c r="M1505" s="183"/>
      <c r="N1505" s="180"/>
      <c r="O1505" s="180"/>
      <c r="P1505" s="208"/>
    </row>
    <row r="1506" spans="1:16" ht="14.1" customHeight="1" x14ac:dyDescent="0.2">
      <c r="I1506" s="183"/>
      <c r="J1506" s="180"/>
      <c r="K1506" s="180"/>
      <c r="L1506" s="208"/>
      <c r="M1506" s="183"/>
      <c r="N1506" s="180"/>
      <c r="O1506" s="180"/>
      <c r="P1506" s="208"/>
    </row>
    <row r="1507" spans="1:16" ht="14.1" customHeight="1" x14ac:dyDescent="0.2">
      <c r="I1507" s="183"/>
      <c r="J1507" s="424"/>
      <c r="K1507" s="424"/>
      <c r="L1507" s="208"/>
      <c r="M1507" s="183"/>
      <c r="N1507" s="180"/>
      <c r="O1507" s="180"/>
      <c r="P1507" s="208"/>
    </row>
    <row r="1508" spans="1:16" ht="14.1" customHeight="1" x14ac:dyDescent="0.2">
      <c r="I1508" s="183"/>
      <c r="J1508" s="424"/>
      <c r="K1508" s="424"/>
      <c r="L1508" s="208"/>
      <c r="M1508" s="183"/>
      <c r="N1508" s="180"/>
      <c r="O1508" s="180"/>
      <c r="P1508" s="208"/>
    </row>
    <row r="1509" spans="1:16" ht="14.1" customHeight="1" x14ac:dyDescent="0.2">
      <c r="I1509" s="183"/>
      <c r="J1509" s="424"/>
      <c r="K1509" s="424"/>
      <c r="L1509" s="208"/>
      <c r="M1509" s="183"/>
      <c r="N1509" s="180"/>
      <c r="O1509" s="180"/>
      <c r="P1509" s="208"/>
    </row>
    <row r="1510" spans="1:16" ht="14.1" customHeight="1" x14ac:dyDescent="0.2">
      <c r="I1510" s="183"/>
      <c r="J1510" s="424"/>
      <c r="K1510" s="424"/>
      <c r="L1510" s="208"/>
      <c r="M1510" s="183"/>
      <c r="N1510" s="180"/>
      <c r="O1510" s="180"/>
      <c r="P1510" s="208"/>
    </row>
    <row r="1511" spans="1:16" ht="14.1" customHeight="1" x14ac:dyDescent="0.2">
      <c r="I1511" s="183"/>
      <c r="J1511" s="424"/>
      <c r="K1511" s="424"/>
      <c r="L1511" s="208"/>
      <c r="M1511" s="183"/>
      <c r="N1511" s="180"/>
      <c r="O1511" s="180"/>
      <c r="P1511" s="208"/>
    </row>
    <row r="1512" spans="1:16" ht="14.1" customHeight="1" x14ac:dyDescent="0.2">
      <c r="I1512" s="183"/>
      <c r="J1512" s="424"/>
      <c r="K1512" s="424"/>
      <c r="L1512" s="208"/>
    </row>
    <row r="1513" spans="1:16" ht="14.1" customHeight="1" x14ac:dyDescent="0.2">
      <c r="I1513" s="183"/>
      <c r="J1513" s="424"/>
      <c r="K1513" s="424"/>
      <c r="L1513" s="208"/>
    </row>
    <row r="1514" spans="1:16" ht="14.1" customHeight="1" x14ac:dyDescent="0.2">
      <c r="I1514" s="183"/>
      <c r="J1514" s="424"/>
      <c r="K1514" s="424"/>
      <c r="L1514" s="208"/>
    </row>
    <row r="1515" spans="1:16" ht="14.1" customHeight="1" x14ac:dyDescent="0.2">
      <c r="I1515" s="183"/>
      <c r="J1515" s="424"/>
      <c r="K1515" s="424"/>
      <c r="L1515" s="208"/>
    </row>
    <row r="1516" spans="1:16" ht="14.1" customHeight="1" x14ac:dyDescent="0.2">
      <c r="I1516" s="183"/>
      <c r="J1516" s="424"/>
      <c r="K1516" s="424"/>
      <c r="L1516" s="208"/>
    </row>
    <row r="1517" spans="1:16" ht="14.1" customHeight="1" x14ac:dyDescent="0.2">
      <c r="I1517" s="183"/>
      <c r="J1517" s="424"/>
      <c r="K1517" s="424"/>
      <c r="L1517" s="208"/>
    </row>
    <row r="1518" spans="1:16" ht="14.1" customHeight="1" x14ac:dyDescent="0.2">
      <c r="A1518" s="156"/>
      <c r="I1518" s="183"/>
      <c r="J1518" s="424"/>
      <c r="K1518" s="424"/>
      <c r="L1518" s="208"/>
    </row>
    <row r="1519" spans="1:16" ht="14.1" customHeight="1" x14ac:dyDescent="0.2">
      <c r="A1519" s="156"/>
      <c r="I1519" s="183"/>
      <c r="J1519" s="424"/>
      <c r="K1519" s="424"/>
      <c r="L1519" s="208"/>
    </row>
    <row r="1520" spans="1:16" ht="14.1" customHeight="1" x14ac:dyDescent="0.2">
      <c r="A1520" s="156"/>
      <c r="I1520" s="183"/>
      <c r="J1520" s="424"/>
      <c r="K1520" s="424"/>
      <c r="L1520" s="208"/>
    </row>
    <row r="1521" spans="1:16" ht="14.1" customHeight="1" x14ac:dyDescent="0.2">
      <c r="I1521" s="426" t="s">
        <v>434</v>
      </c>
      <c r="J1521" s="401">
        <f>SUM(J1478:J1520)</f>
        <v>29140</v>
      </c>
      <c r="K1521" s="401">
        <f>SUM(K1478:K1520)</f>
        <v>7707</v>
      </c>
      <c r="L1521" s="401">
        <f t="shared" ref="L1521:P1521" si="85">SUM(L1478:L1520)</f>
        <v>21433</v>
      </c>
      <c r="M1521" s="430" t="s">
        <v>434</v>
      </c>
      <c r="N1521" s="401">
        <f>SUM(N1478:N1520)</f>
        <v>4925</v>
      </c>
      <c r="O1521" s="401">
        <f t="shared" si="85"/>
        <v>7893</v>
      </c>
      <c r="P1521" s="401">
        <f t="shared" si="85"/>
        <v>-2968</v>
      </c>
    </row>
    <row r="1522" spans="1:16" ht="14.1" customHeight="1" x14ac:dyDescent="0.2">
      <c r="I1522" s="426"/>
      <c r="J1522" s="401">
        <f>N1521</f>
        <v>4925</v>
      </c>
      <c r="K1522" s="432">
        <f>O1521</f>
        <v>7893</v>
      </c>
      <c r="L1522" s="401">
        <f>P1521</f>
        <v>-2968</v>
      </c>
      <c r="M1522" s="430" t="s">
        <v>442</v>
      </c>
      <c r="N1522" s="401"/>
      <c r="O1522" s="401"/>
      <c r="P1522" s="401"/>
    </row>
    <row r="1523" spans="1:16" ht="14.1" customHeight="1" x14ac:dyDescent="0.2">
      <c r="I1523" s="422"/>
      <c r="J1523" s="428">
        <f>SUM(J1521:J1522)</f>
        <v>34065</v>
      </c>
      <c r="K1523" s="428">
        <f>SUM(K1521:K1522)</f>
        <v>15600</v>
      </c>
      <c r="L1523" s="428">
        <f>SUM(L1521:L1522)</f>
        <v>18465</v>
      </c>
      <c r="M1523" s="439"/>
      <c r="N1523" s="402"/>
      <c r="O1523" s="402"/>
      <c r="P1523" s="402"/>
    </row>
    <row r="1524" spans="1:16" ht="14.1" customHeight="1" x14ac:dyDescent="0.2">
      <c r="I1524" s="429" t="s">
        <v>470</v>
      </c>
      <c r="J1524" s="399">
        <f>C1477-J1523</f>
        <v>0</v>
      </c>
      <c r="K1524" s="399">
        <f>E1477-K1523</f>
        <v>0</v>
      </c>
      <c r="L1524" s="399">
        <f>G1477-L1523</f>
        <v>0</v>
      </c>
      <c r="M1524" s="439"/>
      <c r="N1524" s="402"/>
      <c r="O1524" s="402"/>
      <c r="P1524" s="402"/>
    </row>
    <row r="1525" spans="1:16" ht="14.1" customHeight="1" x14ac:dyDescent="0.2"/>
    <row r="1526" spans="1:16" ht="14.1" customHeight="1" x14ac:dyDescent="0.2">
      <c r="A1526" s="166">
        <v>31</v>
      </c>
      <c r="B1526" s="467" t="s">
        <v>93</v>
      </c>
      <c r="C1526" s="72">
        <v>33802</v>
      </c>
      <c r="D1526" s="417">
        <f>C1526*100/7529178</f>
        <v>0.44894675089365665</v>
      </c>
      <c r="E1526" s="72">
        <v>30263</v>
      </c>
      <c r="F1526" s="417">
        <f>E1526*100/7270009</f>
        <v>0.41627183680240287</v>
      </c>
      <c r="G1526" s="443">
        <f>C1526-E1526</f>
        <v>3539</v>
      </c>
      <c r="H1526" s="444">
        <f>G1526*100/E1526</f>
        <v>11.694147969467666</v>
      </c>
      <c r="I1526" s="426"/>
      <c r="J1526" s="401"/>
      <c r="K1526" s="401"/>
      <c r="L1526" s="401"/>
      <c r="M1526" s="430"/>
      <c r="N1526" s="401"/>
      <c r="O1526" s="401"/>
      <c r="P1526" s="401"/>
    </row>
    <row r="1527" spans="1:16" ht="14.1" customHeight="1" x14ac:dyDescent="0.2">
      <c r="I1527" s="179" t="s">
        <v>148</v>
      </c>
      <c r="J1527" s="180">
        <v>11485</v>
      </c>
      <c r="K1527" s="180">
        <v>9474</v>
      </c>
      <c r="L1527" s="208">
        <f t="shared" ref="L1527:L1553" si="86">J1527-K1527</f>
        <v>2011</v>
      </c>
      <c r="M1527" s="179" t="s">
        <v>430</v>
      </c>
      <c r="N1527" s="180">
        <v>2554</v>
      </c>
      <c r="O1527" s="180">
        <v>3297</v>
      </c>
      <c r="P1527" s="208">
        <f t="shared" ref="P1527:P1552" si="87">N1527-O1527</f>
        <v>-743</v>
      </c>
    </row>
    <row r="1528" spans="1:16" ht="14.1" customHeight="1" x14ac:dyDescent="0.2">
      <c r="I1528" s="179" t="s">
        <v>18</v>
      </c>
      <c r="J1528" s="180">
        <v>1098</v>
      </c>
      <c r="K1528" s="180">
        <v>260</v>
      </c>
      <c r="L1528" s="208">
        <f t="shared" si="86"/>
        <v>838</v>
      </c>
      <c r="M1528" s="179" t="s">
        <v>150</v>
      </c>
      <c r="N1528" s="180">
        <v>1382</v>
      </c>
      <c r="O1528" s="180">
        <v>1691</v>
      </c>
      <c r="P1528" s="208">
        <f t="shared" si="87"/>
        <v>-309</v>
      </c>
    </row>
    <row r="1529" spans="1:16" ht="14.1" customHeight="1" x14ac:dyDescent="0.2">
      <c r="I1529" s="179" t="s">
        <v>422</v>
      </c>
      <c r="J1529" s="180">
        <v>2749</v>
      </c>
      <c r="K1529" s="180">
        <v>2032</v>
      </c>
      <c r="L1529" s="208">
        <f t="shared" si="86"/>
        <v>717</v>
      </c>
      <c r="M1529" s="179" t="s">
        <v>53</v>
      </c>
      <c r="N1529" s="180">
        <v>385</v>
      </c>
      <c r="O1529" s="180">
        <v>671</v>
      </c>
      <c r="P1529" s="208">
        <f t="shared" si="87"/>
        <v>-286</v>
      </c>
    </row>
    <row r="1530" spans="1:16" ht="14.1" customHeight="1" x14ac:dyDescent="0.2">
      <c r="I1530" s="179" t="s">
        <v>50</v>
      </c>
      <c r="J1530" s="180">
        <v>3057</v>
      </c>
      <c r="K1530" s="180">
        <v>2440</v>
      </c>
      <c r="L1530" s="208">
        <f t="shared" si="86"/>
        <v>617</v>
      </c>
      <c r="M1530" s="179" t="s">
        <v>307</v>
      </c>
      <c r="N1530" s="180">
        <v>823</v>
      </c>
      <c r="O1530" s="180">
        <v>1006</v>
      </c>
      <c r="P1530" s="208">
        <f t="shared" si="87"/>
        <v>-183</v>
      </c>
    </row>
    <row r="1531" spans="1:16" ht="14.1" customHeight="1" x14ac:dyDescent="0.2">
      <c r="I1531" s="179" t="s">
        <v>306</v>
      </c>
      <c r="J1531" s="180">
        <v>943</v>
      </c>
      <c r="K1531" s="180">
        <v>381</v>
      </c>
      <c r="L1531" s="208">
        <f t="shared" si="86"/>
        <v>562</v>
      </c>
      <c r="M1531" s="179" t="s">
        <v>411</v>
      </c>
      <c r="N1531" s="180">
        <v>731</v>
      </c>
      <c r="O1531" s="180">
        <v>862</v>
      </c>
      <c r="P1531" s="208">
        <f t="shared" si="87"/>
        <v>-131</v>
      </c>
    </row>
    <row r="1532" spans="1:16" ht="14.1" customHeight="1" x14ac:dyDescent="0.2">
      <c r="I1532" s="179" t="s">
        <v>54</v>
      </c>
      <c r="J1532" s="180">
        <v>954</v>
      </c>
      <c r="K1532" s="180">
        <v>549</v>
      </c>
      <c r="L1532" s="208">
        <f t="shared" si="86"/>
        <v>405</v>
      </c>
      <c r="M1532" s="179" t="s">
        <v>360</v>
      </c>
      <c r="N1532" s="180">
        <v>0</v>
      </c>
      <c r="O1532" s="180">
        <v>128</v>
      </c>
      <c r="P1532" s="208">
        <f t="shared" si="87"/>
        <v>-128</v>
      </c>
    </row>
    <row r="1533" spans="1:16" ht="14.1" customHeight="1" x14ac:dyDescent="0.2">
      <c r="I1533" s="179" t="s">
        <v>26</v>
      </c>
      <c r="J1533" s="180">
        <v>706</v>
      </c>
      <c r="K1533" s="180">
        <v>509</v>
      </c>
      <c r="L1533" s="208">
        <f t="shared" si="86"/>
        <v>197</v>
      </c>
      <c r="M1533" s="179" t="s">
        <v>410</v>
      </c>
      <c r="N1533" s="180">
        <v>5</v>
      </c>
      <c r="O1533" s="180">
        <v>113</v>
      </c>
      <c r="P1533" s="208">
        <f t="shared" si="87"/>
        <v>-108</v>
      </c>
    </row>
    <row r="1534" spans="1:16" ht="14.1" customHeight="1" x14ac:dyDescent="0.2">
      <c r="I1534" s="179" t="s">
        <v>319</v>
      </c>
      <c r="J1534" s="180">
        <v>208</v>
      </c>
      <c r="K1534" s="180">
        <v>74</v>
      </c>
      <c r="L1534" s="208">
        <f t="shared" si="86"/>
        <v>134</v>
      </c>
      <c r="M1534" s="179" t="s">
        <v>417</v>
      </c>
      <c r="N1534" s="180">
        <v>157</v>
      </c>
      <c r="O1534" s="180">
        <v>249</v>
      </c>
      <c r="P1534" s="208">
        <f t="shared" si="87"/>
        <v>-92</v>
      </c>
    </row>
    <row r="1535" spans="1:16" ht="14.1" customHeight="1" x14ac:dyDescent="0.2">
      <c r="I1535" s="179" t="s">
        <v>181</v>
      </c>
      <c r="J1535" s="180">
        <v>198</v>
      </c>
      <c r="K1535" s="180">
        <v>125</v>
      </c>
      <c r="L1535" s="208">
        <f t="shared" si="86"/>
        <v>73</v>
      </c>
      <c r="M1535" s="179" t="s">
        <v>407</v>
      </c>
      <c r="N1535" s="180">
        <v>119</v>
      </c>
      <c r="O1535" s="180">
        <v>166</v>
      </c>
      <c r="P1535" s="208">
        <f t="shared" si="87"/>
        <v>-47</v>
      </c>
    </row>
    <row r="1536" spans="1:16" ht="14.1" customHeight="1" x14ac:dyDescent="0.2">
      <c r="I1536" s="179" t="s">
        <v>17</v>
      </c>
      <c r="J1536" s="180">
        <v>1359</v>
      </c>
      <c r="K1536" s="180">
        <v>1289</v>
      </c>
      <c r="L1536" s="208">
        <f t="shared" si="86"/>
        <v>70</v>
      </c>
      <c r="M1536" s="179" t="s">
        <v>189</v>
      </c>
      <c r="N1536" s="180">
        <v>104</v>
      </c>
      <c r="O1536" s="180">
        <v>146</v>
      </c>
      <c r="P1536" s="208">
        <f t="shared" si="87"/>
        <v>-42</v>
      </c>
    </row>
    <row r="1537" spans="1:16" ht="14.1" customHeight="1" x14ac:dyDescent="0.2">
      <c r="I1537" s="179" t="s">
        <v>38</v>
      </c>
      <c r="J1537" s="180">
        <v>67</v>
      </c>
      <c r="K1537" s="180">
        <v>14</v>
      </c>
      <c r="L1537" s="208">
        <f t="shared" si="86"/>
        <v>53</v>
      </c>
      <c r="M1537" s="179" t="s">
        <v>362</v>
      </c>
      <c r="N1537" s="180">
        <v>76</v>
      </c>
      <c r="O1537" s="180">
        <v>106</v>
      </c>
      <c r="P1537" s="208">
        <f t="shared" si="87"/>
        <v>-30</v>
      </c>
    </row>
    <row r="1538" spans="1:16" ht="14.1" customHeight="1" x14ac:dyDescent="0.2">
      <c r="I1538" s="179" t="s">
        <v>151</v>
      </c>
      <c r="J1538" s="180">
        <v>560</v>
      </c>
      <c r="K1538" s="180">
        <v>508</v>
      </c>
      <c r="L1538" s="208">
        <f t="shared" si="86"/>
        <v>52</v>
      </c>
      <c r="M1538" s="179" t="s">
        <v>152</v>
      </c>
      <c r="N1538" s="180">
        <v>1222</v>
      </c>
      <c r="O1538" s="180">
        <v>1252</v>
      </c>
      <c r="P1538" s="208">
        <f t="shared" si="87"/>
        <v>-30</v>
      </c>
    </row>
    <row r="1539" spans="1:16" ht="14.1" customHeight="1" x14ac:dyDescent="0.2">
      <c r="I1539" s="179" t="s">
        <v>419</v>
      </c>
      <c r="J1539" s="180">
        <v>64</v>
      </c>
      <c r="K1539" s="180">
        <v>20</v>
      </c>
      <c r="L1539" s="208">
        <f t="shared" si="86"/>
        <v>44</v>
      </c>
      <c r="M1539" s="179" t="s">
        <v>135</v>
      </c>
      <c r="N1539" s="180">
        <v>286</v>
      </c>
      <c r="O1539" s="180">
        <v>314</v>
      </c>
      <c r="P1539" s="208">
        <f t="shared" si="87"/>
        <v>-28</v>
      </c>
    </row>
    <row r="1540" spans="1:16" ht="14.1" customHeight="1" x14ac:dyDescent="0.2">
      <c r="I1540" s="179" t="s">
        <v>163</v>
      </c>
      <c r="J1540" s="180">
        <v>30</v>
      </c>
      <c r="K1540" s="180">
        <v>3</v>
      </c>
      <c r="L1540" s="208">
        <f t="shared" si="86"/>
        <v>27</v>
      </c>
      <c r="M1540" s="179" t="s">
        <v>408</v>
      </c>
      <c r="N1540" s="180">
        <v>13</v>
      </c>
      <c r="O1540" s="180">
        <v>40</v>
      </c>
      <c r="P1540" s="208">
        <f t="shared" si="87"/>
        <v>-27</v>
      </c>
    </row>
    <row r="1541" spans="1:16" ht="14.1" customHeight="1" x14ac:dyDescent="0.2">
      <c r="I1541" s="179" t="s">
        <v>159</v>
      </c>
      <c r="J1541" s="180">
        <v>26</v>
      </c>
      <c r="K1541" s="180">
        <v>0</v>
      </c>
      <c r="L1541" s="208">
        <f t="shared" si="86"/>
        <v>26</v>
      </c>
      <c r="M1541" s="179" t="s">
        <v>156</v>
      </c>
      <c r="N1541" s="180">
        <v>1</v>
      </c>
      <c r="O1541" s="180">
        <v>16</v>
      </c>
      <c r="P1541" s="208">
        <f t="shared" si="87"/>
        <v>-15</v>
      </c>
    </row>
    <row r="1542" spans="1:16" ht="14.1" customHeight="1" x14ac:dyDescent="0.2">
      <c r="I1542" s="179" t="s">
        <v>428</v>
      </c>
      <c r="J1542" s="180">
        <v>20</v>
      </c>
      <c r="K1542" s="180">
        <v>0</v>
      </c>
      <c r="L1542" s="208">
        <f t="shared" si="86"/>
        <v>20</v>
      </c>
      <c r="M1542" s="179" t="s">
        <v>368</v>
      </c>
      <c r="N1542" s="180">
        <v>2</v>
      </c>
      <c r="O1542" s="180">
        <v>17</v>
      </c>
      <c r="P1542" s="208">
        <f t="shared" si="87"/>
        <v>-15</v>
      </c>
    </row>
    <row r="1543" spans="1:16" ht="14.1" customHeight="1" x14ac:dyDescent="0.2">
      <c r="I1543" s="179" t="s">
        <v>423</v>
      </c>
      <c r="J1543" s="180">
        <v>24</v>
      </c>
      <c r="K1543" s="180">
        <v>4</v>
      </c>
      <c r="L1543" s="208">
        <f t="shared" si="86"/>
        <v>20</v>
      </c>
      <c r="M1543" s="179" t="s">
        <v>412</v>
      </c>
      <c r="N1543" s="180">
        <v>40</v>
      </c>
      <c r="O1543" s="180">
        <v>51</v>
      </c>
      <c r="P1543" s="208">
        <f t="shared" si="87"/>
        <v>-11</v>
      </c>
    </row>
    <row r="1544" spans="1:16" ht="14.1" customHeight="1" x14ac:dyDescent="0.2">
      <c r="I1544" s="179" t="s">
        <v>29</v>
      </c>
      <c r="J1544" s="180">
        <v>35</v>
      </c>
      <c r="K1544" s="180">
        <v>16</v>
      </c>
      <c r="L1544" s="208">
        <f t="shared" si="86"/>
        <v>19</v>
      </c>
      <c r="M1544" s="179" t="s">
        <v>431</v>
      </c>
      <c r="N1544" s="180">
        <v>2</v>
      </c>
      <c r="O1544" s="180">
        <v>12</v>
      </c>
      <c r="P1544" s="208">
        <f t="shared" si="87"/>
        <v>-10</v>
      </c>
    </row>
    <row r="1545" spans="1:16" ht="14.1" customHeight="1" x14ac:dyDescent="0.2">
      <c r="I1545" s="179" t="s">
        <v>194</v>
      </c>
      <c r="J1545" s="180">
        <v>41</v>
      </c>
      <c r="K1545" s="180">
        <v>24</v>
      </c>
      <c r="L1545" s="208">
        <f t="shared" si="86"/>
        <v>17</v>
      </c>
      <c r="M1545" s="179" t="s">
        <v>311</v>
      </c>
      <c r="N1545" s="180">
        <v>89</v>
      </c>
      <c r="O1545" s="180">
        <v>98</v>
      </c>
      <c r="P1545" s="208">
        <f t="shared" si="87"/>
        <v>-9</v>
      </c>
    </row>
    <row r="1546" spans="1:16" ht="14.1" customHeight="1" x14ac:dyDescent="0.2">
      <c r="I1546" s="179" t="s">
        <v>409</v>
      </c>
      <c r="J1546" s="180">
        <v>21</v>
      </c>
      <c r="K1546" s="180">
        <v>5</v>
      </c>
      <c r="L1546" s="208">
        <f t="shared" si="86"/>
        <v>16</v>
      </c>
      <c r="M1546" s="179" t="s">
        <v>413</v>
      </c>
      <c r="N1546" s="180">
        <v>108</v>
      </c>
      <c r="O1546" s="180">
        <v>117</v>
      </c>
      <c r="P1546" s="208">
        <f t="shared" si="87"/>
        <v>-9</v>
      </c>
    </row>
    <row r="1547" spans="1:16" ht="14.1" customHeight="1" x14ac:dyDescent="0.2">
      <c r="I1547" s="179" t="s">
        <v>317</v>
      </c>
      <c r="J1547" s="180">
        <v>15</v>
      </c>
      <c r="K1547" s="180">
        <v>3</v>
      </c>
      <c r="L1547" s="208">
        <f t="shared" si="86"/>
        <v>12</v>
      </c>
      <c r="M1547" s="179" t="s">
        <v>427</v>
      </c>
      <c r="N1547" s="180">
        <v>20</v>
      </c>
      <c r="O1547" s="180">
        <v>26</v>
      </c>
      <c r="P1547" s="208">
        <f t="shared" si="87"/>
        <v>-6</v>
      </c>
    </row>
    <row r="1548" spans="1:16" ht="14.1" customHeight="1" x14ac:dyDescent="0.2">
      <c r="I1548" s="179" t="s">
        <v>46</v>
      </c>
      <c r="J1548" s="180">
        <v>13</v>
      </c>
      <c r="K1548" s="180">
        <v>2</v>
      </c>
      <c r="L1548" s="208">
        <f t="shared" si="86"/>
        <v>11</v>
      </c>
      <c r="M1548" s="179" t="s">
        <v>438</v>
      </c>
      <c r="N1548" s="180">
        <v>0</v>
      </c>
      <c r="O1548" s="180">
        <v>6</v>
      </c>
      <c r="P1548" s="208">
        <f t="shared" si="87"/>
        <v>-6</v>
      </c>
    </row>
    <row r="1549" spans="1:16" ht="14.1" customHeight="1" x14ac:dyDescent="0.2">
      <c r="I1549" s="179" t="s">
        <v>425</v>
      </c>
      <c r="J1549" s="180">
        <v>18</v>
      </c>
      <c r="K1549" s="180">
        <v>7</v>
      </c>
      <c r="L1549" s="208">
        <f t="shared" si="86"/>
        <v>11</v>
      </c>
      <c r="M1549" s="179" t="s">
        <v>414</v>
      </c>
      <c r="N1549" s="180">
        <v>1</v>
      </c>
      <c r="O1549" s="180">
        <v>4</v>
      </c>
      <c r="P1549" s="208">
        <f t="shared" si="87"/>
        <v>-3</v>
      </c>
    </row>
    <row r="1550" spans="1:16" ht="14.1" customHeight="1" x14ac:dyDescent="0.2">
      <c r="A1550" s="163"/>
      <c r="B1550" s="422"/>
      <c r="C1550" s="422"/>
      <c r="D1550" s="422"/>
      <c r="E1550" s="422"/>
      <c r="F1550" s="422"/>
      <c r="G1550" s="422"/>
      <c r="H1550" s="422"/>
      <c r="I1550" s="179" t="s">
        <v>197</v>
      </c>
      <c r="J1550" s="180">
        <v>8</v>
      </c>
      <c r="K1550" s="180">
        <v>3</v>
      </c>
      <c r="L1550" s="208">
        <f t="shared" si="86"/>
        <v>5</v>
      </c>
      <c r="M1550" s="179" t="s">
        <v>416</v>
      </c>
      <c r="N1550" s="180">
        <v>0</v>
      </c>
      <c r="O1550" s="180">
        <v>1</v>
      </c>
      <c r="P1550" s="208">
        <f t="shared" si="87"/>
        <v>-1</v>
      </c>
    </row>
    <row r="1551" spans="1:16" ht="14.1" customHeight="1" x14ac:dyDescent="0.2">
      <c r="A1551" s="163"/>
      <c r="B1551" s="422"/>
      <c r="C1551" s="422"/>
      <c r="D1551" s="422"/>
      <c r="E1551" s="422"/>
      <c r="F1551" s="422"/>
      <c r="G1551" s="422"/>
      <c r="H1551" s="422"/>
      <c r="I1551" s="179" t="s">
        <v>160</v>
      </c>
      <c r="J1551" s="180">
        <v>30</v>
      </c>
      <c r="K1551" s="180">
        <v>26</v>
      </c>
      <c r="L1551" s="208">
        <f t="shared" si="86"/>
        <v>4</v>
      </c>
      <c r="M1551" s="179" t="s">
        <v>180</v>
      </c>
      <c r="N1551" s="180">
        <v>3</v>
      </c>
      <c r="O1551" s="180">
        <v>4</v>
      </c>
      <c r="P1551" s="208">
        <f t="shared" si="87"/>
        <v>-1</v>
      </c>
    </row>
    <row r="1552" spans="1:16" ht="14.1" customHeight="1" x14ac:dyDescent="0.2">
      <c r="A1552" s="163"/>
      <c r="B1552" s="422"/>
      <c r="C1552" s="422"/>
      <c r="D1552" s="422"/>
      <c r="E1552" s="422"/>
      <c r="F1552" s="422"/>
      <c r="G1552" s="422"/>
      <c r="H1552" s="422"/>
      <c r="I1552" s="179" t="s">
        <v>429</v>
      </c>
      <c r="J1552" s="180">
        <v>1</v>
      </c>
      <c r="K1552" s="180">
        <v>0</v>
      </c>
      <c r="L1552" s="208">
        <f t="shared" si="86"/>
        <v>1</v>
      </c>
      <c r="M1552" s="179" t="s">
        <v>246</v>
      </c>
      <c r="N1552" s="180">
        <v>1942</v>
      </c>
      <c r="O1552" s="180">
        <v>2095</v>
      </c>
      <c r="P1552" s="208">
        <f t="shared" si="87"/>
        <v>-153</v>
      </c>
    </row>
    <row r="1553" spans="1:16" ht="14.1" customHeight="1" x14ac:dyDescent="0.2">
      <c r="A1553" s="163"/>
      <c r="B1553" s="422"/>
      <c r="C1553" s="422"/>
      <c r="D1553" s="422"/>
      <c r="E1553" s="422"/>
      <c r="F1553" s="422"/>
      <c r="G1553" s="422"/>
      <c r="H1553" s="422"/>
      <c r="I1553" s="179" t="s">
        <v>426</v>
      </c>
      <c r="J1553" s="180">
        <v>7</v>
      </c>
      <c r="K1553" s="180">
        <v>7</v>
      </c>
      <c r="L1553" s="208">
        <f t="shared" si="86"/>
        <v>0</v>
      </c>
    </row>
    <row r="1554" spans="1:16" ht="14.1" customHeight="1" x14ac:dyDescent="0.2">
      <c r="A1554" s="163"/>
      <c r="B1554" s="422"/>
      <c r="C1554" s="422"/>
      <c r="D1554" s="422"/>
      <c r="E1554" s="422"/>
      <c r="F1554" s="422"/>
      <c r="G1554" s="422"/>
      <c r="H1554" s="422"/>
      <c r="I1554" s="183"/>
      <c r="J1554" s="180"/>
      <c r="K1554" s="180"/>
      <c r="L1554" s="208"/>
      <c r="M1554" s="183"/>
      <c r="N1554" s="180"/>
      <c r="O1554" s="180"/>
      <c r="P1554" s="208"/>
    </row>
    <row r="1555" spans="1:16" ht="14.1" customHeight="1" x14ac:dyDescent="0.2">
      <c r="I1555" s="183"/>
      <c r="J1555" s="180"/>
      <c r="K1555" s="180"/>
      <c r="L1555" s="208"/>
      <c r="M1555" s="183"/>
      <c r="N1555" s="180"/>
      <c r="O1555" s="180"/>
      <c r="P1555" s="208"/>
    </row>
    <row r="1556" spans="1:16" ht="14.1" customHeight="1" x14ac:dyDescent="0.2">
      <c r="I1556" s="183"/>
      <c r="J1556" s="180"/>
      <c r="K1556" s="180"/>
      <c r="L1556" s="208"/>
      <c r="M1556" s="183"/>
      <c r="N1556" s="180"/>
      <c r="O1556" s="180"/>
      <c r="P1556" s="208"/>
    </row>
    <row r="1557" spans="1:16" ht="14.1" customHeight="1" x14ac:dyDescent="0.2">
      <c r="A1557" s="156"/>
      <c r="I1557" s="183"/>
      <c r="J1557" s="180"/>
      <c r="K1557" s="180"/>
      <c r="L1557" s="208"/>
      <c r="M1557" s="183"/>
      <c r="N1557" s="180"/>
      <c r="O1557" s="180"/>
      <c r="P1557" s="208"/>
    </row>
    <row r="1558" spans="1:16" ht="14.1" customHeight="1" x14ac:dyDescent="0.2">
      <c r="A1558" s="156"/>
      <c r="I1558" s="183"/>
      <c r="J1558" s="180"/>
      <c r="K1558" s="180"/>
      <c r="L1558" s="208"/>
      <c r="M1558" s="183"/>
      <c r="N1558" s="180"/>
      <c r="O1558" s="180"/>
      <c r="P1558" s="208"/>
    </row>
    <row r="1559" spans="1:16" ht="14.1" customHeight="1" x14ac:dyDescent="0.2">
      <c r="A1559" s="156"/>
      <c r="I1559" s="183"/>
      <c r="J1559" s="180"/>
      <c r="K1559" s="180"/>
      <c r="L1559" s="208"/>
      <c r="M1559" s="183"/>
      <c r="N1559" s="180"/>
      <c r="O1559" s="180"/>
      <c r="P1559" s="208"/>
    </row>
    <row r="1560" spans="1:16" ht="14.1" customHeight="1" x14ac:dyDescent="0.2">
      <c r="A1560" s="156"/>
      <c r="I1560" s="183"/>
      <c r="J1560" s="180"/>
      <c r="K1560" s="180"/>
      <c r="L1560" s="208"/>
    </row>
    <row r="1561" spans="1:16" ht="14.1" customHeight="1" x14ac:dyDescent="0.2">
      <c r="A1561" s="156"/>
      <c r="I1561" s="183"/>
      <c r="J1561" s="180"/>
      <c r="K1561" s="180"/>
      <c r="L1561" s="208"/>
      <c r="M1561" s="423"/>
      <c r="N1561" s="424"/>
      <c r="O1561" s="424"/>
      <c r="P1561" s="208"/>
    </row>
    <row r="1562" spans="1:16" ht="14.1" customHeight="1" x14ac:dyDescent="0.2">
      <c r="A1562" s="156"/>
      <c r="I1562" s="183"/>
      <c r="J1562" s="180"/>
      <c r="K1562" s="180"/>
      <c r="L1562" s="208"/>
      <c r="M1562" s="423"/>
      <c r="N1562" s="424"/>
      <c r="O1562" s="424"/>
      <c r="P1562" s="208"/>
    </row>
    <row r="1563" spans="1:16" ht="14.1" customHeight="1" x14ac:dyDescent="0.2">
      <c r="A1563" s="156"/>
      <c r="I1563" s="183"/>
      <c r="J1563" s="180"/>
      <c r="K1563" s="180"/>
      <c r="L1563" s="208"/>
      <c r="M1563" s="423"/>
      <c r="N1563" s="424"/>
      <c r="O1563" s="424"/>
      <c r="P1563" s="208"/>
    </row>
    <row r="1564" spans="1:16" ht="14.1" customHeight="1" x14ac:dyDescent="0.2">
      <c r="A1564" s="156"/>
      <c r="I1564" s="183"/>
      <c r="J1564" s="424"/>
      <c r="K1564" s="424"/>
      <c r="L1564" s="208"/>
      <c r="M1564" s="423"/>
      <c r="N1564" s="424"/>
      <c r="O1564" s="424"/>
      <c r="P1564" s="208"/>
    </row>
    <row r="1565" spans="1:16" ht="14.1" customHeight="1" x14ac:dyDescent="0.2">
      <c r="A1565" s="156"/>
      <c r="I1565" s="183"/>
      <c r="J1565" s="424"/>
      <c r="K1565" s="424"/>
      <c r="L1565" s="208"/>
    </row>
    <row r="1566" spans="1:16" ht="14.1" customHeight="1" x14ac:dyDescent="0.2">
      <c r="A1566" s="156"/>
    </row>
    <row r="1567" spans="1:16" ht="14.1" customHeight="1" x14ac:dyDescent="0.2">
      <c r="A1567" s="156"/>
    </row>
    <row r="1568" spans="1:16" ht="14.1" customHeight="1" x14ac:dyDescent="0.2">
      <c r="A1568" s="156"/>
    </row>
    <row r="1569" spans="1:16" ht="14.1" customHeight="1" x14ac:dyDescent="0.2">
      <c r="A1569" s="156"/>
    </row>
    <row r="1570" spans="1:16" ht="14.1" customHeight="1" x14ac:dyDescent="0.2">
      <c r="A1570" s="156"/>
      <c r="I1570" s="426" t="s">
        <v>434</v>
      </c>
      <c r="J1570" s="401">
        <f>SUM(J1527:J1569)</f>
        <v>23737</v>
      </c>
      <c r="K1570" s="401">
        <f>SUM(K1527:K1569)</f>
        <v>17775</v>
      </c>
      <c r="L1570" s="401">
        <f>SUM(L1527:L1569)</f>
        <v>5962</v>
      </c>
      <c r="M1570" s="430" t="s">
        <v>434</v>
      </c>
      <c r="N1570" s="401">
        <f>SUM(N1527:N1569)</f>
        <v>10065</v>
      </c>
      <c r="O1570" s="401">
        <f>SUM(O1527:O1569)</f>
        <v>12488</v>
      </c>
      <c r="P1570" s="401">
        <f>SUM(P1527:P1569)</f>
        <v>-2423</v>
      </c>
    </row>
    <row r="1571" spans="1:16" ht="14.1" customHeight="1" x14ac:dyDescent="0.2">
      <c r="A1571" s="156"/>
      <c r="I1571" s="426"/>
      <c r="J1571" s="401">
        <f>N1570</f>
        <v>10065</v>
      </c>
      <c r="K1571" s="402">
        <f>O1570</f>
        <v>12488</v>
      </c>
      <c r="L1571" s="401">
        <f>P1570</f>
        <v>-2423</v>
      </c>
      <c r="M1571" s="430" t="s">
        <v>442</v>
      </c>
      <c r="N1571" s="401"/>
      <c r="O1571" s="401"/>
      <c r="P1571" s="401"/>
    </row>
    <row r="1572" spans="1:16" ht="14.1" customHeight="1" x14ac:dyDescent="0.2">
      <c r="A1572" s="156"/>
      <c r="I1572" s="422"/>
      <c r="J1572" s="428">
        <f>SUM(J1570:J1571)</f>
        <v>33802</v>
      </c>
      <c r="K1572" s="428">
        <f>SUM(K1570:K1571)</f>
        <v>30263</v>
      </c>
      <c r="L1572" s="428">
        <f>SUM(L1570:L1571)</f>
        <v>3539</v>
      </c>
      <c r="M1572" s="439"/>
      <c r="N1572" s="402"/>
      <c r="O1572" s="402"/>
      <c r="P1572" s="402"/>
    </row>
    <row r="1573" spans="1:16" ht="14.1" customHeight="1" x14ac:dyDescent="0.2">
      <c r="I1573" s="429" t="s">
        <v>471</v>
      </c>
      <c r="J1573" s="399">
        <f>C1526-J1572</f>
        <v>0</v>
      </c>
      <c r="K1573" s="399">
        <f>E1526-K1572</f>
        <v>0</v>
      </c>
      <c r="L1573" s="399">
        <f>G1526-L1572</f>
        <v>0</v>
      </c>
      <c r="M1573" s="439"/>
      <c r="N1573" s="402"/>
      <c r="O1573" s="402"/>
      <c r="P1573" s="402"/>
    </row>
    <row r="1574" spans="1:16" ht="14.1" customHeight="1" x14ac:dyDescent="0.2">
      <c r="I1574" s="429"/>
    </row>
    <row r="1575" spans="1:16" ht="14.1" customHeight="1" x14ac:dyDescent="0.2">
      <c r="A1575" s="166">
        <v>32</v>
      </c>
      <c r="B1575" s="245" t="s">
        <v>74</v>
      </c>
      <c r="C1575" s="72">
        <v>33450</v>
      </c>
      <c r="D1575" s="417">
        <f>C1575*100/7529178</f>
        <v>0.44427160574500962</v>
      </c>
      <c r="E1575" s="72">
        <v>29747</v>
      </c>
      <c r="F1575" s="417">
        <f>E1575*100/7270009</f>
        <v>0.40917418396593458</v>
      </c>
      <c r="G1575" s="443">
        <f>C1575-E1575</f>
        <v>3703</v>
      </c>
      <c r="H1575" s="444">
        <f>G1575*100/E1575</f>
        <v>12.448314115709147</v>
      </c>
      <c r="I1575" s="468"/>
      <c r="J1575" s="469"/>
      <c r="K1575" s="469"/>
      <c r="L1575" s="469"/>
      <c r="M1575" s="470"/>
      <c r="N1575" s="471"/>
      <c r="O1575" s="471"/>
      <c r="P1575" s="471"/>
    </row>
    <row r="1576" spans="1:16" ht="14.1" customHeight="1" x14ac:dyDescent="0.2">
      <c r="C1576" s="354"/>
      <c r="D1576" s="354"/>
      <c r="E1576" s="354"/>
      <c r="F1576" s="354"/>
      <c r="I1576" s="179" t="s">
        <v>148</v>
      </c>
      <c r="J1576" s="180">
        <v>4039</v>
      </c>
      <c r="K1576" s="180">
        <v>2021</v>
      </c>
      <c r="L1576" s="208">
        <f t="shared" ref="L1576:L1607" si="88">J1576-K1576</f>
        <v>2018</v>
      </c>
      <c r="M1576" s="179" t="s">
        <v>428</v>
      </c>
      <c r="N1576" s="180">
        <v>0</v>
      </c>
      <c r="O1576" s="180">
        <v>705</v>
      </c>
      <c r="P1576" s="208">
        <f t="shared" ref="P1576:P1605" si="89">N1576-O1576</f>
        <v>-705</v>
      </c>
    </row>
    <row r="1577" spans="1:16" ht="14.1" customHeight="1" x14ac:dyDescent="0.2">
      <c r="C1577" s="394"/>
      <c r="D1577" s="394"/>
      <c r="E1577" s="394"/>
      <c r="F1577" s="394"/>
      <c r="I1577" s="179" t="s">
        <v>18</v>
      </c>
      <c r="J1577" s="180">
        <v>1297</v>
      </c>
      <c r="K1577" s="180">
        <v>231</v>
      </c>
      <c r="L1577" s="208">
        <f t="shared" si="88"/>
        <v>1066</v>
      </c>
      <c r="M1577" s="179" t="s">
        <v>150</v>
      </c>
      <c r="N1577" s="180">
        <v>144</v>
      </c>
      <c r="O1577" s="180">
        <v>569</v>
      </c>
      <c r="P1577" s="208">
        <f t="shared" si="89"/>
        <v>-425</v>
      </c>
    </row>
    <row r="1578" spans="1:16" ht="14.1" customHeight="1" x14ac:dyDescent="0.2">
      <c r="A1578" s="156"/>
      <c r="C1578" s="394"/>
      <c r="E1578" s="394"/>
      <c r="I1578" s="179" t="s">
        <v>17</v>
      </c>
      <c r="J1578" s="180">
        <v>5180</v>
      </c>
      <c r="K1578" s="180">
        <v>4183</v>
      </c>
      <c r="L1578" s="208">
        <f t="shared" si="88"/>
        <v>997</v>
      </c>
      <c r="M1578" s="179" t="s">
        <v>367</v>
      </c>
      <c r="N1578" s="180">
        <v>125</v>
      </c>
      <c r="O1578" s="180">
        <v>420</v>
      </c>
      <c r="P1578" s="208">
        <f t="shared" si="89"/>
        <v>-295</v>
      </c>
    </row>
    <row r="1579" spans="1:16" ht="14.1" customHeight="1" x14ac:dyDescent="0.2">
      <c r="A1579" s="156"/>
      <c r="C1579" s="448"/>
      <c r="D1579" s="363"/>
      <c r="E1579" s="448"/>
      <c r="F1579" s="363"/>
      <c r="I1579" s="179" t="s">
        <v>152</v>
      </c>
      <c r="J1579" s="180">
        <v>1246</v>
      </c>
      <c r="K1579" s="180">
        <v>558</v>
      </c>
      <c r="L1579" s="208">
        <f t="shared" si="88"/>
        <v>688</v>
      </c>
      <c r="M1579" s="179" t="s">
        <v>411</v>
      </c>
      <c r="N1579" s="180">
        <v>573</v>
      </c>
      <c r="O1579" s="180">
        <v>853</v>
      </c>
      <c r="P1579" s="208">
        <f t="shared" si="89"/>
        <v>-280</v>
      </c>
    </row>
    <row r="1580" spans="1:16" ht="14.1" customHeight="1" x14ac:dyDescent="0.2">
      <c r="A1580" s="156"/>
      <c r="C1580" s="472"/>
      <c r="D1580" s="354"/>
      <c r="E1580" s="472"/>
      <c r="F1580" s="354"/>
      <c r="I1580" s="179" t="s">
        <v>360</v>
      </c>
      <c r="J1580" s="180">
        <v>1645</v>
      </c>
      <c r="K1580" s="180">
        <v>994</v>
      </c>
      <c r="L1580" s="208">
        <f t="shared" si="88"/>
        <v>651</v>
      </c>
      <c r="M1580" s="179" t="s">
        <v>194</v>
      </c>
      <c r="N1580" s="180">
        <v>83</v>
      </c>
      <c r="O1580" s="180">
        <v>331</v>
      </c>
      <c r="P1580" s="208">
        <f t="shared" si="89"/>
        <v>-248</v>
      </c>
    </row>
    <row r="1581" spans="1:16" ht="14.1" customHeight="1" x14ac:dyDescent="0.2">
      <c r="A1581" s="156"/>
      <c r="C1581" s="354"/>
      <c r="D1581" s="354"/>
      <c r="E1581" s="354"/>
      <c r="F1581" s="354"/>
      <c r="I1581" s="179" t="s">
        <v>430</v>
      </c>
      <c r="J1581" s="180">
        <v>1720</v>
      </c>
      <c r="K1581" s="180">
        <v>1281</v>
      </c>
      <c r="L1581" s="208">
        <f t="shared" si="88"/>
        <v>439</v>
      </c>
      <c r="M1581" s="179" t="s">
        <v>307</v>
      </c>
      <c r="N1581" s="180">
        <v>601</v>
      </c>
      <c r="O1581" s="180">
        <v>819</v>
      </c>
      <c r="P1581" s="208">
        <f t="shared" si="89"/>
        <v>-218</v>
      </c>
    </row>
    <row r="1582" spans="1:16" ht="14.1" customHeight="1" x14ac:dyDescent="0.2">
      <c r="A1582" s="156"/>
      <c r="C1582" s="354"/>
      <c r="D1582" s="354"/>
      <c r="E1582" s="354"/>
      <c r="F1582" s="354"/>
      <c r="I1582" s="179" t="s">
        <v>306</v>
      </c>
      <c r="J1582" s="180">
        <v>3098</v>
      </c>
      <c r="K1582" s="180">
        <v>2721</v>
      </c>
      <c r="L1582" s="208">
        <f t="shared" si="88"/>
        <v>377</v>
      </c>
      <c r="M1582" s="179" t="s">
        <v>169</v>
      </c>
      <c r="N1582" s="180">
        <v>82</v>
      </c>
      <c r="O1582" s="180">
        <v>262</v>
      </c>
      <c r="P1582" s="208">
        <f t="shared" si="89"/>
        <v>-180</v>
      </c>
    </row>
    <row r="1583" spans="1:16" ht="14.1" customHeight="1" x14ac:dyDescent="0.2">
      <c r="A1583" s="156"/>
      <c r="B1583" s="354"/>
      <c r="C1583" s="354"/>
      <c r="D1583" s="354"/>
      <c r="E1583" s="354"/>
      <c r="F1583" s="354"/>
      <c r="I1583" s="179" t="s">
        <v>50</v>
      </c>
      <c r="J1583" s="180">
        <v>1898</v>
      </c>
      <c r="K1583" s="180">
        <v>1551</v>
      </c>
      <c r="L1583" s="208">
        <f t="shared" si="88"/>
        <v>347</v>
      </c>
      <c r="M1583" s="179" t="s">
        <v>135</v>
      </c>
      <c r="N1583" s="180">
        <v>540</v>
      </c>
      <c r="O1583" s="180">
        <v>666</v>
      </c>
      <c r="P1583" s="208">
        <f t="shared" si="89"/>
        <v>-126</v>
      </c>
    </row>
    <row r="1584" spans="1:16" ht="14.1" customHeight="1" x14ac:dyDescent="0.2">
      <c r="A1584" s="156"/>
      <c r="B1584" s="354"/>
      <c r="C1584" s="354"/>
      <c r="D1584" s="354"/>
      <c r="E1584" s="354"/>
      <c r="F1584" s="354"/>
      <c r="I1584" s="179" t="s">
        <v>54</v>
      </c>
      <c r="J1584" s="180">
        <v>2756</v>
      </c>
      <c r="K1584" s="180">
        <v>2421</v>
      </c>
      <c r="L1584" s="208">
        <f t="shared" si="88"/>
        <v>335</v>
      </c>
      <c r="M1584" s="179" t="s">
        <v>422</v>
      </c>
      <c r="N1584" s="180">
        <v>653</v>
      </c>
      <c r="O1584" s="180">
        <v>753</v>
      </c>
      <c r="P1584" s="208">
        <f t="shared" si="89"/>
        <v>-100</v>
      </c>
    </row>
    <row r="1585" spans="1:16" ht="14.1" customHeight="1" x14ac:dyDescent="0.2">
      <c r="A1585" s="156"/>
      <c r="B1585" s="354"/>
      <c r="C1585" s="354"/>
      <c r="D1585" s="354"/>
      <c r="E1585" s="354"/>
      <c r="F1585" s="354"/>
      <c r="I1585" s="179" t="s">
        <v>26</v>
      </c>
      <c r="J1585" s="180">
        <v>256</v>
      </c>
      <c r="K1585" s="180">
        <v>178</v>
      </c>
      <c r="L1585" s="208">
        <f t="shared" si="88"/>
        <v>78</v>
      </c>
      <c r="M1585" s="179" t="s">
        <v>417</v>
      </c>
      <c r="N1585" s="180">
        <v>107</v>
      </c>
      <c r="O1585" s="180">
        <v>197</v>
      </c>
      <c r="P1585" s="208">
        <f t="shared" si="89"/>
        <v>-90</v>
      </c>
    </row>
    <row r="1586" spans="1:16" ht="14.1" customHeight="1" x14ac:dyDescent="0.2">
      <c r="A1586" s="156"/>
      <c r="B1586" s="354"/>
      <c r="C1586" s="354"/>
      <c r="D1586" s="354"/>
      <c r="E1586" s="354"/>
      <c r="F1586" s="354"/>
      <c r="G1586" s="449"/>
      <c r="H1586" s="450"/>
      <c r="I1586" s="179" t="s">
        <v>424</v>
      </c>
      <c r="J1586" s="180">
        <v>141</v>
      </c>
      <c r="K1586" s="180">
        <v>68</v>
      </c>
      <c r="L1586" s="208">
        <f t="shared" si="88"/>
        <v>73</v>
      </c>
      <c r="M1586" s="179" t="s">
        <v>160</v>
      </c>
      <c r="N1586" s="180">
        <v>0</v>
      </c>
      <c r="O1586" s="180">
        <v>58</v>
      </c>
      <c r="P1586" s="208">
        <f t="shared" si="89"/>
        <v>-58</v>
      </c>
    </row>
    <row r="1587" spans="1:16" ht="14.1" customHeight="1" x14ac:dyDescent="0.2">
      <c r="A1587" s="156"/>
      <c r="B1587" s="354"/>
      <c r="C1587" s="354"/>
      <c r="D1587" s="354"/>
      <c r="E1587" s="354"/>
      <c r="F1587" s="354"/>
      <c r="I1587" s="179" t="s">
        <v>189</v>
      </c>
      <c r="J1587" s="180">
        <v>137</v>
      </c>
      <c r="K1587" s="180">
        <v>70</v>
      </c>
      <c r="L1587" s="208">
        <f t="shared" si="88"/>
        <v>67</v>
      </c>
      <c r="M1587" s="179" t="s">
        <v>362</v>
      </c>
      <c r="N1587" s="180">
        <v>1125</v>
      </c>
      <c r="O1587" s="180">
        <v>1182</v>
      </c>
      <c r="P1587" s="208">
        <f t="shared" si="89"/>
        <v>-57</v>
      </c>
    </row>
    <row r="1588" spans="1:16" ht="14.1" customHeight="1" x14ac:dyDescent="0.2">
      <c r="A1588" s="156"/>
      <c r="B1588" s="354"/>
      <c r="C1588" s="354"/>
      <c r="D1588" s="354"/>
      <c r="E1588" s="354"/>
      <c r="F1588" s="354"/>
      <c r="I1588" s="179" t="s">
        <v>409</v>
      </c>
      <c r="J1588" s="180">
        <v>51</v>
      </c>
      <c r="K1588" s="180">
        <v>2</v>
      </c>
      <c r="L1588" s="208">
        <f t="shared" si="88"/>
        <v>49</v>
      </c>
      <c r="M1588" s="179" t="s">
        <v>171</v>
      </c>
      <c r="N1588" s="180">
        <v>14</v>
      </c>
      <c r="O1588" s="180">
        <v>69</v>
      </c>
      <c r="P1588" s="208">
        <f t="shared" si="89"/>
        <v>-55</v>
      </c>
    </row>
    <row r="1589" spans="1:16" ht="14.1" customHeight="1" x14ac:dyDescent="0.2">
      <c r="A1589" s="156"/>
      <c r="B1589" s="354"/>
      <c r="C1589" s="354"/>
      <c r="D1589" s="354"/>
      <c r="E1589" s="354"/>
      <c r="F1589" s="354"/>
      <c r="I1589" s="179" t="s">
        <v>46</v>
      </c>
      <c r="J1589" s="180">
        <v>58</v>
      </c>
      <c r="K1589" s="180">
        <v>14</v>
      </c>
      <c r="L1589" s="208">
        <f t="shared" si="88"/>
        <v>44</v>
      </c>
      <c r="M1589" s="179" t="s">
        <v>317</v>
      </c>
      <c r="N1589" s="180">
        <v>14</v>
      </c>
      <c r="O1589" s="180">
        <v>65</v>
      </c>
      <c r="P1589" s="208">
        <f t="shared" si="89"/>
        <v>-51</v>
      </c>
    </row>
    <row r="1590" spans="1:16" ht="14.1" customHeight="1" x14ac:dyDescent="0.2">
      <c r="A1590" s="156"/>
      <c r="B1590" s="354"/>
      <c r="C1590" s="354"/>
      <c r="D1590" s="354"/>
      <c r="E1590" s="354"/>
      <c r="F1590" s="354"/>
      <c r="I1590" s="179" t="s">
        <v>407</v>
      </c>
      <c r="J1590" s="180">
        <v>222</v>
      </c>
      <c r="K1590" s="180">
        <v>195</v>
      </c>
      <c r="L1590" s="208">
        <f t="shared" si="88"/>
        <v>27</v>
      </c>
      <c r="M1590" s="179" t="s">
        <v>419</v>
      </c>
      <c r="N1590" s="180">
        <v>24</v>
      </c>
      <c r="O1590" s="180">
        <v>74</v>
      </c>
      <c r="P1590" s="208">
        <f t="shared" si="89"/>
        <v>-50</v>
      </c>
    </row>
    <row r="1591" spans="1:16" ht="14.1" customHeight="1" x14ac:dyDescent="0.2">
      <c r="A1591" s="156"/>
      <c r="B1591" s="354"/>
      <c r="C1591" s="354"/>
      <c r="D1591" s="354"/>
      <c r="E1591" s="354"/>
      <c r="F1591" s="354"/>
      <c r="I1591" s="179" t="s">
        <v>408</v>
      </c>
      <c r="J1591" s="180">
        <v>29</v>
      </c>
      <c r="K1591" s="180">
        <v>7</v>
      </c>
      <c r="L1591" s="208">
        <f t="shared" si="88"/>
        <v>22</v>
      </c>
      <c r="M1591" s="179" t="s">
        <v>431</v>
      </c>
      <c r="N1591" s="180">
        <v>39</v>
      </c>
      <c r="O1591" s="180">
        <v>82</v>
      </c>
      <c r="P1591" s="208">
        <f t="shared" si="89"/>
        <v>-43</v>
      </c>
    </row>
    <row r="1592" spans="1:16" ht="14.1" customHeight="1" x14ac:dyDescent="0.2">
      <c r="A1592" s="156"/>
      <c r="B1592" s="354"/>
      <c r="C1592" s="354"/>
      <c r="D1592" s="354"/>
      <c r="E1592" s="354"/>
      <c r="F1592" s="354"/>
      <c r="I1592" s="179" t="s">
        <v>371</v>
      </c>
      <c r="J1592" s="180">
        <v>21</v>
      </c>
      <c r="K1592" s="180">
        <v>2</v>
      </c>
      <c r="L1592" s="208">
        <f t="shared" si="88"/>
        <v>19</v>
      </c>
      <c r="M1592" s="179" t="s">
        <v>53</v>
      </c>
      <c r="N1592" s="180">
        <v>410</v>
      </c>
      <c r="O1592" s="180">
        <v>450</v>
      </c>
      <c r="P1592" s="208">
        <f t="shared" si="89"/>
        <v>-40</v>
      </c>
    </row>
    <row r="1593" spans="1:16" ht="14.1" customHeight="1" x14ac:dyDescent="0.2">
      <c r="A1593" s="156"/>
      <c r="B1593" s="422"/>
      <c r="C1593" s="422"/>
      <c r="D1593" s="422"/>
      <c r="E1593" s="422"/>
      <c r="F1593" s="422"/>
      <c r="G1593" s="422"/>
      <c r="H1593" s="422"/>
      <c r="I1593" s="179" t="s">
        <v>368</v>
      </c>
      <c r="J1593" s="180">
        <v>18</v>
      </c>
      <c r="K1593" s="180">
        <v>0</v>
      </c>
      <c r="L1593" s="208">
        <f t="shared" si="88"/>
        <v>18</v>
      </c>
      <c r="M1593" s="179" t="s">
        <v>38</v>
      </c>
      <c r="N1593" s="180">
        <v>11</v>
      </c>
      <c r="O1593" s="180">
        <v>46</v>
      </c>
      <c r="P1593" s="208">
        <f t="shared" si="89"/>
        <v>-35</v>
      </c>
    </row>
    <row r="1594" spans="1:16" ht="14.1" customHeight="1" x14ac:dyDescent="0.2">
      <c r="A1594" s="156"/>
      <c r="I1594" s="179" t="s">
        <v>145</v>
      </c>
      <c r="J1594" s="180">
        <v>18</v>
      </c>
      <c r="K1594" s="180">
        <v>0</v>
      </c>
      <c r="L1594" s="208">
        <f t="shared" si="88"/>
        <v>18</v>
      </c>
      <c r="M1594" s="179" t="s">
        <v>159</v>
      </c>
      <c r="N1594" s="180">
        <v>6</v>
      </c>
      <c r="O1594" s="180">
        <v>31</v>
      </c>
      <c r="P1594" s="208">
        <f t="shared" si="89"/>
        <v>-25</v>
      </c>
    </row>
    <row r="1595" spans="1:16" ht="14.1" customHeight="1" x14ac:dyDescent="0.2">
      <c r="A1595" s="156"/>
      <c r="I1595" s="179" t="s">
        <v>416</v>
      </c>
      <c r="J1595" s="180">
        <v>16</v>
      </c>
      <c r="K1595" s="180">
        <v>0</v>
      </c>
      <c r="L1595" s="208">
        <f t="shared" si="88"/>
        <v>16</v>
      </c>
      <c r="M1595" s="179" t="s">
        <v>427</v>
      </c>
      <c r="N1595" s="180">
        <v>10</v>
      </c>
      <c r="O1595" s="180">
        <v>35</v>
      </c>
      <c r="P1595" s="208">
        <f t="shared" si="89"/>
        <v>-25</v>
      </c>
    </row>
    <row r="1596" spans="1:16" ht="14.1" customHeight="1" x14ac:dyDescent="0.2">
      <c r="A1596" s="156"/>
      <c r="I1596" s="179" t="s">
        <v>311</v>
      </c>
      <c r="J1596" s="180">
        <v>36</v>
      </c>
      <c r="K1596" s="180">
        <v>20</v>
      </c>
      <c r="L1596" s="208">
        <f t="shared" si="88"/>
        <v>16</v>
      </c>
      <c r="M1596" s="179" t="s">
        <v>144</v>
      </c>
      <c r="N1596" s="180">
        <v>0</v>
      </c>
      <c r="O1596" s="180">
        <v>18</v>
      </c>
      <c r="P1596" s="208">
        <f t="shared" si="89"/>
        <v>-18</v>
      </c>
    </row>
    <row r="1597" spans="1:16" ht="14.1" customHeight="1" x14ac:dyDescent="0.2">
      <c r="A1597" s="156"/>
      <c r="I1597" s="179" t="s">
        <v>412</v>
      </c>
      <c r="J1597" s="180">
        <v>28</v>
      </c>
      <c r="K1597" s="180">
        <v>16</v>
      </c>
      <c r="L1597" s="208">
        <f t="shared" si="88"/>
        <v>12</v>
      </c>
      <c r="M1597" s="179" t="s">
        <v>410</v>
      </c>
      <c r="N1597" s="180">
        <v>75</v>
      </c>
      <c r="O1597" s="180">
        <v>90</v>
      </c>
      <c r="P1597" s="208">
        <f t="shared" si="89"/>
        <v>-15</v>
      </c>
    </row>
    <row r="1598" spans="1:16" ht="14.1" customHeight="1" x14ac:dyDescent="0.2">
      <c r="A1598" s="156"/>
      <c r="I1598" s="179" t="s">
        <v>415</v>
      </c>
      <c r="J1598" s="180">
        <v>12</v>
      </c>
      <c r="K1598" s="180">
        <v>3</v>
      </c>
      <c r="L1598" s="208">
        <f t="shared" si="88"/>
        <v>9</v>
      </c>
      <c r="M1598" s="179" t="s">
        <v>432</v>
      </c>
      <c r="N1598" s="180">
        <v>28</v>
      </c>
      <c r="O1598" s="180">
        <v>42</v>
      </c>
      <c r="P1598" s="208">
        <f t="shared" si="89"/>
        <v>-14</v>
      </c>
    </row>
    <row r="1599" spans="1:16" ht="14.1" customHeight="1" x14ac:dyDescent="0.2">
      <c r="A1599" s="156"/>
      <c r="I1599" s="179" t="s">
        <v>319</v>
      </c>
      <c r="J1599" s="180">
        <v>30</v>
      </c>
      <c r="K1599" s="180">
        <v>22</v>
      </c>
      <c r="L1599" s="208">
        <f t="shared" si="88"/>
        <v>8</v>
      </c>
      <c r="M1599" s="179" t="s">
        <v>181</v>
      </c>
      <c r="N1599" s="180">
        <v>0</v>
      </c>
      <c r="O1599" s="180">
        <v>14</v>
      </c>
      <c r="P1599" s="208">
        <f t="shared" si="89"/>
        <v>-14</v>
      </c>
    </row>
    <row r="1600" spans="1:16" ht="14.1" customHeight="1" x14ac:dyDescent="0.2">
      <c r="A1600" s="156"/>
      <c r="I1600" s="179" t="s">
        <v>423</v>
      </c>
      <c r="J1600" s="180">
        <v>13</v>
      </c>
      <c r="K1600" s="180">
        <v>7</v>
      </c>
      <c r="L1600" s="208">
        <f t="shared" si="88"/>
        <v>6</v>
      </c>
      <c r="M1600" s="179" t="s">
        <v>425</v>
      </c>
      <c r="N1600" s="180">
        <v>47</v>
      </c>
      <c r="O1600" s="180">
        <v>59</v>
      </c>
      <c r="P1600" s="208">
        <f t="shared" si="89"/>
        <v>-12</v>
      </c>
    </row>
    <row r="1601" spans="1:16" ht="14.1" customHeight="1" x14ac:dyDescent="0.2">
      <c r="A1601" s="156"/>
      <c r="I1601" s="179" t="s">
        <v>29</v>
      </c>
      <c r="J1601" s="180">
        <v>26</v>
      </c>
      <c r="K1601" s="180">
        <v>20</v>
      </c>
      <c r="L1601" s="208">
        <f t="shared" si="88"/>
        <v>6</v>
      </c>
      <c r="M1601" s="179" t="s">
        <v>138</v>
      </c>
      <c r="N1601" s="180">
        <v>0</v>
      </c>
      <c r="O1601" s="180">
        <v>10</v>
      </c>
      <c r="P1601" s="208">
        <f t="shared" si="89"/>
        <v>-10</v>
      </c>
    </row>
    <row r="1602" spans="1:16" ht="14.1" customHeight="1" x14ac:dyDescent="0.2">
      <c r="A1602" s="156"/>
      <c r="I1602" s="179" t="s">
        <v>156</v>
      </c>
      <c r="J1602" s="180">
        <v>62</v>
      </c>
      <c r="K1602" s="180">
        <v>59</v>
      </c>
      <c r="L1602" s="208">
        <f t="shared" si="88"/>
        <v>3</v>
      </c>
      <c r="M1602" s="179" t="s">
        <v>426</v>
      </c>
      <c r="N1602" s="180">
        <v>18</v>
      </c>
      <c r="O1602" s="180">
        <v>26</v>
      </c>
      <c r="P1602" s="208">
        <f t="shared" si="89"/>
        <v>-8</v>
      </c>
    </row>
    <row r="1603" spans="1:16" ht="14.1" customHeight="1" x14ac:dyDescent="0.2">
      <c r="A1603" s="156"/>
      <c r="I1603" s="179" t="s">
        <v>151</v>
      </c>
      <c r="J1603" s="180">
        <v>720</v>
      </c>
      <c r="K1603" s="180">
        <v>718</v>
      </c>
      <c r="L1603" s="208">
        <f t="shared" si="88"/>
        <v>2</v>
      </c>
      <c r="M1603" s="179" t="s">
        <v>429</v>
      </c>
      <c r="N1603" s="180">
        <v>1</v>
      </c>
      <c r="O1603" s="180">
        <v>6</v>
      </c>
      <c r="P1603" s="208">
        <f t="shared" si="89"/>
        <v>-5</v>
      </c>
    </row>
    <row r="1604" spans="1:16" ht="14.1" customHeight="1" x14ac:dyDescent="0.2">
      <c r="A1604" s="156"/>
      <c r="I1604" s="179" t="s">
        <v>34</v>
      </c>
      <c r="J1604" s="180">
        <v>30</v>
      </c>
      <c r="K1604" s="180">
        <v>28</v>
      </c>
      <c r="L1604" s="208">
        <f t="shared" si="88"/>
        <v>2</v>
      </c>
      <c r="M1604" s="179" t="s">
        <v>414</v>
      </c>
      <c r="N1604" s="180">
        <v>4</v>
      </c>
      <c r="O1604" s="180">
        <v>7</v>
      </c>
      <c r="P1604" s="208">
        <f t="shared" si="89"/>
        <v>-3</v>
      </c>
    </row>
    <row r="1605" spans="1:16" ht="14.1" customHeight="1" x14ac:dyDescent="0.2">
      <c r="A1605" s="156"/>
      <c r="I1605" s="179" t="s">
        <v>30</v>
      </c>
      <c r="J1605" s="180">
        <v>1</v>
      </c>
      <c r="K1605" s="180">
        <v>0</v>
      </c>
      <c r="L1605" s="208">
        <f t="shared" si="88"/>
        <v>1</v>
      </c>
      <c r="M1605" s="179" t="s">
        <v>246</v>
      </c>
      <c r="N1605" s="180">
        <v>3867</v>
      </c>
      <c r="O1605" s="180">
        <v>4375</v>
      </c>
      <c r="P1605" s="208">
        <f t="shared" si="89"/>
        <v>-508</v>
      </c>
    </row>
    <row r="1606" spans="1:16" ht="14.1" customHeight="1" x14ac:dyDescent="0.2">
      <c r="A1606" s="156"/>
      <c r="I1606" s="179" t="s">
        <v>413</v>
      </c>
      <c r="J1606" s="180">
        <v>44</v>
      </c>
      <c r="K1606" s="180">
        <v>43</v>
      </c>
      <c r="L1606" s="208">
        <f t="shared" si="88"/>
        <v>1</v>
      </c>
    </row>
    <row r="1607" spans="1:16" ht="14.1" customHeight="1" x14ac:dyDescent="0.2">
      <c r="A1607" s="156"/>
      <c r="I1607" s="179" t="s">
        <v>163</v>
      </c>
      <c r="J1607" s="180">
        <v>1</v>
      </c>
      <c r="K1607" s="180">
        <v>0</v>
      </c>
      <c r="L1607" s="208">
        <f t="shared" si="88"/>
        <v>1</v>
      </c>
      <c r="M1607" s="423"/>
      <c r="N1607" s="424"/>
      <c r="O1607" s="424"/>
      <c r="P1607" s="208"/>
    </row>
    <row r="1608" spans="1:16" ht="14.1" customHeight="1" x14ac:dyDescent="0.2">
      <c r="A1608" s="156"/>
      <c r="I1608" s="179"/>
      <c r="J1608" s="180"/>
      <c r="K1608" s="180"/>
      <c r="L1608" s="208"/>
    </row>
    <row r="1609" spans="1:16" ht="14.1" customHeight="1" x14ac:dyDescent="0.2">
      <c r="I1609" s="179"/>
      <c r="J1609" s="180"/>
      <c r="K1609" s="180"/>
      <c r="L1609" s="208"/>
    </row>
    <row r="1610" spans="1:16" ht="14.1" customHeight="1" x14ac:dyDescent="0.2">
      <c r="A1610" s="156"/>
    </row>
    <row r="1611" spans="1:16" ht="14.1" customHeight="1" x14ac:dyDescent="0.2">
      <c r="A1611" s="156"/>
      <c r="I1611" s="183"/>
      <c r="J1611" s="424"/>
      <c r="K1611" s="424"/>
      <c r="L1611" s="208"/>
    </row>
    <row r="1612" spans="1:16" ht="14.1" customHeight="1" x14ac:dyDescent="0.2"/>
    <row r="1613" spans="1:16" ht="14.1" customHeight="1" x14ac:dyDescent="0.2"/>
    <row r="1614" spans="1:16" ht="14.1" customHeight="1" x14ac:dyDescent="0.2"/>
    <row r="1615" spans="1:16" ht="14.1" customHeight="1" x14ac:dyDescent="0.2">
      <c r="A1615" s="156"/>
      <c r="I1615" s="453"/>
      <c r="L1615" s="208"/>
    </row>
    <row r="1616" spans="1:16" ht="14.1" customHeight="1" x14ac:dyDescent="0.2"/>
    <row r="1617" spans="1:16" ht="14.1" customHeight="1" x14ac:dyDescent="0.2"/>
    <row r="1618" spans="1:16" ht="14.1" customHeight="1" x14ac:dyDescent="0.2"/>
    <row r="1619" spans="1:16" ht="14.1" customHeight="1" x14ac:dyDescent="0.2">
      <c r="A1619" s="156"/>
      <c r="I1619" s="426" t="s">
        <v>258</v>
      </c>
      <c r="J1619" s="401">
        <f>SUM(J1576:J1618)</f>
        <v>24849</v>
      </c>
      <c r="K1619" s="401">
        <f t="shared" ref="K1619:L1619" si="90">SUM(K1576:K1618)</f>
        <v>17433</v>
      </c>
      <c r="L1619" s="401">
        <f t="shared" si="90"/>
        <v>7416</v>
      </c>
      <c r="M1619" s="430" t="s">
        <v>258</v>
      </c>
      <c r="N1619" s="401">
        <f>SUM(N1576:N1618)</f>
        <v>8601</v>
      </c>
      <c r="O1619" s="401">
        <f>SUM(O1576:O1618)</f>
        <v>12314</v>
      </c>
      <c r="P1619" s="401">
        <f>SUM(P1576:P1618)</f>
        <v>-3713</v>
      </c>
    </row>
    <row r="1620" spans="1:16" ht="14.1" customHeight="1" x14ac:dyDescent="0.2">
      <c r="A1620" s="156"/>
      <c r="I1620" s="431"/>
      <c r="J1620" s="401">
        <f>N1619</f>
        <v>8601</v>
      </c>
      <c r="K1620" s="401">
        <f>O1619</f>
        <v>12314</v>
      </c>
      <c r="L1620" s="401">
        <f>P1619</f>
        <v>-3713</v>
      </c>
      <c r="M1620" s="440"/>
      <c r="N1620" s="441"/>
      <c r="O1620" s="441"/>
      <c r="P1620" s="441"/>
    </row>
    <row r="1621" spans="1:16" ht="14.1" customHeight="1" x14ac:dyDescent="0.2">
      <c r="A1621" s="156"/>
      <c r="J1621" s="428">
        <f>SUM(J1619:J1620)</f>
        <v>33450</v>
      </c>
      <c r="K1621" s="428">
        <f>SUM(K1619:K1620)</f>
        <v>29747</v>
      </c>
      <c r="L1621" s="428">
        <f>SUM(L1619:L1620)</f>
        <v>3703</v>
      </c>
      <c r="M1621" s="400" t="s">
        <v>442</v>
      </c>
    </row>
    <row r="1622" spans="1:16" ht="14.1" customHeight="1" x14ac:dyDescent="0.2">
      <c r="A1622" s="156"/>
      <c r="I1622" s="429" t="s">
        <v>472</v>
      </c>
      <c r="J1622" s="399">
        <f>C1575-J1621</f>
        <v>0</v>
      </c>
      <c r="K1622" s="399">
        <f>E1575-K1621</f>
        <v>0</v>
      </c>
      <c r="L1622" s="399">
        <f>G1575-L1621</f>
        <v>0</v>
      </c>
    </row>
    <row r="1623" spans="1:16" ht="14.1" customHeight="1" x14ac:dyDescent="0.2"/>
    <row r="1624" spans="1:16" ht="14.1" customHeight="1" x14ac:dyDescent="0.2">
      <c r="A1624" s="166">
        <v>33</v>
      </c>
      <c r="B1624" s="245" t="s">
        <v>83</v>
      </c>
      <c r="C1624" s="72">
        <v>33091</v>
      </c>
      <c r="D1624" s="417">
        <f>C1624*100/7529178</f>
        <v>0.43950348895988378</v>
      </c>
      <c r="E1624" s="72">
        <v>34931</v>
      </c>
      <c r="F1624" s="417">
        <f>E1624*100/7270009</f>
        <v>0.4804808357183602</v>
      </c>
      <c r="G1624" s="443">
        <f>C1624-E1624</f>
        <v>-1840</v>
      </c>
      <c r="H1624" s="444">
        <f>G1624*100/E1624</f>
        <v>-5.2675274111820443</v>
      </c>
      <c r="I1624" s="468"/>
      <c r="J1624" s="469"/>
      <c r="K1624" s="469"/>
      <c r="L1624" s="469"/>
      <c r="M1624" s="470"/>
      <c r="N1624" s="471"/>
      <c r="O1624" s="471"/>
      <c r="P1624" s="471"/>
    </row>
    <row r="1625" spans="1:16" ht="14.1" customHeight="1" x14ac:dyDescent="0.2">
      <c r="C1625" s="354"/>
      <c r="D1625" s="354"/>
      <c r="E1625" s="354"/>
      <c r="F1625" s="354"/>
      <c r="I1625" s="179" t="s">
        <v>151</v>
      </c>
      <c r="J1625" s="180">
        <v>7273</v>
      </c>
      <c r="K1625" s="180">
        <v>5196</v>
      </c>
      <c r="L1625" s="208">
        <f t="shared" ref="L1625:L1642" si="91">J1625-K1625</f>
        <v>2077</v>
      </c>
      <c r="M1625" s="179" t="s">
        <v>150</v>
      </c>
      <c r="N1625" s="180">
        <v>10244</v>
      </c>
      <c r="O1625" s="180">
        <v>14499</v>
      </c>
      <c r="P1625" s="208">
        <f t="shared" ref="P1625:P1636" si="92">N1625-O1625</f>
        <v>-4255</v>
      </c>
    </row>
    <row r="1626" spans="1:16" ht="14.1" customHeight="1" x14ac:dyDescent="0.2">
      <c r="C1626" s="394"/>
      <c r="D1626" s="394"/>
      <c r="E1626" s="394"/>
      <c r="F1626" s="394"/>
      <c r="I1626" s="179" t="s">
        <v>152</v>
      </c>
      <c r="J1626" s="180">
        <v>644</v>
      </c>
      <c r="K1626" s="180">
        <v>72</v>
      </c>
      <c r="L1626" s="208">
        <f t="shared" si="91"/>
        <v>572</v>
      </c>
      <c r="M1626" s="179" t="s">
        <v>419</v>
      </c>
      <c r="N1626" s="180">
        <v>576</v>
      </c>
      <c r="O1626" s="180">
        <v>2075</v>
      </c>
      <c r="P1626" s="208">
        <f t="shared" si="92"/>
        <v>-1499</v>
      </c>
    </row>
    <row r="1627" spans="1:16" ht="14.1" customHeight="1" x14ac:dyDescent="0.2">
      <c r="C1627" s="394"/>
      <c r="E1627" s="394"/>
      <c r="I1627" s="179" t="s">
        <v>410</v>
      </c>
      <c r="J1627" s="180">
        <v>3429</v>
      </c>
      <c r="K1627" s="180">
        <v>2875</v>
      </c>
      <c r="L1627" s="208">
        <f t="shared" si="91"/>
        <v>554</v>
      </c>
      <c r="M1627" s="179" t="s">
        <v>362</v>
      </c>
      <c r="N1627" s="180">
        <v>91</v>
      </c>
      <c r="O1627" s="180">
        <v>814</v>
      </c>
      <c r="P1627" s="208">
        <f t="shared" si="92"/>
        <v>-723</v>
      </c>
    </row>
    <row r="1628" spans="1:16" ht="14.1" customHeight="1" x14ac:dyDescent="0.2">
      <c r="C1628" s="448"/>
      <c r="D1628" s="363"/>
      <c r="E1628" s="448"/>
      <c r="F1628" s="363"/>
      <c r="I1628" s="179" t="s">
        <v>38</v>
      </c>
      <c r="J1628" s="180">
        <v>1193</v>
      </c>
      <c r="K1628" s="180">
        <v>639</v>
      </c>
      <c r="L1628" s="208">
        <f t="shared" si="91"/>
        <v>554</v>
      </c>
      <c r="M1628" s="179" t="s">
        <v>411</v>
      </c>
      <c r="N1628" s="180">
        <v>4260</v>
      </c>
      <c r="O1628" s="180">
        <v>4520</v>
      </c>
      <c r="P1628" s="208">
        <f t="shared" si="92"/>
        <v>-260</v>
      </c>
    </row>
    <row r="1629" spans="1:16" ht="14.1" customHeight="1" x14ac:dyDescent="0.2">
      <c r="C1629" s="472"/>
      <c r="D1629" s="354"/>
      <c r="E1629" s="472"/>
      <c r="F1629" s="354"/>
      <c r="I1629" s="179" t="s">
        <v>408</v>
      </c>
      <c r="J1629" s="180">
        <v>1796</v>
      </c>
      <c r="K1629" s="180">
        <v>1287</v>
      </c>
      <c r="L1629" s="208">
        <f t="shared" si="91"/>
        <v>509</v>
      </c>
      <c r="M1629" s="179" t="s">
        <v>181</v>
      </c>
      <c r="N1629" s="180">
        <v>0</v>
      </c>
      <c r="O1629" s="180">
        <v>63</v>
      </c>
      <c r="P1629" s="208">
        <f t="shared" si="92"/>
        <v>-63</v>
      </c>
    </row>
    <row r="1630" spans="1:16" ht="14.1" customHeight="1" x14ac:dyDescent="0.2">
      <c r="C1630" s="354"/>
      <c r="D1630" s="354"/>
      <c r="E1630" s="354"/>
      <c r="F1630" s="354"/>
      <c r="I1630" s="179" t="s">
        <v>26</v>
      </c>
      <c r="J1630" s="180">
        <v>452</v>
      </c>
      <c r="K1630" s="180">
        <v>126</v>
      </c>
      <c r="L1630" s="208">
        <f t="shared" si="91"/>
        <v>326</v>
      </c>
      <c r="M1630" s="179" t="s">
        <v>412</v>
      </c>
      <c r="N1630" s="180">
        <v>28</v>
      </c>
      <c r="O1630" s="180">
        <v>85</v>
      </c>
      <c r="P1630" s="208">
        <f t="shared" si="92"/>
        <v>-57</v>
      </c>
    </row>
    <row r="1631" spans="1:16" ht="14.1" customHeight="1" x14ac:dyDescent="0.2">
      <c r="A1631" s="156"/>
      <c r="C1631" s="354"/>
      <c r="D1631" s="354"/>
      <c r="E1631" s="354"/>
      <c r="F1631" s="354"/>
      <c r="I1631" s="179" t="s">
        <v>413</v>
      </c>
      <c r="J1631" s="180">
        <v>1395</v>
      </c>
      <c r="K1631" s="180">
        <v>1174</v>
      </c>
      <c r="L1631" s="208">
        <f t="shared" si="91"/>
        <v>221</v>
      </c>
      <c r="M1631" s="179" t="s">
        <v>30</v>
      </c>
      <c r="N1631" s="180">
        <v>107</v>
      </c>
      <c r="O1631" s="180">
        <v>144</v>
      </c>
      <c r="P1631" s="208">
        <f t="shared" si="92"/>
        <v>-37</v>
      </c>
    </row>
    <row r="1632" spans="1:16" ht="14.1" customHeight="1" x14ac:dyDescent="0.2">
      <c r="A1632" s="156"/>
      <c r="C1632" s="354"/>
      <c r="D1632" s="354"/>
      <c r="E1632" s="354"/>
      <c r="F1632" s="354"/>
      <c r="I1632" s="179" t="s">
        <v>53</v>
      </c>
      <c r="J1632" s="180">
        <v>113</v>
      </c>
      <c r="K1632" s="180">
        <v>57</v>
      </c>
      <c r="L1632" s="208">
        <f t="shared" si="91"/>
        <v>56</v>
      </c>
      <c r="M1632" s="179" t="s">
        <v>409</v>
      </c>
      <c r="N1632" s="180">
        <v>110</v>
      </c>
      <c r="O1632" s="180">
        <v>145</v>
      </c>
      <c r="P1632" s="208">
        <f t="shared" si="92"/>
        <v>-35</v>
      </c>
    </row>
    <row r="1633" spans="1:16" ht="14.1" customHeight="1" x14ac:dyDescent="0.2">
      <c r="A1633" s="156"/>
      <c r="C1633" s="354"/>
      <c r="D1633" s="354"/>
      <c r="E1633" s="354"/>
      <c r="F1633" s="354"/>
      <c r="I1633" s="179" t="s">
        <v>140</v>
      </c>
      <c r="J1633" s="180">
        <v>96</v>
      </c>
      <c r="K1633" s="180">
        <v>65</v>
      </c>
      <c r="L1633" s="208">
        <f t="shared" si="91"/>
        <v>31</v>
      </c>
      <c r="M1633" s="179" t="s">
        <v>371</v>
      </c>
      <c r="N1633" s="180">
        <v>0</v>
      </c>
      <c r="O1633" s="180">
        <v>10</v>
      </c>
      <c r="P1633" s="208">
        <f t="shared" si="92"/>
        <v>-10</v>
      </c>
    </row>
    <row r="1634" spans="1:16" ht="14.1" customHeight="1" x14ac:dyDescent="0.2">
      <c r="A1634" s="156"/>
      <c r="C1634" s="354"/>
      <c r="D1634" s="354"/>
      <c r="E1634" s="354"/>
      <c r="F1634" s="354"/>
      <c r="I1634" s="179" t="s">
        <v>414</v>
      </c>
      <c r="J1634" s="180">
        <v>158</v>
      </c>
      <c r="K1634" s="180">
        <v>129</v>
      </c>
      <c r="L1634" s="208">
        <f t="shared" si="91"/>
        <v>29</v>
      </c>
      <c r="M1634" s="179" t="s">
        <v>423</v>
      </c>
      <c r="N1634" s="180">
        <v>3</v>
      </c>
      <c r="O1634" s="180">
        <v>7</v>
      </c>
      <c r="P1634" s="208">
        <f t="shared" si="92"/>
        <v>-4</v>
      </c>
    </row>
    <row r="1635" spans="1:16" ht="14.1" customHeight="1" x14ac:dyDescent="0.2">
      <c r="A1635" s="156"/>
      <c r="B1635" s="354"/>
      <c r="C1635" s="354"/>
      <c r="D1635" s="354"/>
      <c r="E1635" s="354"/>
      <c r="F1635" s="354"/>
      <c r="G1635" s="449"/>
      <c r="H1635" s="450"/>
      <c r="I1635" s="179" t="s">
        <v>426</v>
      </c>
      <c r="J1635" s="180">
        <v>160</v>
      </c>
      <c r="K1635" s="180">
        <v>138</v>
      </c>
      <c r="L1635" s="208">
        <f t="shared" si="91"/>
        <v>22</v>
      </c>
      <c r="M1635" s="179" t="s">
        <v>194</v>
      </c>
      <c r="N1635" s="180">
        <v>3</v>
      </c>
      <c r="O1635" s="180">
        <v>7</v>
      </c>
      <c r="P1635" s="208">
        <f t="shared" si="92"/>
        <v>-4</v>
      </c>
    </row>
    <row r="1636" spans="1:16" ht="14.1" customHeight="1" x14ac:dyDescent="0.2">
      <c r="A1636" s="156"/>
      <c r="B1636" s="354"/>
      <c r="C1636" s="354"/>
      <c r="D1636" s="354"/>
      <c r="E1636" s="354"/>
      <c r="F1636" s="354"/>
      <c r="I1636" s="179" t="s">
        <v>317</v>
      </c>
      <c r="J1636" s="180">
        <v>144</v>
      </c>
      <c r="K1636" s="180">
        <v>136</v>
      </c>
      <c r="L1636" s="208">
        <f t="shared" si="91"/>
        <v>8</v>
      </c>
      <c r="M1636" s="179" t="s">
        <v>311</v>
      </c>
      <c r="N1636" s="180">
        <v>20</v>
      </c>
      <c r="O1636" s="180">
        <v>21</v>
      </c>
      <c r="P1636" s="208">
        <f t="shared" si="92"/>
        <v>-1</v>
      </c>
    </row>
    <row r="1637" spans="1:16" ht="14.1" customHeight="1" x14ac:dyDescent="0.2">
      <c r="A1637" s="156"/>
      <c r="B1637" s="354"/>
      <c r="C1637" s="354"/>
      <c r="D1637" s="354"/>
      <c r="E1637" s="354"/>
      <c r="F1637" s="354"/>
      <c r="I1637" s="179" t="s">
        <v>407</v>
      </c>
      <c r="J1637" s="180">
        <v>10</v>
      </c>
      <c r="K1637" s="180">
        <v>5</v>
      </c>
      <c r="L1637" s="208">
        <f t="shared" si="91"/>
        <v>5</v>
      </c>
      <c r="M1637" s="179"/>
      <c r="N1637" s="180"/>
      <c r="O1637" s="180"/>
      <c r="P1637" s="208"/>
    </row>
    <row r="1638" spans="1:16" ht="14.1" customHeight="1" x14ac:dyDescent="0.2">
      <c r="A1638" s="156"/>
      <c r="B1638" s="354"/>
      <c r="C1638" s="354"/>
      <c r="D1638" s="354"/>
      <c r="E1638" s="354"/>
      <c r="F1638" s="354"/>
      <c r="I1638" s="179" t="s">
        <v>159</v>
      </c>
      <c r="J1638" s="180">
        <v>5</v>
      </c>
      <c r="K1638" s="180">
        <v>1</v>
      </c>
      <c r="L1638" s="208">
        <f t="shared" si="91"/>
        <v>4</v>
      </c>
      <c r="M1638" s="179"/>
      <c r="N1638" s="180"/>
      <c r="O1638" s="180"/>
      <c r="P1638" s="208"/>
    </row>
    <row r="1639" spans="1:16" ht="14.1" customHeight="1" x14ac:dyDescent="0.2">
      <c r="A1639" s="156"/>
      <c r="B1639" s="354"/>
      <c r="C1639" s="354"/>
      <c r="D1639" s="354"/>
      <c r="E1639" s="354"/>
      <c r="F1639" s="354"/>
      <c r="I1639" s="179" t="s">
        <v>168</v>
      </c>
      <c r="J1639" s="180">
        <v>4</v>
      </c>
      <c r="K1639" s="180">
        <v>0</v>
      </c>
      <c r="L1639" s="208">
        <f t="shared" si="91"/>
        <v>4</v>
      </c>
      <c r="M1639" s="179"/>
      <c r="N1639" s="180"/>
      <c r="O1639" s="180"/>
      <c r="P1639" s="208"/>
    </row>
    <row r="1640" spans="1:16" ht="14.1" customHeight="1" x14ac:dyDescent="0.2">
      <c r="A1640" s="156"/>
      <c r="B1640" s="354"/>
      <c r="C1640" s="354"/>
      <c r="D1640" s="354"/>
      <c r="E1640" s="354"/>
      <c r="F1640" s="354"/>
      <c r="I1640" s="179" t="s">
        <v>197</v>
      </c>
      <c r="J1640" s="180">
        <v>35</v>
      </c>
      <c r="K1640" s="180">
        <v>33</v>
      </c>
      <c r="L1640" s="208">
        <f t="shared" si="91"/>
        <v>2</v>
      </c>
      <c r="M1640" s="179"/>
      <c r="N1640" s="180"/>
      <c r="O1640" s="180"/>
      <c r="P1640" s="208"/>
    </row>
    <row r="1641" spans="1:16" ht="14.1" customHeight="1" x14ac:dyDescent="0.2">
      <c r="A1641" s="156"/>
      <c r="B1641" s="354"/>
      <c r="C1641" s="354"/>
      <c r="D1641" s="354"/>
      <c r="E1641" s="354"/>
      <c r="F1641" s="354"/>
      <c r="I1641" s="179" t="s">
        <v>319</v>
      </c>
      <c r="J1641" s="180">
        <v>2</v>
      </c>
      <c r="K1641" s="180">
        <v>0</v>
      </c>
      <c r="L1641" s="208">
        <f t="shared" si="91"/>
        <v>2</v>
      </c>
      <c r="M1641" s="179"/>
      <c r="N1641" s="180"/>
      <c r="O1641" s="180"/>
      <c r="P1641" s="208"/>
    </row>
    <row r="1642" spans="1:16" ht="14.1" customHeight="1" x14ac:dyDescent="0.2">
      <c r="A1642" s="156"/>
      <c r="B1642" s="422"/>
      <c r="C1642" s="422"/>
      <c r="D1642" s="422"/>
      <c r="E1642" s="422"/>
      <c r="F1642" s="422"/>
      <c r="G1642" s="422"/>
      <c r="H1642" s="422"/>
      <c r="I1642" s="179" t="s">
        <v>246</v>
      </c>
      <c r="J1642" s="180">
        <v>740</v>
      </c>
      <c r="K1642" s="180">
        <v>608</v>
      </c>
      <c r="L1642" s="208">
        <f t="shared" si="91"/>
        <v>132</v>
      </c>
      <c r="M1642" s="179"/>
      <c r="N1642" s="180"/>
      <c r="O1642" s="180"/>
      <c r="P1642" s="208"/>
    </row>
    <row r="1643" spans="1:16" ht="14.1" customHeight="1" x14ac:dyDescent="0.2">
      <c r="A1643" s="156"/>
      <c r="M1643" s="179"/>
      <c r="N1643" s="180"/>
      <c r="O1643" s="180"/>
      <c r="P1643" s="208"/>
    </row>
    <row r="1644" spans="1:16" ht="14.1" customHeight="1" x14ac:dyDescent="0.2">
      <c r="A1644" s="156"/>
      <c r="M1644" s="183"/>
      <c r="N1644" s="180"/>
      <c r="O1644" s="180"/>
      <c r="P1644" s="208"/>
    </row>
    <row r="1645" spans="1:16" ht="14.1" customHeight="1" x14ac:dyDescent="0.2">
      <c r="A1645" s="156"/>
      <c r="I1645" s="183"/>
      <c r="J1645" s="180"/>
      <c r="K1645" s="180"/>
      <c r="L1645" s="208"/>
      <c r="M1645" s="183"/>
      <c r="N1645" s="180"/>
      <c r="O1645" s="180"/>
      <c r="P1645" s="208"/>
    </row>
    <row r="1646" spans="1:16" ht="14.1" customHeight="1" x14ac:dyDescent="0.2">
      <c r="A1646" s="156"/>
      <c r="I1646" s="183"/>
      <c r="J1646" s="180"/>
      <c r="K1646" s="180"/>
      <c r="L1646" s="208"/>
      <c r="M1646" s="183"/>
      <c r="N1646" s="180"/>
      <c r="O1646" s="180"/>
      <c r="P1646" s="208"/>
    </row>
    <row r="1647" spans="1:16" ht="14.1" customHeight="1" x14ac:dyDescent="0.2">
      <c r="A1647" s="156"/>
      <c r="I1647" s="183"/>
      <c r="J1647" s="180"/>
      <c r="K1647" s="180"/>
      <c r="L1647" s="208"/>
      <c r="M1647" s="183"/>
      <c r="N1647" s="180"/>
      <c r="O1647" s="180"/>
      <c r="P1647" s="208"/>
    </row>
    <row r="1648" spans="1:16" ht="14.1" customHeight="1" x14ac:dyDescent="0.2">
      <c r="A1648" s="156"/>
      <c r="I1648" s="183"/>
      <c r="J1648" s="180"/>
      <c r="K1648" s="180"/>
      <c r="L1648" s="208"/>
      <c r="M1648" s="183"/>
      <c r="N1648" s="180"/>
      <c r="O1648" s="180"/>
      <c r="P1648" s="208"/>
    </row>
    <row r="1649" spans="1:16" ht="14.1" customHeight="1" x14ac:dyDescent="0.2">
      <c r="A1649" s="156"/>
      <c r="I1649" s="183"/>
      <c r="J1649" s="180"/>
      <c r="K1649" s="180"/>
      <c r="L1649" s="208"/>
      <c r="M1649" s="183"/>
      <c r="N1649" s="180"/>
      <c r="O1649" s="180"/>
      <c r="P1649" s="208"/>
    </row>
    <row r="1650" spans="1:16" ht="14.1" customHeight="1" x14ac:dyDescent="0.2">
      <c r="A1650" s="156"/>
      <c r="I1650" s="183"/>
      <c r="J1650" s="180"/>
      <c r="K1650" s="180"/>
      <c r="L1650" s="208"/>
      <c r="M1650" s="183"/>
      <c r="N1650" s="180"/>
      <c r="O1650" s="180"/>
      <c r="P1650" s="208"/>
    </row>
    <row r="1651" spans="1:16" ht="14.1" customHeight="1" x14ac:dyDescent="0.2">
      <c r="A1651" s="156"/>
      <c r="I1651" s="183"/>
      <c r="J1651" s="180"/>
      <c r="K1651" s="180"/>
      <c r="L1651" s="208"/>
      <c r="M1651" s="183"/>
      <c r="N1651" s="180"/>
      <c r="O1651" s="180"/>
      <c r="P1651" s="208"/>
    </row>
    <row r="1652" spans="1:16" ht="14.1" customHeight="1" x14ac:dyDescent="0.2">
      <c r="A1652" s="156"/>
      <c r="I1652" s="183"/>
      <c r="J1652" s="180"/>
      <c r="K1652" s="180"/>
      <c r="L1652" s="208"/>
      <c r="M1652" s="183"/>
      <c r="N1652" s="180"/>
      <c r="O1652" s="180"/>
      <c r="P1652" s="208"/>
    </row>
    <row r="1653" spans="1:16" ht="14.1" customHeight="1" x14ac:dyDescent="0.2">
      <c r="A1653" s="156"/>
      <c r="I1653" s="183"/>
      <c r="J1653" s="180"/>
      <c r="K1653" s="180"/>
      <c r="L1653" s="208"/>
      <c r="M1653" s="183"/>
      <c r="N1653" s="180"/>
      <c r="O1653" s="180"/>
      <c r="P1653" s="208"/>
    </row>
    <row r="1654" spans="1:16" ht="14.1" customHeight="1" x14ac:dyDescent="0.2">
      <c r="A1654" s="156"/>
      <c r="I1654" s="183"/>
      <c r="J1654" s="180"/>
      <c r="K1654" s="180"/>
      <c r="L1654" s="208"/>
      <c r="M1654" s="183"/>
      <c r="N1654" s="180"/>
      <c r="O1654" s="180"/>
      <c r="P1654" s="208"/>
    </row>
    <row r="1655" spans="1:16" ht="14.1" customHeight="1" x14ac:dyDescent="0.2">
      <c r="A1655" s="156"/>
      <c r="I1655" s="183"/>
      <c r="J1655" s="180"/>
      <c r="K1655" s="180"/>
      <c r="L1655" s="208"/>
      <c r="M1655" s="183"/>
      <c r="N1655" s="180"/>
      <c r="O1655" s="180"/>
      <c r="P1655" s="208"/>
    </row>
    <row r="1656" spans="1:16" ht="14.1" customHeight="1" x14ac:dyDescent="0.2">
      <c r="A1656" s="156"/>
      <c r="I1656" s="183"/>
      <c r="J1656" s="180"/>
      <c r="K1656" s="180"/>
      <c r="L1656" s="208"/>
      <c r="M1656" s="183"/>
      <c r="N1656" s="180"/>
      <c r="O1656" s="180"/>
      <c r="P1656" s="208"/>
    </row>
    <row r="1657" spans="1:16" ht="14.1" customHeight="1" x14ac:dyDescent="0.2">
      <c r="A1657" s="156"/>
      <c r="I1657" s="183"/>
      <c r="J1657" s="180"/>
      <c r="K1657" s="180"/>
      <c r="L1657" s="208"/>
      <c r="M1657" s="423"/>
      <c r="N1657" s="424"/>
      <c r="O1657" s="424"/>
      <c r="P1657" s="208"/>
    </row>
    <row r="1658" spans="1:16" ht="14.1" customHeight="1" x14ac:dyDescent="0.2">
      <c r="A1658" s="156"/>
      <c r="I1658" s="183"/>
      <c r="J1658" s="180"/>
      <c r="K1658" s="180"/>
      <c r="L1658" s="208"/>
      <c r="M1658" s="423"/>
      <c r="N1658" s="424"/>
      <c r="O1658" s="424"/>
      <c r="P1658" s="208"/>
    </row>
    <row r="1659" spans="1:16" ht="14.1" customHeight="1" x14ac:dyDescent="0.2">
      <c r="A1659" s="156"/>
      <c r="I1659" s="183"/>
      <c r="J1659" s="180"/>
      <c r="K1659" s="180"/>
      <c r="L1659" s="208"/>
      <c r="M1659" s="423"/>
      <c r="N1659" s="424"/>
      <c r="O1659" s="424"/>
      <c r="P1659" s="208"/>
    </row>
    <row r="1660" spans="1:16" ht="14.1" customHeight="1" x14ac:dyDescent="0.2">
      <c r="A1660" s="156"/>
      <c r="I1660" s="183"/>
      <c r="J1660" s="180"/>
      <c r="K1660" s="180"/>
      <c r="L1660" s="208"/>
      <c r="M1660" s="423"/>
      <c r="N1660" s="424"/>
      <c r="O1660" s="424"/>
      <c r="P1660" s="208"/>
    </row>
    <row r="1661" spans="1:16" ht="14.1" customHeight="1" x14ac:dyDescent="0.2">
      <c r="A1661" s="156"/>
      <c r="I1661" s="183"/>
      <c r="J1661" s="180"/>
      <c r="K1661" s="180"/>
      <c r="L1661" s="208"/>
      <c r="M1661" s="423"/>
      <c r="N1661" s="424"/>
      <c r="O1661" s="424"/>
      <c r="P1661" s="208"/>
    </row>
    <row r="1662" spans="1:16" ht="14.1" customHeight="1" x14ac:dyDescent="0.2">
      <c r="A1662" s="156"/>
      <c r="I1662" s="183"/>
      <c r="J1662" s="180"/>
      <c r="K1662" s="180"/>
      <c r="L1662" s="208"/>
      <c r="M1662" s="423"/>
      <c r="N1662" s="424"/>
      <c r="O1662" s="424"/>
      <c r="P1662" s="208"/>
    </row>
    <row r="1663" spans="1:16" ht="14.1" customHeight="1" x14ac:dyDescent="0.2">
      <c r="I1663" s="183"/>
      <c r="J1663" s="180"/>
      <c r="K1663" s="180"/>
      <c r="L1663" s="208"/>
    </row>
    <row r="1664" spans="1:16" ht="14.1" customHeight="1" x14ac:dyDescent="0.2">
      <c r="I1664" s="183"/>
      <c r="J1664" s="180"/>
      <c r="K1664" s="180"/>
      <c r="L1664" s="208"/>
    </row>
    <row r="1665" spans="1:16" ht="14.1" customHeight="1" x14ac:dyDescent="0.2">
      <c r="I1665" s="183"/>
      <c r="J1665" s="180"/>
      <c r="K1665" s="180"/>
      <c r="L1665" s="208"/>
    </row>
    <row r="1666" spans="1:16" ht="14.1" customHeight="1" x14ac:dyDescent="0.2">
      <c r="I1666" s="183"/>
      <c r="J1666" s="180"/>
      <c r="K1666" s="180"/>
      <c r="L1666" s="208"/>
    </row>
    <row r="1667" spans="1:16" ht="14.1" customHeight="1" x14ac:dyDescent="0.2"/>
    <row r="1668" spans="1:16" ht="14.1" customHeight="1" x14ac:dyDescent="0.2">
      <c r="A1668" s="156"/>
      <c r="I1668" s="426" t="s">
        <v>258</v>
      </c>
      <c r="J1668" s="401">
        <f>SUM(J1625:J1667)</f>
        <v>17649</v>
      </c>
      <c r="K1668" s="401">
        <f t="shared" ref="K1668:P1668" si="93">SUM(K1625:K1667)</f>
        <v>12541</v>
      </c>
      <c r="L1668" s="401">
        <f t="shared" si="93"/>
        <v>5108</v>
      </c>
      <c r="M1668" s="426" t="s">
        <v>258</v>
      </c>
      <c r="N1668" s="401">
        <f t="shared" si="93"/>
        <v>15442</v>
      </c>
      <c r="O1668" s="401">
        <f t="shared" si="93"/>
        <v>22390</v>
      </c>
      <c r="P1668" s="401">
        <f t="shared" si="93"/>
        <v>-6948</v>
      </c>
    </row>
    <row r="1669" spans="1:16" ht="14.1" customHeight="1" x14ac:dyDescent="0.2">
      <c r="A1669" s="156"/>
      <c r="I1669" s="431"/>
      <c r="J1669" s="401">
        <f>N1668</f>
        <v>15442</v>
      </c>
      <c r="K1669" s="401">
        <f>O1668</f>
        <v>22390</v>
      </c>
      <c r="L1669" s="401">
        <f>P1668</f>
        <v>-6948</v>
      </c>
      <c r="M1669" s="440"/>
      <c r="N1669" s="441"/>
      <c r="O1669" s="441"/>
      <c r="P1669" s="441"/>
    </row>
    <row r="1670" spans="1:16" ht="14.1" customHeight="1" x14ac:dyDescent="0.2">
      <c r="A1670" s="156"/>
      <c r="J1670" s="428">
        <f>SUM(J1668:J1669)</f>
        <v>33091</v>
      </c>
      <c r="K1670" s="428">
        <f>SUM(K1668:K1669)</f>
        <v>34931</v>
      </c>
      <c r="L1670" s="428">
        <f>SUM(L1668:L1669)</f>
        <v>-1840</v>
      </c>
      <c r="M1670" s="400" t="s">
        <v>442</v>
      </c>
    </row>
    <row r="1671" spans="1:16" ht="14.1" customHeight="1" x14ac:dyDescent="0.2">
      <c r="A1671" s="156"/>
      <c r="I1671" s="429" t="s">
        <v>473</v>
      </c>
      <c r="J1671" s="399">
        <f>C1624-J1670</f>
        <v>0</v>
      </c>
      <c r="K1671" s="399">
        <f>E1624-K1670</f>
        <v>0</v>
      </c>
      <c r="L1671" s="399">
        <f>G1624-L1670</f>
        <v>0</v>
      </c>
    </row>
    <row r="1672" spans="1:16" ht="14.1" customHeight="1" x14ac:dyDescent="0.2"/>
    <row r="1673" spans="1:16" ht="14.1" customHeight="1" x14ac:dyDescent="0.2">
      <c r="A1673" s="166">
        <v>34</v>
      </c>
      <c r="B1673" s="245" t="s">
        <v>474</v>
      </c>
      <c r="C1673" s="72">
        <v>32016</v>
      </c>
      <c r="D1673" s="417">
        <f>C1673*100/7529178</f>
        <v>0.42522570192921461</v>
      </c>
      <c r="E1673" s="72">
        <v>39067</v>
      </c>
      <c r="F1673" s="417">
        <f>E1673*100/7270009</f>
        <v>0.53737209953935405</v>
      </c>
      <c r="G1673" s="443">
        <f>C1673-E1673</f>
        <v>-7051</v>
      </c>
      <c r="H1673" s="444">
        <f>G1673*100/E1673</f>
        <v>-18.048480815010112</v>
      </c>
      <c r="I1673" s="426"/>
      <c r="J1673" s="401"/>
      <c r="K1673" s="401"/>
      <c r="L1673" s="401"/>
      <c r="M1673" s="430"/>
      <c r="N1673" s="401"/>
      <c r="O1673" s="401"/>
      <c r="P1673" s="401"/>
    </row>
    <row r="1674" spans="1:16" ht="14.1" customHeight="1" x14ac:dyDescent="0.2">
      <c r="I1674" s="179" t="s">
        <v>362</v>
      </c>
      <c r="J1674" s="180">
        <v>1533</v>
      </c>
      <c r="K1674" s="180">
        <v>413</v>
      </c>
      <c r="L1674" s="208">
        <f t="shared" ref="L1674:L1693" si="94">J1674-K1674</f>
        <v>1120</v>
      </c>
      <c r="M1674" s="179" t="s">
        <v>360</v>
      </c>
      <c r="N1674" s="180">
        <v>319</v>
      </c>
      <c r="O1674" s="180">
        <v>4846</v>
      </c>
      <c r="P1674" s="208">
        <f t="shared" ref="P1674:P1691" si="95">N1674-O1674</f>
        <v>-4527</v>
      </c>
    </row>
    <row r="1675" spans="1:16" ht="14.1" customHeight="1" x14ac:dyDescent="0.2">
      <c r="I1675" s="179" t="s">
        <v>26</v>
      </c>
      <c r="J1675" s="180">
        <v>963</v>
      </c>
      <c r="K1675" s="180">
        <v>417</v>
      </c>
      <c r="L1675" s="208">
        <f t="shared" si="94"/>
        <v>546</v>
      </c>
      <c r="M1675" s="179" t="s">
        <v>307</v>
      </c>
      <c r="N1675" s="180">
        <v>20295</v>
      </c>
      <c r="O1675" s="180">
        <v>23056</v>
      </c>
      <c r="P1675" s="208">
        <f t="shared" si="95"/>
        <v>-2761</v>
      </c>
    </row>
    <row r="1676" spans="1:16" ht="14.1" customHeight="1" x14ac:dyDescent="0.2">
      <c r="C1676" s="442"/>
      <c r="D1676" s="442"/>
      <c r="E1676" s="442"/>
      <c r="F1676" s="442"/>
      <c r="I1676" s="179" t="s">
        <v>411</v>
      </c>
      <c r="J1676" s="180">
        <v>1524</v>
      </c>
      <c r="K1676" s="180">
        <v>1015</v>
      </c>
      <c r="L1676" s="208">
        <f t="shared" si="94"/>
        <v>509</v>
      </c>
      <c r="M1676" s="179" t="s">
        <v>150</v>
      </c>
      <c r="N1676" s="180">
        <v>1035</v>
      </c>
      <c r="O1676" s="180">
        <v>2023</v>
      </c>
      <c r="P1676" s="208">
        <f t="shared" si="95"/>
        <v>-988</v>
      </c>
    </row>
    <row r="1677" spans="1:16" ht="14.1" customHeight="1" x14ac:dyDescent="0.2">
      <c r="A1677" s="397"/>
      <c r="C1677" s="442"/>
      <c r="D1677" s="442"/>
      <c r="E1677" s="442"/>
      <c r="F1677" s="442"/>
      <c r="I1677" s="179" t="s">
        <v>408</v>
      </c>
      <c r="J1677" s="180">
        <v>496</v>
      </c>
      <c r="K1677" s="180">
        <v>269</v>
      </c>
      <c r="L1677" s="208">
        <f t="shared" si="94"/>
        <v>227</v>
      </c>
      <c r="M1677" s="179" t="s">
        <v>34</v>
      </c>
      <c r="N1677" s="180">
        <v>316</v>
      </c>
      <c r="O1677" s="180">
        <v>914</v>
      </c>
      <c r="P1677" s="208">
        <f t="shared" si="95"/>
        <v>-598</v>
      </c>
    </row>
    <row r="1678" spans="1:16" ht="14.1" customHeight="1" x14ac:dyDescent="0.2">
      <c r="A1678" s="397"/>
      <c r="C1678" s="442"/>
      <c r="D1678" s="442"/>
      <c r="E1678" s="442"/>
      <c r="F1678" s="442"/>
      <c r="I1678" s="179" t="s">
        <v>38</v>
      </c>
      <c r="J1678" s="180">
        <v>157</v>
      </c>
      <c r="K1678" s="180">
        <v>0</v>
      </c>
      <c r="L1678" s="208">
        <f t="shared" si="94"/>
        <v>157</v>
      </c>
      <c r="M1678" s="179" t="s">
        <v>181</v>
      </c>
      <c r="N1678" s="180">
        <v>135</v>
      </c>
      <c r="O1678" s="180">
        <v>587</v>
      </c>
      <c r="P1678" s="208">
        <f t="shared" si="95"/>
        <v>-452</v>
      </c>
    </row>
    <row r="1679" spans="1:16" ht="14.1" customHeight="1" x14ac:dyDescent="0.2">
      <c r="A1679" s="397"/>
      <c r="I1679" s="179" t="s">
        <v>431</v>
      </c>
      <c r="J1679" s="180">
        <v>417</v>
      </c>
      <c r="K1679" s="180">
        <v>304</v>
      </c>
      <c r="L1679" s="208">
        <f t="shared" si="94"/>
        <v>113</v>
      </c>
      <c r="M1679" s="179" t="s">
        <v>427</v>
      </c>
      <c r="N1679" s="180">
        <v>342</v>
      </c>
      <c r="O1679" s="180">
        <v>575</v>
      </c>
      <c r="P1679" s="208">
        <f t="shared" si="95"/>
        <v>-233</v>
      </c>
    </row>
    <row r="1680" spans="1:16" ht="14.1" customHeight="1" x14ac:dyDescent="0.2">
      <c r="A1680" s="397"/>
      <c r="I1680" s="179" t="s">
        <v>306</v>
      </c>
      <c r="J1680" s="180">
        <v>237</v>
      </c>
      <c r="K1680" s="180">
        <v>141</v>
      </c>
      <c r="L1680" s="208">
        <f t="shared" si="94"/>
        <v>96</v>
      </c>
      <c r="M1680" s="179" t="s">
        <v>419</v>
      </c>
      <c r="N1680" s="180">
        <v>90</v>
      </c>
      <c r="O1680" s="180">
        <v>193</v>
      </c>
      <c r="P1680" s="208">
        <f t="shared" si="95"/>
        <v>-103</v>
      </c>
    </row>
    <row r="1681" spans="1:16" ht="14.1" customHeight="1" x14ac:dyDescent="0.2">
      <c r="A1681" s="397"/>
      <c r="G1681" s="422"/>
      <c r="H1681" s="422"/>
      <c r="I1681" s="179" t="s">
        <v>151</v>
      </c>
      <c r="J1681" s="180">
        <v>188</v>
      </c>
      <c r="K1681" s="180">
        <v>97</v>
      </c>
      <c r="L1681" s="208">
        <f t="shared" si="94"/>
        <v>91</v>
      </c>
      <c r="M1681" s="179" t="s">
        <v>371</v>
      </c>
      <c r="N1681" s="180">
        <v>15</v>
      </c>
      <c r="O1681" s="180">
        <v>101</v>
      </c>
      <c r="P1681" s="208">
        <f t="shared" si="95"/>
        <v>-86</v>
      </c>
    </row>
    <row r="1682" spans="1:16" ht="14.1" customHeight="1" x14ac:dyDescent="0.2">
      <c r="A1682" s="397"/>
      <c r="G1682" s="422"/>
      <c r="H1682" s="422"/>
      <c r="I1682" s="179" t="s">
        <v>194</v>
      </c>
      <c r="J1682" s="180">
        <v>178</v>
      </c>
      <c r="K1682" s="180">
        <v>100</v>
      </c>
      <c r="L1682" s="208">
        <f t="shared" si="94"/>
        <v>78</v>
      </c>
      <c r="M1682" s="179" t="s">
        <v>152</v>
      </c>
      <c r="N1682" s="180">
        <v>258</v>
      </c>
      <c r="O1682" s="180">
        <v>329</v>
      </c>
      <c r="P1682" s="208">
        <f t="shared" si="95"/>
        <v>-71</v>
      </c>
    </row>
    <row r="1683" spans="1:16" ht="14.1" customHeight="1" x14ac:dyDescent="0.2">
      <c r="A1683" s="397"/>
      <c r="I1683" s="179" t="s">
        <v>410</v>
      </c>
      <c r="J1683" s="180">
        <v>259</v>
      </c>
      <c r="K1683" s="180">
        <v>224</v>
      </c>
      <c r="L1683" s="208">
        <f t="shared" si="94"/>
        <v>35</v>
      </c>
      <c r="M1683" s="179" t="s">
        <v>368</v>
      </c>
      <c r="N1683" s="180">
        <v>1</v>
      </c>
      <c r="O1683" s="180">
        <v>43</v>
      </c>
      <c r="P1683" s="208">
        <f t="shared" si="95"/>
        <v>-42</v>
      </c>
    </row>
    <row r="1684" spans="1:16" ht="14.1" customHeight="1" x14ac:dyDescent="0.2">
      <c r="A1684" s="397"/>
      <c r="I1684" s="179" t="s">
        <v>197</v>
      </c>
      <c r="J1684" s="180">
        <v>25</v>
      </c>
      <c r="K1684" s="180">
        <v>0</v>
      </c>
      <c r="L1684" s="208">
        <f t="shared" si="94"/>
        <v>25</v>
      </c>
      <c r="M1684" s="179" t="s">
        <v>189</v>
      </c>
      <c r="N1684" s="180">
        <v>109</v>
      </c>
      <c r="O1684" s="180">
        <v>145</v>
      </c>
      <c r="P1684" s="208">
        <f t="shared" si="95"/>
        <v>-36</v>
      </c>
    </row>
    <row r="1685" spans="1:16" ht="14.1" customHeight="1" x14ac:dyDescent="0.2">
      <c r="A1685" s="397"/>
      <c r="I1685" s="179" t="s">
        <v>317</v>
      </c>
      <c r="J1685" s="180">
        <v>18</v>
      </c>
      <c r="K1685" s="180">
        <v>0</v>
      </c>
      <c r="L1685" s="208">
        <f t="shared" si="94"/>
        <v>18</v>
      </c>
      <c r="M1685" s="179" t="s">
        <v>17</v>
      </c>
      <c r="N1685" s="180">
        <v>4</v>
      </c>
      <c r="O1685" s="180">
        <v>10</v>
      </c>
      <c r="P1685" s="208">
        <f t="shared" si="95"/>
        <v>-6</v>
      </c>
    </row>
    <row r="1686" spans="1:16" ht="14.1" customHeight="1" x14ac:dyDescent="0.2">
      <c r="A1686" s="397"/>
      <c r="I1686" s="179" t="s">
        <v>422</v>
      </c>
      <c r="J1686" s="180">
        <v>13</v>
      </c>
      <c r="K1686" s="180">
        <v>0</v>
      </c>
      <c r="L1686" s="208">
        <f t="shared" si="94"/>
        <v>13</v>
      </c>
      <c r="M1686" s="179" t="s">
        <v>407</v>
      </c>
      <c r="N1686" s="180">
        <v>35</v>
      </c>
      <c r="O1686" s="180">
        <v>41</v>
      </c>
      <c r="P1686" s="208">
        <f t="shared" si="95"/>
        <v>-6</v>
      </c>
    </row>
    <row r="1687" spans="1:16" ht="14.1" customHeight="1" x14ac:dyDescent="0.2">
      <c r="A1687" s="397"/>
      <c r="I1687" s="179" t="s">
        <v>417</v>
      </c>
      <c r="J1687" s="180">
        <v>16</v>
      </c>
      <c r="K1687" s="180">
        <v>10</v>
      </c>
      <c r="L1687" s="208">
        <f t="shared" si="94"/>
        <v>6</v>
      </c>
      <c r="M1687" s="179" t="s">
        <v>163</v>
      </c>
      <c r="N1687" s="180">
        <v>0</v>
      </c>
      <c r="O1687" s="180">
        <v>6</v>
      </c>
      <c r="P1687" s="208">
        <f t="shared" si="95"/>
        <v>-6</v>
      </c>
    </row>
    <row r="1688" spans="1:16" ht="14.1" customHeight="1" x14ac:dyDescent="0.2">
      <c r="A1688" s="397"/>
      <c r="I1688" s="179" t="s">
        <v>135</v>
      </c>
      <c r="J1688" s="180">
        <v>28</v>
      </c>
      <c r="K1688" s="180">
        <v>23</v>
      </c>
      <c r="L1688" s="208">
        <f t="shared" si="94"/>
        <v>5</v>
      </c>
      <c r="M1688" s="179" t="s">
        <v>413</v>
      </c>
      <c r="N1688" s="180">
        <v>65</v>
      </c>
      <c r="O1688" s="180">
        <v>70</v>
      </c>
      <c r="P1688" s="208">
        <f t="shared" si="95"/>
        <v>-5</v>
      </c>
    </row>
    <row r="1689" spans="1:16" ht="14.1" customHeight="1" x14ac:dyDescent="0.2">
      <c r="A1689" s="397"/>
      <c r="I1689" s="179" t="s">
        <v>425</v>
      </c>
      <c r="J1689" s="180">
        <v>13</v>
      </c>
      <c r="K1689" s="180">
        <v>8</v>
      </c>
      <c r="L1689" s="208">
        <f t="shared" si="94"/>
        <v>5</v>
      </c>
      <c r="M1689" s="179" t="s">
        <v>426</v>
      </c>
      <c r="N1689" s="180">
        <v>0</v>
      </c>
      <c r="O1689" s="180">
        <v>2</v>
      </c>
      <c r="P1689" s="208">
        <f t="shared" si="95"/>
        <v>-2</v>
      </c>
    </row>
    <row r="1690" spans="1:16" ht="14.1" customHeight="1" x14ac:dyDescent="0.2">
      <c r="A1690" s="397"/>
      <c r="I1690" s="179" t="s">
        <v>428</v>
      </c>
      <c r="J1690" s="180">
        <v>15</v>
      </c>
      <c r="K1690" s="180">
        <v>11</v>
      </c>
      <c r="L1690" s="208">
        <f t="shared" si="94"/>
        <v>4</v>
      </c>
      <c r="M1690" s="179" t="s">
        <v>180</v>
      </c>
      <c r="N1690" s="180">
        <v>1</v>
      </c>
      <c r="O1690" s="180">
        <v>2</v>
      </c>
      <c r="P1690" s="208">
        <f t="shared" si="95"/>
        <v>-1</v>
      </c>
    </row>
    <row r="1691" spans="1:16" ht="14.1" customHeight="1" x14ac:dyDescent="0.2">
      <c r="A1691" s="397"/>
      <c r="I1691" s="179" t="s">
        <v>145</v>
      </c>
      <c r="J1691" s="180">
        <v>17</v>
      </c>
      <c r="K1691" s="180">
        <v>13</v>
      </c>
      <c r="L1691" s="208">
        <f t="shared" si="94"/>
        <v>4</v>
      </c>
      <c r="M1691" s="179" t="s">
        <v>246</v>
      </c>
      <c r="N1691" s="180">
        <v>2882</v>
      </c>
      <c r="O1691" s="180">
        <v>3063</v>
      </c>
      <c r="P1691" s="208">
        <f t="shared" si="95"/>
        <v>-181</v>
      </c>
    </row>
    <row r="1692" spans="1:16" ht="14.1" customHeight="1" x14ac:dyDescent="0.2">
      <c r="A1692" s="397"/>
      <c r="I1692" s="179" t="s">
        <v>54</v>
      </c>
      <c r="J1692" s="180">
        <v>1</v>
      </c>
      <c r="K1692" s="180">
        <v>0</v>
      </c>
      <c r="L1692" s="208">
        <f t="shared" si="94"/>
        <v>1</v>
      </c>
    </row>
    <row r="1693" spans="1:16" ht="14.1" customHeight="1" x14ac:dyDescent="0.2">
      <c r="I1693" s="179" t="s">
        <v>415</v>
      </c>
      <c r="J1693" s="180">
        <v>16</v>
      </c>
      <c r="K1693" s="180">
        <v>16</v>
      </c>
      <c r="L1693" s="208">
        <f t="shared" si="94"/>
        <v>0</v>
      </c>
    </row>
    <row r="1694" spans="1:16" ht="14.1" customHeight="1" x14ac:dyDescent="0.2">
      <c r="A1694" s="163"/>
      <c r="I1694" s="183"/>
      <c r="J1694" s="180"/>
      <c r="K1694" s="180"/>
      <c r="L1694" s="208"/>
      <c r="M1694" s="183"/>
      <c r="N1694" s="180"/>
      <c r="O1694" s="180"/>
      <c r="P1694" s="208"/>
    </row>
    <row r="1695" spans="1:16" ht="14.1" customHeight="1" x14ac:dyDescent="0.2">
      <c r="I1695" s="183"/>
      <c r="J1695" s="180"/>
      <c r="K1695" s="180"/>
      <c r="L1695" s="208"/>
      <c r="M1695" s="183"/>
      <c r="N1695" s="180"/>
      <c r="O1695" s="180"/>
      <c r="P1695" s="208"/>
    </row>
    <row r="1696" spans="1:16" ht="14.1" customHeight="1" x14ac:dyDescent="0.2">
      <c r="I1696" s="183"/>
      <c r="J1696" s="180"/>
      <c r="K1696" s="180"/>
      <c r="L1696" s="208"/>
      <c r="M1696" s="183"/>
      <c r="N1696" s="180"/>
      <c r="O1696" s="180"/>
      <c r="P1696" s="208"/>
    </row>
    <row r="1697" spans="1:16" ht="14.1" customHeight="1" x14ac:dyDescent="0.2">
      <c r="I1697" s="183"/>
      <c r="J1697" s="180"/>
      <c r="K1697" s="180"/>
      <c r="L1697" s="208"/>
      <c r="M1697" s="183"/>
      <c r="N1697" s="180"/>
      <c r="O1697" s="180"/>
      <c r="P1697" s="208"/>
    </row>
    <row r="1698" spans="1:16" ht="14.1" customHeight="1" x14ac:dyDescent="0.2">
      <c r="I1698" s="183"/>
      <c r="J1698" s="180"/>
      <c r="K1698" s="180"/>
      <c r="L1698" s="208"/>
      <c r="M1698" s="183"/>
      <c r="N1698" s="180"/>
      <c r="O1698" s="180"/>
      <c r="P1698" s="208"/>
    </row>
    <row r="1699" spans="1:16" ht="14.1" customHeight="1" x14ac:dyDescent="0.2">
      <c r="I1699" s="183"/>
      <c r="J1699" s="180"/>
      <c r="K1699" s="180"/>
      <c r="L1699" s="208"/>
      <c r="M1699" s="183"/>
      <c r="N1699" s="180"/>
      <c r="O1699" s="180"/>
      <c r="P1699" s="208"/>
    </row>
    <row r="1700" spans="1:16" ht="14.1" customHeight="1" x14ac:dyDescent="0.2">
      <c r="A1700" s="156"/>
      <c r="I1700" s="183"/>
      <c r="J1700" s="180"/>
      <c r="K1700" s="180"/>
      <c r="L1700" s="208"/>
      <c r="M1700" s="183"/>
      <c r="N1700" s="180"/>
      <c r="O1700" s="180"/>
      <c r="P1700" s="208"/>
    </row>
    <row r="1701" spans="1:16" ht="14.1" customHeight="1" x14ac:dyDescent="0.2">
      <c r="A1701" s="156"/>
      <c r="I1701" s="183"/>
      <c r="J1701" s="180"/>
      <c r="K1701" s="180"/>
      <c r="L1701" s="208"/>
      <c r="M1701" s="183"/>
      <c r="N1701" s="180"/>
      <c r="O1701" s="180"/>
      <c r="P1701" s="208"/>
    </row>
    <row r="1702" spans="1:16" ht="14.1" customHeight="1" x14ac:dyDescent="0.2">
      <c r="A1702" s="156"/>
      <c r="I1702" s="183"/>
      <c r="J1702" s="180"/>
      <c r="K1702" s="180"/>
      <c r="L1702" s="208"/>
      <c r="M1702" s="183"/>
      <c r="N1702" s="180"/>
      <c r="O1702" s="180"/>
      <c r="P1702" s="208"/>
    </row>
    <row r="1703" spans="1:16" ht="14.1" customHeight="1" x14ac:dyDescent="0.2">
      <c r="A1703" s="156"/>
      <c r="I1703" s="183"/>
      <c r="J1703" s="180"/>
      <c r="K1703" s="180"/>
      <c r="L1703" s="208"/>
      <c r="M1703" s="183"/>
      <c r="N1703" s="180"/>
      <c r="O1703" s="180"/>
      <c r="P1703" s="208"/>
    </row>
    <row r="1704" spans="1:16" ht="14.1" customHeight="1" x14ac:dyDescent="0.2">
      <c r="A1704" s="156"/>
      <c r="I1704" s="183"/>
      <c r="J1704" s="180"/>
      <c r="K1704" s="180"/>
      <c r="L1704" s="208"/>
      <c r="M1704" s="183"/>
      <c r="N1704" s="180"/>
      <c r="O1704" s="180"/>
      <c r="P1704" s="208"/>
    </row>
    <row r="1705" spans="1:16" ht="14.1" customHeight="1" x14ac:dyDescent="0.2">
      <c r="A1705" s="156"/>
      <c r="I1705" s="183"/>
      <c r="J1705" s="180"/>
      <c r="K1705" s="180"/>
      <c r="L1705" s="208"/>
      <c r="M1705" s="183"/>
      <c r="N1705" s="180"/>
      <c r="O1705" s="180"/>
      <c r="P1705" s="208"/>
    </row>
    <row r="1706" spans="1:16" ht="14.1" customHeight="1" x14ac:dyDescent="0.2">
      <c r="A1706" s="156"/>
      <c r="M1706" s="423"/>
      <c r="N1706" s="424"/>
      <c r="O1706" s="424"/>
      <c r="P1706" s="208"/>
    </row>
    <row r="1707" spans="1:16" ht="14.1" customHeight="1" x14ac:dyDescent="0.2">
      <c r="A1707" s="156"/>
      <c r="I1707" s="183"/>
      <c r="J1707" s="424"/>
      <c r="K1707" s="424"/>
      <c r="L1707" s="208"/>
      <c r="M1707" s="423"/>
      <c r="N1707" s="424"/>
      <c r="O1707" s="424"/>
      <c r="P1707" s="208"/>
    </row>
    <row r="1708" spans="1:16" ht="14.1" customHeight="1" x14ac:dyDescent="0.2">
      <c r="A1708" s="156"/>
      <c r="I1708" s="183"/>
      <c r="J1708" s="424"/>
      <c r="K1708" s="424"/>
      <c r="L1708" s="208"/>
      <c r="M1708" s="423"/>
      <c r="N1708" s="424"/>
      <c r="O1708" s="424"/>
      <c r="P1708" s="208"/>
    </row>
    <row r="1709" spans="1:16" ht="14.1" customHeight="1" x14ac:dyDescent="0.2">
      <c r="A1709" s="156"/>
      <c r="I1709" s="183"/>
      <c r="J1709" s="424"/>
      <c r="K1709" s="424"/>
      <c r="L1709" s="208"/>
      <c r="M1709" s="423"/>
      <c r="N1709" s="424"/>
      <c r="O1709" s="424"/>
      <c r="P1709" s="208"/>
    </row>
    <row r="1710" spans="1:16" ht="14.1" customHeight="1" x14ac:dyDescent="0.2">
      <c r="A1710" s="156"/>
      <c r="I1710" s="183"/>
      <c r="J1710" s="424"/>
      <c r="K1710" s="424"/>
      <c r="L1710" s="208"/>
      <c r="M1710" s="423"/>
      <c r="N1710" s="424"/>
      <c r="O1710" s="424"/>
      <c r="P1710" s="208"/>
    </row>
    <row r="1711" spans="1:16" ht="14.1" customHeight="1" x14ac:dyDescent="0.2">
      <c r="A1711" s="156"/>
      <c r="I1711" s="183"/>
      <c r="J1711" s="424"/>
      <c r="K1711" s="424"/>
      <c r="L1711" s="208"/>
      <c r="M1711" s="423"/>
      <c r="N1711" s="424"/>
      <c r="O1711" s="424"/>
      <c r="P1711" s="208"/>
    </row>
    <row r="1712" spans="1:16" ht="14.1" customHeight="1" x14ac:dyDescent="0.2"/>
    <row r="1713" spans="1:16" ht="14.1" customHeight="1" x14ac:dyDescent="0.2"/>
    <row r="1714" spans="1:16" ht="14.1" customHeight="1" x14ac:dyDescent="0.2"/>
    <row r="1715" spans="1:16" ht="14.1" customHeight="1" x14ac:dyDescent="0.2"/>
    <row r="1716" spans="1:16" ht="14.1" customHeight="1" x14ac:dyDescent="0.2"/>
    <row r="1717" spans="1:16" ht="14.1" customHeight="1" x14ac:dyDescent="0.2">
      <c r="A1717" s="156"/>
      <c r="I1717" s="426" t="s">
        <v>434</v>
      </c>
      <c r="J1717" s="401">
        <f>SUM(J1674:J1716)</f>
        <v>6114</v>
      </c>
      <c r="K1717" s="401">
        <f t="shared" ref="K1717:L1717" si="96">SUM(K1674:K1716)</f>
        <v>3061</v>
      </c>
      <c r="L1717" s="401">
        <f t="shared" si="96"/>
        <v>3053</v>
      </c>
      <c r="M1717" s="430" t="s">
        <v>434</v>
      </c>
      <c r="N1717" s="401">
        <f>SUM(N1674:N1716)</f>
        <v>25902</v>
      </c>
      <c r="O1717" s="401">
        <f>SUM(O1674:O1716)</f>
        <v>36006</v>
      </c>
      <c r="P1717" s="401">
        <f>SUM(P1674:P1716)</f>
        <v>-10104</v>
      </c>
    </row>
    <row r="1718" spans="1:16" ht="14.1" customHeight="1" x14ac:dyDescent="0.2">
      <c r="A1718" s="156"/>
      <c r="I1718" s="431"/>
      <c r="J1718" s="401">
        <f>N1717</f>
        <v>25902</v>
      </c>
      <c r="K1718" s="401">
        <f>O1717</f>
        <v>36006</v>
      </c>
      <c r="L1718" s="401">
        <f>P1717</f>
        <v>-10104</v>
      </c>
      <c r="M1718" s="440"/>
      <c r="N1718" s="441"/>
      <c r="O1718" s="441"/>
      <c r="P1718" s="441"/>
    </row>
    <row r="1719" spans="1:16" ht="14.1" customHeight="1" x14ac:dyDescent="0.2">
      <c r="A1719" s="156"/>
      <c r="J1719" s="428">
        <f>SUM(J1717:J1718)</f>
        <v>32016</v>
      </c>
      <c r="K1719" s="428">
        <f>SUM(K1717:K1718)</f>
        <v>39067</v>
      </c>
      <c r="L1719" s="428">
        <f>SUM(L1717:L1718)</f>
        <v>-7051</v>
      </c>
      <c r="M1719" s="400" t="s">
        <v>442</v>
      </c>
    </row>
    <row r="1720" spans="1:16" ht="14.1" customHeight="1" x14ac:dyDescent="0.2">
      <c r="A1720" s="156"/>
      <c r="I1720" s="429" t="s">
        <v>475</v>
      </c>
      <c r="J1720" s="399">
        <f>C1673-J1719</f>
        <v>0</v>
      </c>
      <c r="K1720" s="399">
        <f>E1673-K1719</f>
        <v>0</v>
      </c>
      <c r="L1720" s="399">
        <f>G1673-L1719</f>
        <v>0</v>
      </c>
    </row>
    <row r="1721" spans="1:16" ht="14.1" customHeight="1" x14ac:dyDescent="0.2">
      <c r="I1721" s="446"/>
    </row>
    <row r="1722" spans="1:16" ht="14.1" customHeight="1" x14ac:dyDescent="0.2">
      <c r="A1722" s="166">
        <v>35</v>
      </c>
      <c r="B1722" s="245" t="s">
        <v>396</v>
      </c>
      <c r="C1722" s="72">
        <v>31487</v>
      </c>
      <c r="D1722" s="417">
        <f>C1722*100/7529178</f>
        <v>0.41819970254388994</v>
      </c>
      <c r="E1722" s="72">
        <v>34544</v>
      </c>
      <c r="F1722" s="417">
        <f>E1722*100/7270009</f>
        <v>0.47515759609100894</v>
      </c>
      <c r="G1722" s="443">
        <f>C1722-E1722</f>
        <v>-3057</v>
      </c>
      <c r="H1722" s="444">
        <f>G1722*100/E1722</f>
        <v>-8.8495831403427516</v>
      </c>
      <c r="I1722" s="426"/>
      <c r="J1722" s="401"/>
      <c r="K1722" s="401"/>
      <c r="L1722" s="401"/>
      <c r="M1722" s="430"/>
      <c r="N1722" s="401"/>
      <c r="O1722" s="401"/>
      <c r="P1722" s="401"/>
    </row>
    <row r="1723" spans="1:16" ht="14.1" customHeight="1" x14ac:dyDescent="0.2">
      <c r="A1723" s="397"/>
      <c r="I1723" s="179" t="s">
        <v>311</v>
      </c>
      <c r="J1723" s="180">
        <v>497</v>
      </c>
      <c r="K1723" s="180">
        <v>124</v>
      </c>
      <c r="L1723" s="208">
        <f t="shared" ref="L1723:L1750" si="97">J1723-K1723</f>
        <v>373</v>
      </c>
      <c r="M1723" s="179" t="s">
        <v>30</v>
      </c>
      <c r="N1723" s="180">
        <v>3333</v>
      </c>
      <c r="O1723" s="180">
        <v>10633</v>
      </c>
      <c r="P1723" s="208">
        <f t="shared" ref="P1723:P1742" si="98">N1723-O1723</f>
        <v>-7300</v>
      </c>
    </row>
    <row r="1724" spans="1:16" ht="14.1" customHeight="1" x14ac:dyDescent="0.2">
      <c r="A1724" s="397"/>
      <c r="C1724" s="422"/>
      <c r="D1724" s="422"/>
      <c r="E1724" s="422"/>
      <c r="F1724" s="422"/>
      <c r="I1724" s="179" t="s">
        <v>151</v>
      </c>
      <c r="J1724" s="180">
        <v>1696</v>
      </c>
      <c r="K1724" s="180">
        <v>1490</v>
      </c>
      <c r="L1724" s="208">
        <f t="shared" si="97"/>
        <v>206</v>
      </c>
      <c r="M1724" s="179" t="s">
        <v>197</v>
      </c>
      <c r="N1724" s="180">
        <v>7289</v>
      </c>
      <c r="O1724" s="180">
        <v>10367</v>
      </c>
      <c r="P1724" s="208">
        <f t="shared" si="98"/>
        <v>-3078</v>
      </c>
    </row>
    <row r="1725" spans="1:16" ht="14.1" customHeight="1" x14ac:dyDescent="0.2">
      <c r="A1725" s="397"/>
      <c r="C1725" s="422"/>
      <c r="D1725" s="422"/>
      <c r="E1725" s="422"/>
      <c r="F1725" s="422"/>
      <c r="I1725" s="179" t="s">
        <v>408</v>
      </c>
      <c r="J1725" s="180">
        <v>426</v>
      </c>
      <c r="K1725" s="180">
        <v>232</v>
      </c>
      <c r="L1725" s="208">
        <f t="shared" si="97"/>
        <v>194</v>
      </c>
      <c r="M1725" s="179" t="s">
        <v>150</v>
      </c>
      <c r="N1725" s="180">
        <v>1638</v>
      </c>
      <c r="O1725" s="180">
        <v>3547</v>
      </c>
      <c r="P1725" s="208">
        <f t="shared" si="98"/>
        <v>-1909</v>
      </c>
    </row>
    <row r="1726" spans="1:16" ht="14.1" customHeight="1" x14ac:dyDescent="0.2">
      <c r="A1726" s="397"/>
      <c r="C1726" s="422"/>
      <c r="D1726" s="422"/>
      <c r="E1726" s="422"/>
      <c r="F1726" s="422"/>
      <c r="I1726" s="179" t="s">
        <v>410</v>
      </c>
      <c r="J1726" s="180">
        <v>844</v>
      </c>
      <c r="K1726" s="180">
        <v>702</v>
      </c>
      <c r="L1726" s="208">
        <f t="shared" si="97"/>
        <v>142</v>
      </c>
      <c r="M1726" s="179" t="s">
        <v>194</v>
      </c>
      <c r="N1726" s="180">
        <v>6</v>
      </c>
      <c r="O1726" s="180">
        <v>259</v>
      </c>
      <c r="P1726" s="208">
        <f t="shared" si="98"/>
        <v>-253</v>
      </c>
    </row>
    <row r="1727" spans="1:16" ht="14.1" customHeight="1" x14ac:dyDescent="0.2">
      <c r="A1727" s="397"/>
      <c r="I1727" s="179" t="s">
        <v>306</v>
      </c>
      <c r="J1727" s="180">
        <v>190</v>
      </c>
      <c r="K1727" s="180">
        <v>95</v>
      </c>
      <c r="L1727" s="208">
        <f t="shared" si="97"/>
        <v>95</v>
      </c>
      <c r="M1727" s="179" t="s">
        <v>17</v>
      </c>
      <c r="N1727" s="180">
        <v>291</v>
      </c>
      <c r="O1727" s="180">
        <v>431</v>
      </c>
      <c r="P1727" s="208">
        <f t="shared" si="98"/>
        <v>-140</v>
      </c>
    </row>
    <row r="1728" spans="1:16" ht="14.1" customHeight="1" x14ac:dyDescent="0.2">
      <c r="A1728" s="397"/>
      <c r="I1728" s="179" t="s">
        <v>148</v>
      </c>
      <c r="J1728" s="180">
        <v>95</v>
      </c>
      <c r="K1728" s="180">
        <v>0</v>
      </c>
      <c r="L1728" s="208">
        <f t="shared" si="97"/>
        <v>95</v>
      </c>
      <c r="M1728" s="179" t="s">
        <v>427</v>
      </c>
      <c r="N1728" s="180">
        <v>208</v>
      </c>
      <c r="O1728" s="180">
        <v>324</v>
      </c>
      <c r="P1728" s="208">
        <f t="shared" si="98"/>
        <v>-116</v>
      </c>
    </row>
    <row r="1729" spans="1:16" ht="14.1" customHeight="1" x14ac:dyDescent="0.2">
      <c r="A1729" s="397"/>
      <c r="I1729" s="179" t="s">
        <v>135</v>
      </c>
      <c r="J1729" s="180">
        <v>197</v>
      </c>
      <c r="K1729" s="180">
        <v>104</v>
      </c>
      <c r="L1729" s="208">
        <f t="shared" si="97"/>
        <v>93</v>
      </c>
      <c r="M1729" s="179" t="s">
        <v>317</v>
      </c>
      <c r="N1729" s="180">
        <v>0</v>
      </c>
      <c r="O1729" s="180">
        <v>94</v>
      </c>
      <c r="P1729" s="208">
        <f t="shared" si="98"/>
        <v>-94</v>
      </c>
    </row>
    <row r="1730" spans="1:16" ht="14.1" customHeight="1" x14ac:dyDescent="0.2">
      <c r="A1730" s="397"/>
      <c r="I1730" s="179" t="s">
        <v>413</v>
      </c>
      <c r="J1730" s="180">
        <v>106</v>
      </c>
      <c r="K1730" s="180">
        <v>53</v>
      </c>
      <c r="L1730" s="208">
        <f t="shared" si="97"/>
        <v>53</v>
      </c>
      <c r="M1730" s="179" t="s">
        <v>307</v>
      </c>
      <c r="N1730" s="180">
        <v>492</v>
      </c>
      <c r="O1730" s="180">
        <v>572</v>
      </c>
      <c r="P1730" s="208">
        <f t="shared" si="98"/>
        <v>-80</v>
      </c>
    </row>
    <row r="1731" spans="1:16" ht="14.1" customHeight="1" x14ac:dyDescent="0.2">
      <c r="A1731" s="397"/>
      <c r="I1731" s="179" t="s">
        <v>54</v>
      </c>
      <c r="J1731" s="180">
        <v>553</v>
      </c>
      <c r="K1731" s="180">
        <v>505</v>
      </c>
      <c r="L1731" s="208">
        <f t="shared" si="97"/>
        <v>48</v>
      </c>
      <c r="M1731" s="179" t="s">
        <v>156</v>
      </c>
      <c r="N1731" s="180">
        <v>35</v>
      </c>
      <c r="O1731" s="180">
        <v>108</v>
      </c>
      <c r="P1731" s="208">
        <f t="shared" si="98"/>
        <v>-73</v>
      </c>
    </row>
    <row r="1732" spans="1:16" ht="14.1" customHeight="1" x14ac:dyDescent="0.2">
      <c r="A1732" s="397"/>
      <c r="I1732" s="179" t="s">
        <v>409</v>
      </c>
      <c r="J1732" s="180">
        <v>104</v>
      </c>
      <c r="K1732" s="180">
        <v>61</v>
      </c>
      <c r="L1732" s="208">
        <f t="shared" si="97"/>
        <v>43</v>
      </c>
      <c r="M1732" s="179" t="s">
        <v>414</v>
      </c>
      <c r="N1732" s="180">
        <v>0</v>
      </c>
      <c r="O1732" s="180">
        <v>48</v>
      </c>
      <c r="P1732" s="208">
        <f t="shared" si="98"/>
        <v>-48</v>
      </c>
    </row>
    <row r="1733" spans="1:16" ht="14.1" customHeight="1" x14ac:dyDescent="0.2">
      <c r="A1733" s="397"/>
      <c r="I1733" s="179" t="s">
        <v>152</v>
      </c>
      <c r="J1733" s="180">
        <v>53</v>
      </c>
      <c r="K1733" s="180">
        <v>13</v>
      </c>
      <c r="L1733" s="208">
        <f t="shared" si="97"/>
        <v>40</v>
      </c>
      <c r="M1733" s="179" t="s">
        <v>411</v>
      </c>
      <c r="N1733" s="180">
        <v>1344</v>
      </c>
      <c r="O1733" s="180">
        <v>1382</v>
      </c>
      <c r="P1733" s="208">
        <f t="shared" si="98"/>
        <v>-38</v>
      </c>
    </row>
    <row r="1734" spans="1:16" ht="14.1" customHeight="1" x14ac:dyDescent="0.2">
      <c r="A1734" s="397"/>
      <c r="I1734" s="179" t="s">
        <v>171</v>
      </c>
      <c r="J1734" s="180">
        <v>95</v>
      </c>
      <c r="K1734" s="180">
        <v>57</v>
      </c>
      <c r="L1734" s="208">
        <f t="shared" si="97"/>
        <v>38</v>
      </c>
      <c r="M1734" s="179" t="s">
        <v>50</v>
      </c>
      <c r="N1734" s="180">
        <v>675</v>
      </c>
      <c r="O1734" s="180">
        <v>701</v>
      </c>
      <c r="P1734" s="208">
        <f t="shared" si="98"/>
        <v>-26</v>
      </c>
    </row>
    <row r="1735" spans="1:16" ht="14.1" customHeight="1" x14ac:dyDescent="0.2">
      <c r="A1735" s="397"/>
      <c r="I1735" s="179" t="s">
        <v>425</v>
      </c>
      <c r="J1735" s="180">
        <v>54</v>
      </c>
      <c r="K1735" s="180">
        <v>26</v>
      </c>
      <c r="L1735" s="208">
        <f t="shared" si="97"/>
        <v>28</v>
      </c>
      <c r="M1735" s="179" t="s">
        <v>431</v>
      </c>
      <c r="N1735" s="180">
        <v>47</v>
      </c>
      <c r="O1735" s="180">
        <v>71</v>
      </c>
      <c r="P1735" s="208">
        <f t="shared" si="98"/>
        <v>-24</v>
      </c>
    </row>
    <row r="1736" spans="1:16" ht="14.1" customHeight="1" x14ac:dyDescent="0.2">
      <c r="A1736" s="397"/>
      <c r="I1736" s="179" t="s">
        <v>38</v>
      </c>
      <c r="J1736" s="180">
        <v>80</v>
      </c>
      <c r="K1736" s="180">
        <v>54</v>
      </c>
      <c r="L1736" s="208">
        <f t="shared" si="97"/>
        <v>26</v>
      </c>
      <c r="M1736" s="179" t="s">
        <v>407</v>
      </c>
      <c r="N1736" s="180">
        <v>7</v>
      </c>
      <c r="O1736" s="180">
        <v>15</v>
      </c>
      <c r="P1736" s="208">
        <f t="shared" si="98"/>
        <v>-8</v>
      </c>
    </row>
    <row r="1737" spans="1:16" ht="14.1" customHeight="1" x14ac:dyDescent="0.2">
      <c r="A1737" s="397"/>
      <c r="I1737" s="179" t="s">
        <v>360</v>
      </c>
      <c r="J1737" s="180">
        <v>192</v>
      </c>
      <c r="K1737" s="180">
        <v>169</v>
      </c>
      <c r="L1737" s="208">
        <f t="shared" si="97"/>
        <v>23</v>
      </c>
      <c r="M1737" s="179" t="s">
        <v>417</v>
      </c>
      <c r="N1737" s="180">
        <v>0</v>
      </c>
      <c r="O1737" s="180">
        <v>5</v>
      </c>
      <c r="P1737" s="208">
        <f t="shared" si="98"/>
        <v>-5</v>
      </c>
    </row>
    <row r="1738" spans="1:16" ht="14.1" customHeight="1" x14ac:dyDescent="0.2">
      <c r="A1738" s="397"/>
      <c r="I1738" s="179" t="s">
        <v>53</v>
      </c>
      <c r="J1738" s="180">
        <v>24</v>
      </c>
      <c r="K1738" s="180">
        <v>1</v>
      </c>
      <c r="L1738" s="208">
        <f t="shared" si="97"/>
        <v>23</v>
      </c>
      <c r="M1738" s="179" t="s">
        <v>412</v>
      </c>
      <c r="N1738" s="180">
        <v>10</v>
      </c>
      <c r="O1738" s="180">
        <v>14</v>
      </c>
      <c r="P1738" s="208">
        <f t="shared" si="98"/>
        <v>-4</v>
      </c>
    </row>
    <row r="1739" spans="1:16" ht="14.1" customHeight="1" x14ac:dyDescent="0.2">
      <c r="I1739" s="179" t="s">
        <v>138</v>
      </c>
      <c r="J1739" s="180">
        <v>26</v>
      </c>
      <c r="K1739" s="180">
        <v>10</v>
      </c>
      <c r="L1739" s="208">
        <f t="shared" si="97"/>
        <v>16</v>
      </c>
      <c r="M1739" s="179" t="s">
        <v>145</v>
      </c>
      <c r="N1739" s="180">
        <v>1</v>
      </c>
      <c r="O1739" s="180">
        <v>5</v>
      </c>
      <c r="P1739" s="208">
        <f t="shared" si="98"/>
        <v>-4</v>
      </c>
    </row>
    <row r="1740" spans="1:16" ht="14.1" customHeight="1" x14ac:dyDescent="0.2">
      <c r="A1740" s="163"/>
      <c r="I1740" s="179" t="s">
        <v>420</v>
      </c>
      <c r="J1740" s="180">
        <v>70</v>
      </c>
      <c r="K1740" s="180">
        <v>60</v>
      </c>
      <c r="L1740" s="208">
        <f t="shared" si="97"/>
        <v>10</v>
      </c>
      <c r="M1740" s="179" t="s">
        <v>428</v>
      </c>
      <c r="N1740" s="180">
        <v>0</v>
      </c>
      <c r="O1740" s="180">
        <v>3</v>
      </c>
      <c r="P1740" s="208">
        <f t="shared" si="98"/>
        <v>-3</v>
      </c>
    </row>
    <row r="1741" spans="1:16" ht="14.1" customHeight="1" x14ac:dyDescent="0.2">
      <c r="I1741" s="179" t="s">
        <v>424</v>
      </c>
      <c r="J1741" s="180">
        <v>43</v>
      </c>
      <c r="K1741" s="180">
        <v>36</v>
      </c>
      <c r="L1741" s="208">
        <f t="shared" si="97"/>
        <v>7</v>
      </c>
      <c r="M1741" s="179" t="s">
        <v>415</v>
      </c>
      <c r="N1741" s="180">
        <v>3</v>
      </c>
      <c r="O1741" s="180">
        <v>6</v>
      </c>
      <c r="P1741" s="208">
        <f t="shared" si="98"/>
        <v>-3</v>
      </c>
    </row>
    <row r="1742" spans="1:16" ht="14.1" customHeight="1" x14ac:dyDescent="0.2">
      <c r="I1742" s="179" t="s">
        <v>189</v>
      </c>
      <c r="J1742" s="180">
        <v>10</v>
      </c>
      <c r="K1742" s="180">
        <v>3</v>
      </c>
      <c r="L1742" s="208">
        <f t="shared" si="97"/>
        <v>7</v>
      </c>
      <c r="M1742" s="179" t="s">
        <v>368</v>
      </c>
      <c r="N1742" s="180">
        <v>0</v>
      </c>
      <c r="O1742" s="180">
        <v>2</v>
      </c>
      <c r="P1742" s="208">
        <f t="shared" si="98"/>
        <v>-2</v>
      </c>
    </row>
    <row r="1743" spans="1:16" ht="14.1" customHeight="1" x14ac:dyDescent="0.2">
      <c r="I1743" s="179" t="s">
        <v>426</v>
      </c>
      <c r="J1743" s="180">
        <v>12</v>
      </c>
      <c r="K1743" s="180">
        <v>7</v>
      </c>
      <c r="L1743" s="208">
        <f t="shared" si="97"/>
        <v>5</v>
      </c>
      <c r="M1743" s="183"/>
      <c r="N1743" s="180"/>
      <c r="O1743" s="180"/>
      <c r="P1743" s="208"/>
    </row>
    <row r="1744" spans="1:16" ht="14.1" customHeight="1" x14ac:dyDescent="0.2">
      <c r="I1744" s="179" t="s">
        <v>26</v>
      </c>
      <c r="J1744" s="180">
        <v>68</v>
      </c>
      <c r="K1744" s="180">
        <v>64</v>
      </c>
      <c r="L1744" s="208">
        <f t="shared" si="97"/>
        <v>4</v>
      </c>
      <c r="M1744" s="183"/>
      <c r="N1744" s="180"/>
      <c r="O1744" s="180"/>
      <c r="P1744" s="208"/>
    </row>
    <row r="1745" spans="1:16" ht="14.1" customHeight="1" x14ac:dyDescent="0.2">
      <c r="I1745" s="179" t="s">
        <v>159</v>
      </c>
      <c r="J1745" s="180">
        <v>3</v>
      </c>
      <c r="K1745" s="180">
        <v>1</v>
      </c>
      <c r="L1745" s="208">
        <f t="shared" si="97"/>
        <v>2</v>
      </c>
      <c r="M1745" s="183"/>
      <c r="N1745" s="180"/>
      <c r="O1745" s="180"/>
      <c r="P1745" s="208"/>
    </row>
    <row r="1746" spans="1:16" ht="14.1" customHeight="1" x14ac:dyDescent="0.2">
      <c r="I1746" s="179" t="s">
        <v>422</v>
      </c>
      <c r="J1746" s="180">
        <v>2</v>
      </c>
      <c r="K1746" s="180">
        <v>0</v>
      </c>
      <c r="L1746" s="208">
        <f t="shared" si="97"/>
        <v>2</v>
      </c>
      <c r="M1746" s="183"/>
      <c r="N1746" s="180"/>
      <c r="O1746" s="180"/>
      <c r="P1746" s="208"/>
    </row>
    <row r="1747" spans="1:16" ht="14.1" customHeight="1" x14ac:dyDescent="0.2">
      <c r="I1747" s="179" t="s">
        <v>362</v>
      </c>
      <c r="J1747" s="180">
        <v>64</v>
      </c>
      <c r="K1747" s="180">
        <v>63</v>
      </c>
      <c r="L1747" s="208">
        <f t="shared" si="97"/>
        <v>1</v>
      </c>
      <c r="M1747" s="183"/>
      <c r="N1747" s="180"/>
      <c r="O1747" s="180"/>
      <c r="P1747" s="208"/>
    </row>
    <row r="1748" spans="1:16" ht="14.1" customHeight="1" x14ac:dyDescent="0.2">
      <c r="I1748" s="179" t="s">
        <v>180</v>
      </c>
      <c r="J1748" s="180">
        <v>1</v>
      </c>
      <c r="K1748" s="180">
        <v>0</v>
      </c>
      <c r="L1748" s="208">
        <f t="shared" si="97"/>
        <v>1</v>
      </c>
      <c r="M1748" s="183"/>
      <c r="N1748" s="180"/>
      <c r="O1748" s="180"/>
      <c r="P1748" s="208"/>
    </row>
    <row r="1749" spans="1:16" ht="14.1" customHeight="1" x14ac:dyDescent="0.2">
      <c r="I1749" s="179" t="s">
        <v>367</v>
      </c>
      <c r="J1749" s="180">
        <v>3</v>
      </c>
      <c r="K1749" s="180">
        <v>2</v>
      </c>
      <c r="L1749" s="208">
        <f t="shared" si="97"/>
        <v>1</v>
      </c>
      <c r="M1749" s="423"/>
      <c r="N1749" s="424"/>
      <c r="O1749" s="424"/>
      <c r="P1749" s="208"/>
    </row>
    <row r="1750" spans="1:16" ht="14.1" customHeight="1" x14ac:dyDescent="0.2">
      <c r="I1750" s="179" t="s">
        <v>246</v>
      </c>
      <c r="J1750" s="180">
        <v>10600</v>
      </c>
      <c r="K1750" s="180">
        <v>2025</v>
      </c>
      <c r="L1750" s="208">
        <f t="shared" si="97"/>
        <v>8575</v>
      </c>
      <c r="M1750" s="423"/>
      <c r="N1750" s="424"/>
      <c r="O1750" s="424"/>
      <c r="P1750" s="208"/>
    </row>
    <row r="1751" spans="1:16" ht="14.1" customHeight="1" x14ac:dyDescent="0.2">
      <c r="M1751" s="423"/>
      <c r="N1751" s="424"/>
      <c r="O1751" s="424"/>
      <c r="P1751" s="208"/>
    </row>
    <row r="1752" spans="1:16" ht="14.1" customHeight="1" x14ac:dyDescent="0.2">
      <c r="I1752" s="183"/>
      <c r="J1752" s="180"/>
      <c r="K1752" s="180"/>
      <c r="L1752" s="208"/>
      <c r="M1752" s="423"/>
      <c r="N1752" s="424"/>
      <c r="O1752" s="424"/>
      <c r="P1752" s="208"/>
    </row>
    <row r="1753" spans="1:16" ht="14.1" customHeight="1" x14ac:dyDescent="0.2">
      <c r="A1753" s="156"/>
      <c r="I1753" s="183"/>
      <c r="J1753" s="180"/>
      <c r="K1753" s="180"/>
      <c r="L1753" s="208"/>
    </row>
    <row r="1754" spans="1:16" ht="14.1" customHeight="1" x14ac:dyDescent="0.2">
      <c r="A1754" s="156"/>
      <c r="I1754" s="183"/>
      <c r="J1754" s="180"/>
      <c r="K1754" s="180"/>
      <c r="L1754" s="208"/>
      <c r="M1754" s="423"/>
      <c r="N1754" s="424"/>
      <c r="O1754" s="424"/>
      <c r="P1754" s="208"/>
    </row>
    <row r="1755" spans="1:16" ht="14.1" customHeight="1" x14ac:dyDescent="0.2">
      <c r="A1755" s="156"/>
      <c r="I1755" s="183"/>
      <c r="J1755" s="180"/>
      <c r="K1755" s="180"/>
      <c r="L1755" s="208"/>
      <c r="M1755" s="423"/>
      <c r="N1755" s="424"/>
      <c r="O1755" s="424"/>
      <c r="P1755" s="208"/>
    </row>
    <row r="1756" spans="1:16" ht="14.1" customHeight="1" x14ac:dyDescent="0.2">
      <c r="A1756" s="156"/>
      <c r="I1756" s="183"/>
      <c r="J1756" s="180"/>
      <c r="K1756" s="180"/>
      <c r="L1756" s="208"/>
      <c r="M1756" s="423"/>
      <c r="N1756" s="424"/>
      <c r="O1756" s="424"/>
      <c r="P1756" s="208"/>
    </row>
    <row r="1757" spans="1:16" ht="14.1" customHeight="1" x14ac:dyDescent="0.2">
      <c r="A1757" s="156"/>
      <c r="I1757" s="183"/>
      <c r="J1757" s="424"/>
      <c r="K1757" s="424"/>
      <c r="L1757" s="208"/>
      <c r="M1757" s="423"/>
      <c r="N1757" s="424"/>
      <c r="O1757" s="424"/>
      <c r="P1757" s="208"/>
    </row>
    <row r="1758" spans="1:16" ht="14.1" customHeight="1" x14ac:dyDescent="0.2">
      <c r="A1758" s="156"/>
      <c r="I1758" s="183"/>
      <c r="J1758" s="424"/>
      <c r="K1758" s="424"/>
      <c r="L1758" s="208"/>
      <c r="M1758" s="423"/>
      <c r="N1758" s="424"/>
      <c r="O1758" s="424"/>
      <c r="P1758" s="208"/>
    </row>
    <row r="1759" spans="1:16" ht="14.1" customHeight="1" x14ac:dyDescent="0.2">
      <c r="A1759" s="156"/>
      <c r="I1759" s="183"/>
      <c r="J1759" s="424"/>
      <c r="K1759" s="424"/>
      <c r="L1759" s="208"/>
      <c r="M1759" s="423"/>
      <c r="N1759" s="424"/>
      <c r="O1759" s="424"/>
      <c r="P1759" s="208"/>
    </row>
    <row r="1760" spans="1:16" ht="14.1" customHeight="1" x14ac:dyDescent="0.2">
      <c r="A1760" s="156"/>
      <c r="I1760" s="183"/>
      <c r="J1760" s="424"/>
      <c r="K1760" s="424"/>
      <c r="L1760" s="208"/>
      <c r="M1760" s="423"/>
      <c r="N1760" s="424"/>
      <c r="O1760" s="424"/>
      <c r="P1760" s="208"/>
    </row>
    <row r="1761" spans="1:16" ht="14.1" customHeight="1" x14ac:dyDescent="0.2">
      <c r="A1761" s="156"/>
      <c r="I1761" s="183"/>
      <c r="J1761" s="424"/>
      <c r="K1761" s="424"/>
      <c r="L1761" s="208"/>
    </row>
    <row r="1762" spans="1:16" ht="14.1" customHeight="1" x14ac:dyDescent="0.2"/>
    <row r="1763" spans="1:16" ht="14.1" customHeight="1" x14ac:dyDescent="0.2"/>
    <row r="1764" spans="1:16" ht="14.1" customHeight="1" x14ac:dyDescent="0.2"/>
    <row r="1765" spans="1:16" ht="14.1" customHeight="1" x14ac:dyDescent="0.2"/>
    <row r="1766" spans="1:16" ht="14.1" customHeight="1" x14ac:dyDescent="0.2">
      <c r="A1766" s="156"/>
      <c r="I1766" s="426" t="s">
        <v>434</v>
      </c>
      <c r="J1766" s="401">
        <f>SUM(J1723:J1765)</f>
        <v>16108</v>
      </c>
      <c r="K1766" s="401">
        <f>SUM(K1723:K1765)</f>
        <v>5957</v>
      </c>
      <c r="L1766" s="401">
        <f>SUM(L1723:L1765)</f>
        <v>10151</v>
      </c>
      <c r="M1766" s="430" t="s">
        <v>434</v>
      </c>
      <c r="N1766" s="401">
        <f>SUM(N1723:N1765)</f>
        <v>15379</v>
      </c>
      <c r="O1766" s="401">
        <f>SUM(O1723:O1765)</f>
        <v>28587</v>
      </c>
      <c r="P1766" s="401">
        <f>SUM(P1723:P1765)</f>
        <v>-13208</v>
      </c>
    </row>
    <row r="1767" spans="1:16" ht="14.1" customHeight="1" x14ac:dyDescent="0.2">
      <c r="A1767" s="156"/>
      <c r="I1767" s="431"/>
      <c r="J1767" s="401">
        <f>N1766</f>
        <v>15379</v>
      </c>
      <c r="K1767" s="401">
        <f>O1766</f>
        <v>28587</v>
      </c>
      <c r="L1767" s="401">
        <f>P1766</f>
        <v>-13208</v>
      </c>
    </row>
    <row r="1768" spans="1:16" ht="14.1" customHeight="1" x14ac:dyDescent="0.2">
      <c r="A1768" s="156"/>
      <c r="J1768" s="428">
        <f>SUM(J1766:J1767)</f>
        <v>31487</v>
      </c>
      <c r="K1768" s="428">
        <f>SUM(K1766:K1767)</f>
        <v>34544</v>
      </c>
      <c r="L1768" s="428">
        <f>SUM(L1766:L1767)</f>
        <v>-3057</v>
      </c>
    </row>
    <row r="1769" spans="1:16" ht="14.1" customHeight="1" x14ac:dyDescent="0.2">
      <c r="I1769" s="473" t="s">
        <v>476</v>
      </c>
      <c r="J1769" s="399">
        <f>C1722-J1768</f>
        <v>0</v>
      </c>
      <c r="K1769" s="399">
        <f>E1722-K1768</f>
        <v>0</v>
      </c>
      <c r="L1769" s="399">
        <f>G1722-L1768</f>
        <v>0</v>
      </c>
    </row>
    <row r="1770" spans="1:16" ht="14.1" customHeight="1" x14ac:dyDescent="0.2"/>
    <row r="1771" spans="1:16" ht="14.1" customHeight="1" x14ac:dyDescent="0.2">
      <c r="A1771" s="166">
        <v>36</v>
      </c>
      <c r="B1771" s="245" t="s">
        <v>278</v>
      </c>
      <c r="C1771" s="72">
        <v>29183</v>
      </c>
      <c r="D1771" s="417">
        <f>C1771*100/7529178</f>
        <v>0.3875987524800184</v>
      </c>
      <c r="E1771" s="72">
        <v>13121</v>
      </c>
      <c r="F1771" s="417">
        <f>E1771*100/7270009</f>
        <v>0.18048120710717139</v>
      </c>
      <c r="G1771" s="443">
        <f>C1771-E1771</f>
        <v>16062</v>
      </c>
      <c r="H1771" s="444">
        <f>G1771*100/E1771</f>
        <v>122.41445011813124</v>
      </c>
      <c r="I1771" s="426"/>
      <c r="J1771" s="401"/>
      <c r="K1771" s="401"/>
      <c r="L1771" s="401"/>
      <c r="M1771" s="430"/>
      <c r="N1771" s="401"/>
      <c r="O1771" s="401"/>
      <c r="P1771" s="401"/>
    </row>
    <row r="1772" spans="1:16" ht="14.1" customHeight="1" x14ac:dyDescent="0.2">
      <c r="D1772" s="422"/>
      <c r="F1772" s="422"/>
      <c r="G1772" s="422"/>
      <c r="H1772" s="422"/>
      <c r="I1772" s="179" t="s">
        <v>307</v>
      </c>
      <c r="J1772" s="180">
        <v>24093</v>
      </c>
      <c r="K1772" s="180">
        <v>3353</v>
      </c>
      <c r="L1772" s="208">
        <f t="shared" ref="L1772:L1791" si="99">J1772-K1772</f>
        <v>20740</v>
      </c>
      <c r="M1772" s="179" t="s">
        <v>34</v>
      </c>
      <c r="N1772" s="180">
        <v>9</v>
      </c>
      <c r="O1772" s="180">
        <v>3386</v>
      </c>
      <c r="P1772" s="208">
        <f t="shared" ref="P1772:P1789" si="100">N1772-O1772</f>
        <v>-3377</v>
      </c>
    </row>
    <row r="1773" spans="1:16" ht="14.1" customHeight="1" x14ac:dyDescent="0.2">
      <c r="C1773" s="474"/>
      <c r="D1773" s="474"/>
      <c r="E1773" s="474"/>
      <c r="F1773" s="474"/>
      <c r="G1773" s="422"/>
      <c r="H1773" s="422"/>
      <c r="I1773" s="179" t="s">
        <v>42</v>
      </c>
      <c r="J1773" s="180">
        <v>321</v>
      </c>
      <c r="K1773" s="180">
        <v>0</v>
      </c>
      <c r="L1773" s="208">
        <f t="shared" si="99"/>
        <v>321</v>
      </c>
      <c r="M1773" s="179" t="s">
        <v>422</v>
      </c>
      <c r="N1773" s="180">
        <v>20</v>
      </c>
      <c r="O1773" s="180">
        <v>122</v>
      </c>
      <c r="P1773" s="208">
        <f t="shared" si="100"/>
        <v>-102</v>
      </c>
    </row>
    <row r="1774" spans="1:16" ht="14.1" customHeight="1" x14ac:dyDescent="0.2">
      <c r="A1774" s="156"/>
      <c r="C1774" s="422"/>
      <c r="D1774" s="422"/>
      <c r="E1774" s="422"/>
      <c r="F1774" s="422"/>
      <c r="G1774" s="422"/>
      <c r="H1774" s="422"/>
      <c r="I1774" s="179" t="s">
        <v>362</v>
      </c>
      <c r="J1774" s="180">
        <v>844</v>
      </c>
      <c r="K1774" s="180">
        <v>576</v>
      </c>
      <c r="L1774" s="208">
        <f t="shared" si="99"/>
        <v>268</v>
      </c>
      <c r="M1774" s="179" t="s">
        <v>306</v>
      </c>
      <c r="N1774" s="180">
        <v>464</v>
      </c>
      <c r="O1774" s="180">
        <v>563</v>
      </c>
      <c r="P1774" s="208">
        <f t="shared" si="100"/>
        <v>-99</v>
      </c>
    </row>
    <row r="1775" spans="1:16" ht="14.1" customHeight="1" x14ac:dyDescent="0.2">
      <c r="A1775" s="156"/>
      <c r="C1775" s="474"/>
      <c r="D1775" s="474"/>
      <c r="E1775" s="474"/>
      <c r="F1775" s="474"/>
      <c r="G1775" s="422"/>
      <c r="H1775" s="422"/>
      <c r="I1775" s="179" t="s">
        <v>360</v>
      </c>
      <c r="J1775" s="180">
        <v>238</v>
      </c>
      <c r="K1775" s="180">
        <v>14</v>
      </c>
      <c r="L1775" s="208">
        <f t="shared" si="99"/>
        <v>224</v>
      </c>
      <c r="M1775" s="179" t="s">
        <v>424</v>
      </c>
      <c r="N1775" s="180">
        <v>28</v>
      </c>
      <c r="O1775" s="180">
        <v>75</v>
      </c>
      <c r="P1775" s="208">
        <f t="shared" si="100"/>
        <v>-47</v>
      </c>
    </row>
    <row r="1776" spans="1:16" ht="14.1" customHeight="1" x14ac:dyDescent="0.2">
      <c r="A1776" s="156"/>
      <c r="D1776" s="422"/>
      <c r="F1776" s="422"/>
      <c r="G1776" s="422"/>
      <c r="H1776" s="422"/>
      <c r="I1776" s="179" t="s">
        <v>152</v>
      </c>
      <c r="J1776" s="180">
        <v>322</v>
      </c>
      <c r="K1776" s="180">
        <v>110</v>
      </c>
      <c r="L1776" s="208">
        <f t="shared" si="99"/>
        <v>212</v>
      </c>
      <c r="M1776" s="179" t="s">
        <v>419</v>
      </c>
      <c r="N1776" s="180">
        <v>70</v>
      </c>
      <c r="O1776" s="180">
        <v>100</v>
      </c>
      <c r="P1776" s="208">
        <f t="shared" si="100"/>
        <v>-30</v>
      </c>
    </row>
    <row r="1777" spans="1:16" ht="14.1" customHeight="1" x14ac:dyDescent="0.2">
      <c r="A1777" s="156"/>
      <c r="D1777" s="422"/>
      <c r="F1777" s="422"/>
      <c r="G1777" s="422"/>
      <c r="H1777" s="422"/>
      <c r="I1777" s="179" t="s">
        <v>150</v>
      </c>
      <c r="J1777" s="180">
        <v>176</v>
      </c>
      <c r="K1777" s="180">
        <v>98</v>
      </c>
      <c r="L1777" s="208">
        <f t="shared" si="99"/>
        <v>78</v>
      </c>
      <c r="M1777" s="179" t="s">
        <v>189</v>
      </c>
      <c r="N1777" s="180">
        <v>0</v>
      </c>
      <c r="O1777" s="180">
        <v>29</v>
      </c>
      <c r="P1777" s="208">
        <f t="shared" si="100"/>
        <v>-29</v>
      </c>
    </row>
    <row r="1778" spans="1:16" ht="14.1" customHeight="1" x14ac:dyDescent="0.2">
      <c r="A1778" s="156"/>
      <c r="D1778" s="422"/>
      <c r="F1778" s="422"/>
      <c r="G1778" s="422"/>
      <c r="H1778" s="422"/>
      <c r="I1778" s="179" t="s">
        <v>135</v>
      </c>
      <c r="J1778" s="180">
        <v>139</v>
      </c>
      <c r="K1778" s="180">
        <v>64</v>
      </c>
      <c r="L1778" s="208">
        <f t="shared" si="99"/>
        <v>75</v>
      </c>
      <c r="M1778" s="179" t="s">
        <v>26</v>
      </c>
      <c r="N1778" s="180">
        <v>53</v>
      </c>
      <c r="O1778" s="180">
        <v>74</v>
      </c>
      <c r="P1778" s="208">
        <f t="shared" si="100"/>
        <v>-21</v>
      </c>
    </row>
    <row r="1779" spans="1:16" ht="14.1" customHeight="1" x14ac:dyDescent="0.2">
      <c r="A1779" s="156"/>
      <c r="C1779" s="87"/>
      <c r="D1779" s="422"/>
      <c r="E1779" s="87"/>
      <c r="F1779" s="422"/>
      <c r="G1779" s="422"/>
      <c r="H1779" s="422"/>
      <c r="I1779" s="179" t="s">
        <v>151</v>
      </c>
      <c r="J1779" s="180">
        <v>93</v>
      </c>
      <c r="K1779" s="180">
        <v>36</v>
      </c>
      <c r="L1779" s="208">
        <f t="shared" si="99"/>
        <v>57</v>
      </c>
      <c r="M1779" s="179" t="s">
        <v>17</v>
      </c>
      <c r="N1779" s="180">
        <v>1</v>
      </c>
      <c r="O1779" s="180">
        <v>15</v>
      </c>
      <c r="P1779" s="208">
        <f t="shared" si="100"/>
        <v>-14</v>
      </c>
    </row>
    <row r="1780" spans="1:16" ht="14.1" customHeight="1" x14ac:dyDescent="0.2">
      <c r="A1780" s="156"/>
      <c r="D1780" s="422"/>
      <c r="F1780" s="422"/>
      <c r="G1780" s="422"/>
      <c r="H1780" s="422"/>
      <c r="I1780" s="179" t="s">
        <v>407</v>
      </c>
      <c r="J1780" s="180">
        <v>142</v>
      </c>
      <c r="K1780" s="180">
        <v>88</v>
      </c>
      <c r="L1780" s="208">
        <f t="shared" si="99"/>
        <v>54</v>
      </c>
      <c r="M1780" s="179" t="s">
        <v>54</v>
      </c>
      <c r="N1780" s="180">
        <v>1</v>
      </c>
      <c r="O1780" s="180">
        <v>13</v>
      </c>
      <c r="P1780" s="208">
        <f t="shared" si="100"/>
        <v>-12</v>
      </c>
    </row>
    <row r="1781" spans="1:16" ht="14.1" customHeight="1" x14ac:dyDescent="0.2">
      <c r="A1781" s="156"/>
      <c r="D1781" s="422"/>
      <c r="F1781" s="422"/>
      <c r="G1781" s="422"/>
      <c r="H1781" s="422"/>
      <c r="I1781" s="179" t="s">
        <v>367</v>
      </c>
      <c r="J1781" s="180">
        <v>41</v>
      </c>
      <c r="K1781" s="180">
        <v>1</v>
      </c>
      <c r="L1781" s="208">
        <f t="shared" si="99"/>
        <v>40</v>
      </c>
      <c r="M1781" s="179" t="s">
        <v>410</v>
      </c>
      <c r="N1781" s="180">
        <v>45</v>
      </c>
      <c r="O1781" s="180">
        <v>53</v>
      </c>
      <c r="P1781" s="208">
        <f t="shared" si="100"/>
        <v>-8</v>
      </c>
    </row>
    <row r="1782" spans="1:16" ht="14.1" customHeight="1" x14ac:dyDescent="0.2">
      <c r="A1782" s="156"/>
      <c r="D1782" s="422"/>
      <c r="F1782" s="422"/>
      <c r="G1782" s="422"/>
      <c r="H1782" s="422"/>
      <c r="I1782" s="179" t="s">
        <v>427</v>
      </c>
      <c r="J1782" s="180">
        <v>62</v>
      </c>
      <c r="K1782" s="180">
        <v>36</v>
      </c>
      <c r="L1782" s="208">
        <f t="shared" si="99"/>
        <v>26</v>
      </c>
      <c r="M1782" s="179" t="s">
        <v>414</v>
      </c>
      <c r="N1782" s="180">
        <v>4</v>
      </c>
      <c r="O1782" s="180">
        <v>8</v>
      </c>
      <c r="P1782" s="208">
        <f t="shared" si="100"/>
        <v>-4</v>
      </c>
    </row>
    <row r="1783" spans="1:16" ht="14.1" customHeight="1" x14ac:dyDescent="0.2">
      <c r="A1783" s="156"/>
      <c r="D1783" s="422"/>
      <c r="F1783" s="422"/>
      <c r="G1783" s="422"/>
      <c r="H1783" s="422"/>
      <c r="I1783" s="179" t="s">
        <v>53</v>
      </c>
      <c r="J1783" s="180">
        <v>26</v>
      </c>
      <c r="K1783" s="180">
        <v>0</v>
      </c>
      <c r="L1783" s="208">
        <f t="shared" si="99"/>
        <v>26</v>
      </c>
      <c r="M1783" s="179" t="s">
        <v>412</v>
      </c>
      <c r="N1783" s="180">
        <v>0</v>
      </c>
      <c r="O1783" s="180">
        <v>3</v>
      </c>
      <c r="P1783" s="208">
        <f t="shared" si="100"/>
        <v>-3</v>
      </c>
    </row>
    <row r="1784" spans="1:16" ht="14.1" customHeight="1" x14ac:dyDescent="0.2">
      <c r="A1784" s="156"/>
      <c r="D1784" s="422"/>
      <c r="F1784" s="422"/>
      <c r="G1784" s="422"/>
      <c r="H1784" s="422"/>
      <c r="I1784" s="179" t="s">
        <v>431</v>
      </c>
      <c r="J1784" s="180">
        <v>99</v>
      </c>
      <c r="K1784" s="180">
        <v>80</v>
      </c>
      <c r="L1784" s="208">
        <f t="shared" si="99"/>
        <v>19</v>
      </c>
      <c r="M1784" s="179" t="s">
        <v>317</v>
      </c>
      <c r="N1784" s="180">
        <v>0</v>
      </c>
      <c r="O1784" s="180">
        <v>3</v>
      </c>
      <c r="P1784" s="208">
        <f t="shared" si="100"/>
        <v>-3</v>
      </c>
    </row>
    <row r="1785" spans="1:16" ht="14.1" customHeight="1" x14ac:dyDescent="0.2">
      <c r="A1785" s="156"/>
      <c r="D1785" s="422"/>
      <c r="F1785" s="422"/>
      <c r="G1785" s="422"/>
      <c r="H1785" s="422"/>
      <c r="I1785" s="179" t="s">
        <v>411</v>
      </c>
      <c r="J1785" s="180">
        <v>229</v>
      </c>
      <c r="K1785" s="180">
        <v>213</v>
      </c>
      <c r="L1785" s="208">
        <f t="shared" si="99"/>
        <v>16</v>
      </c>
      <c r="M1785" s="179" t="s">
        <v>426</v>
      </c>
      <c r="N1785" s="180">
        <v>0</v>
      </c>
      <c r="O1785" s="180">
        <v>2</v>
      </c>
      <c r="P1785" s="208">
        <f t="shared" si="100"/>
        <v>-2</v>
      </c>
    </row>
    <row r="1786" spans="1:16" ht="14.1" customHeight="1" x14ac:dyDescent="0.2">
      <c r="A1786" s="156"/>
      <c r="D1786" s="422"/>
      <c r="F1786" s="422"/>
      <c r="G1786" s="422"/>
      <c r="H1786" s="422"/>
      <c r="I1786" s="179" t="s">
        <v>413</v>
      </c>
      <c r="J1786" s="180">
        <v>21</v>
      </c>
      <c r="K1786" s="180">
        <v>14</v>
      </c>
      <c r="L1786" s="208">
        <f t="shared" si="99"/>
        <v>7</v>
      </c>
      <c r="M1786" s="179" t="s">
        <v>425</v>
      </c>
      <c r="N1786" s="180">
        <v>0</v>
      </c>
      <c r="O1786" s="180">
        <v>2</v>
      </c>
      <c r="P1786" s="208">
        <f t="shared" si="100"/>
        <v>-2</v>
      </c>
    </row>
    <row r="1787" spans="1:16" ht="14.1" customHeight="1" x14ac:dyDescent="0.2">
      <c r="A1787" s="156"/>
      <c r="D1787" s="422"/>
      <c r="F1787" s="422"/>
      <c r="G1787" s="422"/>
      <c r="H1787" s="422"/>
      <c r="I1787" s="179" t="s">
        <v>408</v>
      </c>
      <c r="J1787" s="180">
        <v>44</v>
      </c>
      <c r="K1787" s="180">
        <v>40</v>
      </c>
      <c r="L1787" s="208">
        <f t="shared" si="99"/>
        <v>4</v>
      </c>
      <c r="M1787" s="179" t="s">
        <v>194</v>
      </c>
      <c r="N1787" s="180">
        <v>0</v>
      </c>
      <c r="O1787" s="180">
        <v>2</v>
      </c>
      <c r="P1787" s="208">
        <f t="shared" si="100"/>
        <v>-2</v>
      </c>
    </row>
    <row r="1788" spans="1:16" ht="14.1" customHeight="1" x14ac:dyDescent="0.2">
      <c r="A1788" s="156"/>
      <c r="D1788" s="422"/>
      <c r="F1788" s="422"/>
      <c r="G1788" s="422"/>
      <c r="H1788" s="422"/>
      <c r="I1788" s="179" t="s">
        <v>38</v>
      </c>
      <c r="J1788" s="180">
        <v>3</v>
      </c>
      <c r="K1788" s="180">
        <v>0</v>
      </c>
      <c r="L1788" s="208">
        <f t="shared" si="99"/>
        <v>3</v>
      </c>
      <c r="M1788" s="179" t="s">
        <v>180</v>
      </c>
      <c r="N1788" s="180">
        <v>3</v>
      </c>
      <c r="O1788" s="180">
        <v>4</v>
      </c>
      <c r="P1788" s="208">
        <f t="shared" si="100"/>
        <v>-1</v>
      </c>
    </row>
    <row r="1789" spans="1:16" ht="14.1" customHeight="1" x14ac:dyDescent="0.2">
      <c r="A1789" s="156"/>
      <c r="B1789" s="422"/>
      <c r="C1789" s="422"/>
      <c r="D1789" s="422"/>
      <c r="E1789" s="422"/>
      <c r="F1789" s="422"/>
      <c r="G1789" s="422"/>
      <c r="H1789" s="422"/>
      <c r="I1789" s="179" t="s">
        <v>428</v>
      </c>
      <c r="J1789" s="180">
        <v>6</v>
      </c>
      <c r="K1789" s="180">
        <v>3</v>
      </c>
      <c r="L1789" s="208">
        <f t="shared" si="99"/>
        <v>3</v>
      </c>
      <c r="M1789" s="179" t="s">
        <v>246</v>
      </c>
      <c r="N1789" s="180">
        <v>1577</v>
      </c>
      <c r="O1789" s="180">
        <v>3935</v>
      </c>
      <c r="P1789" s="208">
        <f t="shared" si="100"/>
        <v>-2358</v>
      </c>
    </row>
    <row r="1790" spans="1:16" ht="14.1" customHeight="1" x14ac:dyDescent="0.2">
      <c r="D1790" s="422"/>
      <c r="F1790" s="422"/>
      <c r="G1790" s="422"/>
      <c r="H1790" s="422"/>
      <c r="I1790" s="179" t="s">
        <v>29</v>
      </c>
      <c r="J1790" s="180">
        <v>8</v>
      </c>
      <c r="K1790" s="180">
        <v>6</v>
      </c>
      <c r="L1790" s="208">
        <f t="shared" si="99"/>
        <v>2</v>
      </c>
    </row>
    <row r="1791" spans="1:16" ht="14.1" customHeight="1" x14ac:dyDescent="0.2">
      <c r="D1791" s="422"/>
      <c r="F1791" s="422"/>
      <c r="G1791" s="422"/>
      <c r="H1791" s="422"/>
      <c r="I1791" s="179" t="s">
        <v>368</v>
      </c>
      <c r="J1791" s="180">
        <v>1</v>
      </c>
      <c r="K1791" s="180">
        <v>0</v>
      </c>
      <c r="L1791" s="208">
        <f t="shared" si="99"/>
        <v>1</v>
      </c>
      <c r="M1791" s="183"/>
      <c r="N1791" s="180"/>
      <c r="O1791" s="180"/>
      <c r="P1791" s="208"/>
    </row>
    <row r="1792" spans="1:16" ht="14.1" customHeight="1" x14ac:dyDescent="0.2">
      <c r="D1792" s="422"/>
      <c r="F1792" s="422"/>
      <c r="G1792" s="422"/>
      <c r="H1792" s="422"/>
      <c r="I1792" s="183"/>
      <c r="J1792" s="180"/>
      <c r="K1792" s="180"/>
      <c r="L1792" s="208"/>
      <c r="M1792" s="183"/>
      <c r="N1792" s="180"/>
      <c r="O1792" s="180"/>
      <c r="P1792" s="208"/>
    </row>
    <row r="1793" spans="1:16" ht="14.1" customHeight="1" x14ac:dyDescent="0.2">
      <c r="D1793" s="422"/>
      <c r="F1793" s="422"/>
      <c r="G1793" s="422"/>
      <c r="H1793" s="422"/>
      <c r="I1793" s="183"/>
      <c r="J1793" s="180"/>
      <c r="K1793" s="180"/>
      <c r="L1793" s="208"/>
      <c r="M1793" s="183"/>
      <c r="N1793" s="180"/>
      <c r="O1793" s="180"/>
      <c r="P1793" s="208"/>
    </row>
    <row r="1794" spans="1:16" ht="14.1" customHeight="1" x14ac:dyDescent="0.2">
      <c r="D1794" s="422"/>
      <c r="F1794" s="422"/>
      <c r="G1794" s="422"/>
      <c r="H1794" s="422"/>
      <c r="I1794" s="183"/>
      <c r="J1794" s="180"/>
      <c r="K1794" s="180"/>
      <c r="L1794" s="208"/>
      <c r="M1794" s="183"/>
      <c r="N1794" s="180"/>
      <c r="O1794" s="180"/>
      <c r="P1794" s="208"/>
    </row>
    <row r="1795" spans="1:16" ht="14.1" customHeight="1" x14ac:dyDescent="0.2">
      <c r="D1795" s="422"/>
      <c r="F1795" s="422"/>
      <c r="G1795" s="422"/>
      <c r="H1795" s="422"/>
      <c r="I1795" s="183"/>
      <c r="J1795" s="180"/>
      <c r="K1795" s="180"/>
      <c r="L1795" s="208"/>
      <c r="M1795" s="183"/>
      <c r="N1795" s="180"/>
      <c r="O1795" s="180"/>
      <c r="P1795" s="208"/>
    </row>
    <row r="1796" spans="1:16" ht="14.1" customHeight="1" x14ac:dyDescent="0.2">
      <c r="A1796" s="163"/>
      <c r="D1796" s="422"/>
      <c r="F1796" s="422"/>
      <c r="G1796" s="422"/>
      <c r="H1796" s="422"/>
      <c r="I1796" s="183"/>
      <c r="J1796" s="180"/>
      <c r="K1796" s="180"/>
      <c r="L1796" s="208"/>
      <c r="M1796" s="183"/>
      <c r="N1796" s="180"/>
      <c r="O1796" s="180"/>
      <c r="P1796" s="208"/>
    </row>
    <row r="1797" spans="1:16" ht="14.1" customHeight="1" x14ac:dyDescent="0.2">
      <c r="A1797" s="163"/>
      <c r="D1797" s="422"/>
      <c r="F1797" s="422"/>
      <c r="G1797" s="422"/>
      <c r="H1797" s="422"/>
      <c r="I1797" s="183"/>
      <c r="J1797" s="180"/>
      <c r="K1797" s="180"/>
      <c r="L1797" s="208"/>
      <c r="M1797" s="183"/>
      <c r="N1797" s="180"/>
      <c r="O1797" s="180"/>
      <c r="P1797" s="208"/>
    </row>
    <row r="1798" spans="1:16" ht="14.1" customHeight="1" x14ac:dyDescent="0.2">
      <c r="A1798" s="163"/>
      <c r="D1798" s="422"/>
      <c r="F1798" s="422"/>
      <c r="G1798" s="422"/>
      <c r="H1798" s="422"/>
      <c r="I1798" s="183"/>
      <c r="J1798" s="180"/>
      <c r="K1798" s="180"/>
      <c r="L1798" s="208"/>
      <c r="M1798" s="183"/>
      <c r="N1798" s="180"/>
      <c r="O1798" s="180"/>
      <c r="P1798" s="208"/>
    </row>
    <row r="1799" spans="1:16" ht="14.1" customHeight="1" x14ac:dyDescent="0.2">
      <c r="A1799" s="163"/>
      <c r="D1799" s="422"/>
      <c r="F1799" s="422"/>
      <c r="G1799" s="422"/>
      <c r="H1799" s="422"/>
      <c r="I1799" s="183"/>
      <c r="J1799" s="180"/>
      <c r="K1799" s="180"/>
      <c r="L1799" s="208"/>
      <c r="M1799" s="183"/>
      <c r="N1799" s="180"/>
      <c r="O1799" s="180"/>
      <c r="P1799" s="208"/>
    </row>
    <row r="1800" spans="1:16" ht="14.1" customHeight="1" x14ac:dyDescent="0.2">
      <c r="A1800" s="163"/>
      <c r="D1800" s="422"/>
      <c r="F1800" s="422"/>
      <c r="G1800" s="422"/>
      <c r="H1800" s="422"/>
      <c r="I1800" s="183"/>
      <c r="J1800" s="180"/>
      <c r="K1800" s="180"/>
      <c r="L1800" s="208"/>
      <c r="M1800" s="183"/>
      <c r="N1800" s="180"/>
      <c r="O1800" s="180"/>
      <c r="P1800" s="208"/>
    </row>
    <row r="1801" spans="1:16" ht="14.1" customHeight="1" x14ac:dyDescent="0.2">
      <c r="A1801" s="163"/>
      <c r="D1801" s="422"/>
      <c r="F1801" s="422"/>
      <c r="G1801" s="422"/>
      <c r="H1801" s="422"/>
      <c r="I1801" s="183"/>
      <c r="J1801" s="180"/>
      <c r="K1801" s="180"/>
      <c r="L1801" s="208"/>
      <c r="M1801" s="183"/>
      <c r="N1801" s="180"/>
      <c r="O1801" s="180"/>
      <c r="P1801" s="208"/>
    </row>
    <row r="1802" spans="1:16" ht="14.1" customHeight="1" x14ac:dyDescent="0.2">
      <c r="A1802" s="163"/>
      <c r="D1802" s="422"/>
      <c r="F1802" s="422"/>
      <c r="G1802" s="422"/>
      <c r="H1802" s="422"/>
      <c r="I1802" s="183"/>
      <c r="J1802" s="180"/>
      <c r="K1802" s="180"/>
      <c r="L1802" s="208"/>
      <c r="M1802" s="423"/>
      <c r="N1802" s="424"/>
      <c r="O1802" s="424"/>
      <c r="P1802" s="208"/>
    </row>
    <row r="1803" spans="1:16" ht="14.1" customHeight="1" x14ac:dyDescent="0.2">
      <c r="A1803" s="163"/>
      <c r="I1803" s="183"/>
      <c r="J1803" s="180"/>
      <c r="K1803" s="180"/>
      <c r="L1803" s="208"/>
      <c r="M1803" s="423"/>
      <c r="N1803" s="424"/>
      <c r="O1803" s="424"/>
      <c r="P1803" s="208"/>
    </row>
    <row r="1804" spans="1:16" ht="14.1" customHeight="1" x14ac:dyDescent="0.2">
      <c r="I1804" s="183"/>
      <c r="J1804" s="180"/>
      <c r="K1804" s="180"/>
      <c r="L1804" s="208"/>
      <c r="M1804" s="423"/>
      <c r="N1804" s="424"/>
      <c r="O1804" s="424"/>
      <c r="P1804" s="208"/>
    </row>
    <row r="1805" spans="1:16" ht="14.1" customHeight="1" x14ac:dyDescent="0.2">
      <c r="M1805" s="423"/>
      <c r="N1805" s="424"/>
      <c r="O1805" s="424"/>
      <c r="P1805" s="208"/>
    </row>
    <row r="1806" spans="1:16" ht="14.1" customHeight="1" x14ac:dyDescent="0.2">
      <c r="A1806" s="156"/>
      <c r="I1806" s="183"/>
      <c r="J1806" s="180"/>
      <c r="K1806" s="180"/>
      <c r="L1806" s="208"/>
    </row>
    <row r="1807" spans="1:16" ht="14.1" customHeight="1" x14ac:dyDescent="0.2">
      <c r="I1807" s="183"/>
      <c r="J1807" s="424"/>
      <c r="K1807" s="424"/>
      <c r="L1807" s="208"/>
    </row>
    <row r="1808" spans="1:16" ht="14.1" customHeight="1" x14ac:dyDescent="0.2">
      <c r="M1808" s="423"/>
      <c r="N1808" s="424"/>
      <c r="O1808" s="424"/>
      <c r="P1808" s="208"/>
    </row>
    <row r="1809" spans="1:16" ht="14.1" customHeight="1" x14ac:dyDescent="0.2">
      <c r="M1809" s="423"/>
      <c r="N1809" s="424"/>
      <c r="O1809" s="424"/>
      <c r="P1809" s="208"/>
    </row>
    <row r="1810" spans="1:16" ht="14.1" customHeight="1" x14ac:dyDescent="0.2">
      <c r="M1810" s="423"/>
      <c r="N1810" s="424"/>
      <c r="O1810" s="424"/>
      <c r="P1810" s="208"/>
    </row>
    <row r="1811" spans="1:16" ht="14.1" customHeight="1" x14ac:dyDescent="0.2"/>
    <row r="1812" spans="1:16" ht="14.1" customHeight="1" x14ac:dyDescent="0.2"/>
    <row r="1813" spans="1:16" ht="14.1" customHeight="1" x14ac:dyDescent="0.2"/>
    <row r="1814" spans="1:16" ht="14.1" customHeight="1" x14ac:dyDescent="0.2"/>
    <row r="1815" spans="1:16" ht="14.1" customHeight="1" x14ac:dyDescent="0.2">
      <c r="A1815" s="156"/>
      <c r="I1815" s="426" t="s">
        <v>434</v>
      </c>
      <c r="J1815" s="432">
        <f>SUM(J1772:J1814)</f>
        <v>26908</v>
      </c>
      <c r="K1815" s="432">
        <f>SUM(K1772:K1814)</f>
        <v>4732</v>
      </c>
      <c r="L1815" s="432">
        <f>SUM(L1772:L1814)</f>
        <v>22176</v>
      </c>
      <c r="M1815" s="430" t="s">
        <v>434</v>
      </c>
      <c r="N1815" s="432">
        <f>SUM(N1772:N1814)</f>
        <v>2275</v>
      </c>
      <c r="O1815" s="432">
        <f>SUM(O1772:O1814)</f>
        <v>8389</v>
      </c>
      <c r="P1815" s="432">
        <f>SUM(P1772:P1814)</f>
        <v>-6114</v>
      </c>
    </row>
    <row r="1816" spans="1:16" ht="14.1" customHeight="1" x14ac:dyDescent="0.2">
      <c r="A1816" s="156"/>
      <c r="I1816" s="431"/>
      <c r="J1816" s="401">
        <f>N1815</f>
        <v>2275</v>
      </c>
      <c r="K1816" s="401">
        <f>O1815</f>
        <v>8389</v>
      </c>
      <c r="L1816" s="401">
        <f>P1815</f>
        <v>-6114</v>
      </c>
      <c r="M1816" s="440"/>
      <c r="N1816" s="441"/>
      <c r="O1816" s="441"/>
      <c r="P1816" s="441"/>
    </row>
    <row r="1817" spans="1:16" ht="14.1" customHeight="1" x14ac:dyDescent="0.2">
      <c r="A1817" s="156"/>
      <c r="J1817" s="428">
        <f>SUM(J1815:J1816)</f>
        <v>29183</v>
      </c>
      <c r="K1817" s="428">
        <f>SUM(K1815:K1816)</f>
        <v>13121</v>
      </c>
      <c r="L1817" s="428">
        <f>SUM(L1815:L1816)</f>
        <v>16062</v>
      </c>
    </row>
    <row r="1818" spans="1:16" ht="14.1" customHeight="1" x14ac:dyDescent="0.2">
      <c r="A1818" s="156"/>
      <c r="I1818" s="429" t="s">
        <v>477</v>
      </c>
      <c r="J1818" s="399">
        <f>C1771-J1817</f>
        <v>0</v>
      </c>
      <c r="K1818" s="399">
        <f>E1771-K1817</f>
        <v>0</v>
      </c>
      <c r="L1818" s="399">
        <f>G1771-L1817</f>
        <v>0</v>
      </c>
      <c r="M1818" s="400" t="s">
        <v>442</v>
      </c>
    </row>
    <row r="1819" spans="1:16" ht="14.1" customHeight="1" x14ac:dyDescent="0.2">
      <c r="I1819" s="446"/>
    </row>
    <row r="1820" spans="1:16" ht="14.1" customHeight="1" x14ac:dyDescent="0.2">
      <c r="A1820" s="166">
        <v>37</v>
      </c>
      <c r="B1820" s="245" t="s">
        <v>98</v>
      </c>
      <c r="C1820" s="72">
        <v>28718</v>
      </c>
      <c r="D1820" s="417">
        <f>C1820*100/7529178</f>
        <v>0.38142277948535686</v>
      </c>
      <c r="E1820" s="72">
        <v>61499</v>
      </c>
      <c r="F1820" s="417">
        <f>E1820*100/7270009</f>
        <v>0.84592742594954151</v>
      </c>
      <c r="G1820" s="443">
        <f>C1820-E1820</f>
        <v>-32781</v>
      </c>
      <c r="H1820" s="444">
        <f>G1820*100/E1820</f>
        <v>-53.30330574480886</v>
      </c>
      <c r="I1820" s="426"/>
      <c r="J1820" s="401"/>
      <c r="K1820" s="401"/>
      <c r="L1820" s="401"/>
      <c r="M1820" s="430"/>
      <c r="N1820" s="401"/>
      <c r="O1820" s="401"/>
      <c r="P1820" s="401"/>
    </row>
    <row r="1821" spans="1:16" ht="14.1" customHeight="1" x14ac:dyDescent="0.2">
      <c r="I1821" s="179" t="s">
        <v>410</v>
      </c>
      <c r="J1821" s="180">
        <v>1322</v>
      </c>
      <c r="K1821" s="180">
        <v>190</v>
      </c>
      <c r="L1821" s="208">
        <f t="shared" ref="L1821:L1844" si="101">J1821-K1821</f>
        <v>1132</v>
      </c>
      <c r="M1821" s="179" t="s">
        <v>144</v>
      </c>
      <c r="N1821" s="180">
        <v>4125</v>
      </c>
      <c r="O1821" s="180">
        <v>25160</v>
      </c>
      <c r="P1821" s="208">
        <f t="shared" ref="P1821:P1843" si="102">N1821-O1821</f>
        <v>-21035</v>
      </c>
    </row>
    <row r="1822" spans="1:16" ht="14.1" customHeight="1" x14ac:dyDescent="0.2">
      <c r="I1822" s="179" t="s">
        <v>151</v>
      </c>
      <c r="J1822" s="180">
        <v>669</v>
      </c>
      <c r="K1822" s="180">
        <v>451</v>
      </c>
      <c r="L1822" s="208">
        <f t="shared" si="101"/>
        <v>218</v>
      </c>
      <c r="M1822" s="179" t="s">
        <v>181</v>
      </c>
      <c r="N1822" s="180">
        <v>370</v>
      </c>
      <c r="O1822" s="180">
        <v>6037</v>
      </c>
      <c r="P1822" s="208">
        <f t="shared" si="102"/>
        <v>-5667</v>
      </c>
    </row>
    <row r="1823" spans="1:16" ht="14.1" customHeight="1" x14ac:dyDescent="0.2">
      <c r="I1823" s="179" t="s">
        <v>150</v>
      </c>
      <c r="J1823" s="180">
        <v>4726</v>
      </c>
      <c r="K1823" s="180">
        <v>4595</v>
      </c>
      <c r="L1823" s="208">
        <f t="shared" si="101"/>
        <v>131</v>
      </c>
      <c r="M1823" s="179" t="s">
        <v>307</v>
      </c>
      <c r="N1823" s="180">
        <v>6126</v>
      </c>
      <c r="O1823" s="180">
        <v>9237</v>
      </c>
      <c r="P1823" s="208">
        <f t="shared" si="102"/>
        <v>-3111</v>
      </c>
    </row>
    <row r="1824" spans="1:16" ht="14.1" customHeight="1" x14ac:dyDescent="0.2">
      <c r="I1824" s="179" t="s">
        <v>440</v>
      </c>
      <c r="J1824" s="180">
        <v>104</v>
      </c>
      <c r="K1824" s="180">
        <v>7</v>
      </c>
      <c r="L1824" s="208">
        <f t="shared" si="101"/>
        <v>97</v>
      </c>
      <c r="M1824" s="179" t="s">
        <v>25</v>
      </c>
      <c r="N1824" s="180">
        <v>2219</v>
      </c>
      <c r="O1824" s="180">
        <v>3337</v>
      </c>
      <c r="P1824" s="208">
        <f t="shared" si="102"/>
        <v>-1118</v>
      </c>
    </row>
    <row r="1825" spans="1:16" ht="14.1" customHeight="1" x14ac:dyDescent="0.2">
      <c r="I1825" s="179" t="s">
        <v>408</v>
      </c>
      <c r="J1825" s="180">
        <v>698</v>
      </c>
      <c r="K1825" s="180">
        <v>632</v>
      </c>
      <c r="L1825" s="208">
        <f t="shared" si="101"/>
        <v>66</v>
      </c>
      <c r="M1825" s="179" t="s">
        <v>50</v>
      </c>
      <c r="N1825" s="180">
        <v>1647</v>
      </c>
      <c r="O1825" s="180">
        <v>2696</v>
      </c>
      <c r="P1825" s="208">
        <f t="shared" si="102"/>
        <v>-1049</v>
      </c>
    </row>
    <row r="1826" spans="1:16" ht="14.1" customHeight="1" x14ac:dyDescent="0.2">
      <c r="I1826" s="179" t="s">
        <v>416</v>
      </c>
      <c r="J1826" s="180">
        <v>74</v>
      </c>
      <c r="K1826" s="180">
        <v>21</v>
      </c>
      <c r="L1826" s="208">
        <f t="shared" si="101"/>
        <v>53</v>
      </c>
      <c r="M1826" s="179" t="s">
        <v>197</v>
      </c>
      <c r="N1826" s="180">
        <v>2562</v>
      </c>
      <c r="O1826" s="180">
        <v>3227</v>
      </c>
      <c r="P1826" s="208">
        <f t="shared" si="102"/>
        <v>-665</v>
      </c>
    </row>
    <row r="1827" spans="1:16" ht="14.1" customHeight="1" x14ac:dyDescent="0.2">
      <c r="I1827" s="179" t="s">
        <v>30</v>
      </c>
      <c r="J1827" s="180">
        <v>608</v>
      </c>
      <c r="K1827" s="180">
        <v>564</v>
      </c>
      <c r="L1827" s="208">
        <f t="shared" si="101"/>
        <v>44</v>
      </c>
      <c r="M1827" s="179" t="s">
        <v>419</v>
      </c>
      <c r="N1827" s="180">
        <v>76</v>
      </c>
      <c r="O1827" s="180">
        <v>650</v>
      </c>
      <c r="P1827" s="208">
        <f t="shared" si="102"/>
        <v>-574</v>
      </c>
    </row>
    <row r="1828" spans="1:16" ht="14.1" customHeight="1" x14ac:dyDescent="0.2">
      <c r="I1828" s="179" t="s">
        <v>135</v>
      </c>
      <c r="J1828" s="180">
        <v>73</v>
      </c>
      <c r="K1828" s="180">
        <v>30</v>
      </c>
      <c r="L1828" s="208">
        <f t="shared" si="101"/>
        <v>43</v>
      </c>
      <c r="M1828" s="179" t="s">
        <v>427</v>
      </c>
      <c r="N1828" s="180">
        <v>162</v>
      </c>
      <c r="O1828" s="180">
        <v>631</v>
      </c>
      <c r="P1828" s="208">
        <f t="shared" si="102"/>
        <v>-469</v>
      </c>
    </row>
    <row r="1829" spans="1:16" ht="14.1" customHeight="1" x14ac:dyDescent="0.2">
      <c r="I1829" s="179" t="s">
        <v>38</v>
      </c>
      <c r="J1829" s="180">
        <v>41</v>
      </c>
      <c r="K1829" s="180">
        <v>0</v>
      </c>
      <c r="L1829" s="208">
        <f t="shared" si="101"/>
        <v>41</v>
      </c>
      <c r="M1829" s="179" t="s">
        <v>306</v>
      </c>
      <c r="N1829" s="180">
        <v>0</v>
      </c>
      <c r="O1829" s="180">
        <v>388</v>
      </c>
      <c r="P1829" s="208">
        <f t="shared" si="102"/>
        <v>-388</v>
      </c>
    </row>
    <row r="1830" spans="1:16" ht="14.1" customHeight="1" x14ac:dyDescent="0.2">
      <c r="I1830" s="179" t="s">
        <v>421</v>
      </c>
      <c r="J1830" s="180">
        <v>38</v>
      </c>
      <c r="K1830" s="180">
        <v>0</v>
      </c>
      <c r="L1830" s="208">
        <f t="shared" si="101"/>
        <v>38</v>
      </c>
      <c r="M1830" s="179" t="s">
        <v>422</v>
      </c>
      <c r="N1830" s="180">
        <v>12</v>
      </c>
      <c r="O1830" s="180">
        <v>338</v>
      </c>
      <c r="P1830" s="208">
        <f t="shared" si="102"/>
        <v>-326</v>
      </c>
    </row>
    <row r="1831" spans="1:16" ht="14.1" customHeight="1" x14ac:dyDescent="0.2">
      <c r="A1831" s="163"/>
      <c r="I1831" s="179" t="s">
        <v>371</v>
      </c>
      <c r="J1831" s="180">
        <v>43</v>
      </c>
      <c r="K1831" s="180">
        <v>8</v>
      </c>
      <c r="L1831" s="208">
        <f t="shared" si="101"/>
        <v>35</v>
      </c>
      <c r="M1831" s="179" t="s">
        <v>360</v>
      </c>
      <c r="N1831" s="180">
        <v>214</v>
      </c>
      <c r="O1831" s="180">
        <v>429</v>
      </c>
      <c r="P1831" s="208">
        <f t="shared" si="102"/>
        <v>-215</v>
      </c>
    </row>
    <row r="1832" spans="1:16" ht="14.1" customHeight="1" x14ac:dyDescent="0.2">
      <c r="I1832" s="179" t="s">
        <v>54</v>
      </c>
      <c r="J1832" s="180">
        <v>26</v>
      </c>
      <c r="K1832" s="180">
        <v>0</v>
      </c>
      <c r="L1832" s="208">
        <f t="shared" si="101"/>
        <v>26</v>
      </c>
      <c r="M1832" s="179" t="s">
        <v>362</v>
      </c>
      <c r="N1832" s="180">
        <v>558</v>
      </c>
      <c r="O1832" s="180">
        <v>685</v>
      </c>
      <c r="P1832" s="208">
        <f t="shared" si="102"/>
        <v>-127</v>
      </c>
    </row>
    <row r="1833" spans="1:16" ht="14.1" customHeight="1" x14ac:dyDescent="0.2">
      <c r="I1833" s="179" t="s">
        <v>140</v>
      </c>
      <c r="J1833" s="180">
        <v>26</v>
      </c>
      <c r="K1833" s="180">
        <v>0</v>
      </c>
      <c r="L1833" s="208">
        <f t="shared" si="101"/>
        <v>26</v>
      </c>
      <c r="M1833" s="179" t="s">
        <v>194</v>
      </c>
      <c r="N1833" s="180">
        <v>0</v>
      </c>
      <c r="O1833" s="180">
        <v>123</v>
      </c>
      <c r="P1833" s="208">
        <f t="shared" si="102"/>
        <v>-123</v>
      </c>
    </row>
    <row r="1834" spans="1:16" ht="14.1" customHeight="1" x14ac:dyDescent="0.2">
      <c r="I1834" s="179" t="s">
        <v>413</v>
      </c>
      <c r="J1834" s="180">
        <v>116</v>
      </c>
      <c r="K1834" s="180">
        <v>91</v>
      </c>
      <c r="L1834" s="208">
        <f t="shared" si="101"/>
        <v>25</v>
      </c>
      <c r="M1834" s="179" t="s">
        <v>156</v>
      </c>
      <c r="N1834" s="180">
        <v>0</v>
      </c>
      <c r="O1834" s="180">
        <v>74</v>
      </c>
      <c r="P1834" s="208">
        <f t="shared" si="102"/>
        <v>-74</v>
      </c>
    </row>
    <row r="1835" spans="1:16" ht="14.1" customHeight="1" x14ac:dyDescent="0.2">
      <c r="I1835" s="179" t="s">
        <v>53</v>
      </c>
      <c r="J1835" s="180">
        <v>22</v>
      </c>
      <c r="K1835" s="180">
        <v>0</v>
      </c>
      <c r="L1835" s="208">
        <f t="shared" si="101"/>
        <v>22</v>
      </c>
      <c r="M1835" s="179" t="s">
        <v>414</v>
      </c>
      <c r="N1835" s="180">
        <v>0</v>
      </c>
      <c r="O1835" s="180">
        <v>69</v>
      </c>
      <c r="P1835" s="208">
        <f t="shared" si="102"/>
        <v>-69</v>
      </c>
    </row>
    <row r="1836" spans="1:16" ht="14.1" customHeight="1" x14ac:dyDescent="0.2">
      <c r="I1836" s="179" t="s">
        <v>411</v>
      </c>
      <c r="J1836" s="180">
        <v>178</v>
      </c>
      <c r="K1836" s="180">
        <v>160</v>
      </c>
      <c r="L1836" s="208">
        <f t="shared" si="101"/>
        <v>18</v>
      </c>
      <c r="M1836" s="179" t="s">
        <v>430</v>
      </c>
      <c r="N1836" s="180">
        <v>193</v>
      </c>
      <c r="O1836" s="180">
        <v>252</v>
      </c>
      <c r="P1836" s="208">
        <f t="shared" si="102"/>
        <v>-59</v>
      </c>
    </row>
    <row r="1837" spans="1:16" ht="14.1" customHeight="1" x14ac:dyDescent="0.2">
      <c r="I1837" s="179" t="s">
        <v>26</v>
      </c>
      <c r="J1837" s="180">
        <v>10</v>
      </c>
      <c r="K1837" s="180">
        <v>0</v>
      </c>
      <c r="L1837" s="208">
        <f t="shared" si="101"/>
        <v>10</v>
      </c>
      <c r="M1837" s="179" t="s">
        <v>409</v>
      </c>
      <c r="N1837" s="180">
        <v>17</v>
      </c>
      <c r="O1837" s="180">
        <v>75</v>
      </c>
      <c r="P1837" s="208">
        <f t="shared" si="102"/>
        <v>-58</v>
      </c>
    </row>
    <row r="1838" spans="1:16" ht="14.1" customHeight="1" x14ac:dyDescent="0.2">
      <c r="I1838" s="179" t="s">
        <v>407</v>
      </c>
      <c r="J1838" s="180">
        <v>11</v>
      </c>
      <c r="K1838" s="180">
        <v>1</v>
      </c>
      <c r="L1838" s="208">
        <f t="shared" si="101"/>
        <v>10</v>
      </c>
      <c r="M1838" s="179" t="s">
        <v>431</v>
      </c>
      <c r="N1838" s="180">
        <v>0</v>
      </c>
      <c r="O1838" s="180">
        <v>48</v>
      </c>
      <c r="P1838" s="208">
        <f t="shared" si="102"/>
        <v>-48</v>
      </c>
    </row>
    <row r="1839" spans="1:16" ht="14.1" customHeight="1" x14ac:dyDescent="0.2">
      <c r="I1839" s="179" t="s">
        <v>420</v>
      </c>
      <c r="J1839" s="180">
        <v>9</v>
      </c>
      <c r="K1839" s="180">
        <v>1</v>
      </c>
      <c r="L1839" s="208">
        <f t="shared" si="101"/>
        <v>8</v>
      </c>
      <c r="M1839" s="179" t="s">
        <v>180</v>
      </c>
      <c r="N1839" s="180">
        <v>0</v>
      </c>
      <c r="O1839" s="180">
        <v>42</v>
      </c>
      <c r="P1839" s="208">
        <f t="shared" si="102"/>
        <v>-42</v>
      </c>
    </row>
    <row r="1840" spans="1:16" ht="14.1" customHeight="1" x14ac:dyDescent="0.2">
      <c r="I1840" s="179" t="s">
        <v>159</v>
      </c>
      <c r="J1840" s="180">
        <v>4</v>
      </c>
      <c r="K1840" s="180">
        <v>0</v>
      </c>
      <c r="L1840" s="208">
        <f t="shared" si="101"/>
        <v>4</v>
      </c>
      <c r="M1840" s="179" t="s">
        <v>317</v>
      </c>
      <c r="N1840" s="180">
        <v>0</v>
      </c>
      <c r="O1840" s="180">
        <v>40</v>
      </c>
      <c r="P1840" s="208">
        <f t="shared" si="102"/>
        <v>-40</v>
      </c>
    </row>
    <row r="1841" spans="1:16" ht="14.1" customHeight="1" x14ac:dyDescent="0.2">
      <c r="I1841" s="179" t="s">
        <v>415</v>
      </c>
      <c r="J1841" s="180">
        <v>4</v>
      </c>
      <c r="K1841" s="180">
        <v>0</v>
      </c>
      <c r="L1841" s="208">
        <f t="shared" si="101"/>
        <v>4</v>
      </c>
      <c r="M1841" s="179" t="s">
        <v>426</v>
      </c>
      <c r="N1841" s="180">
        <v>2</v>
      </c>
      <c r="O1841" s="180">
        <v>8</v>
      </c>
      <c r="P1841" s="208">
        <f t="shared" si="102"/>
        <v>-6</v>
      </c>
    </row>
    <row r="1842" spans="1:16" ht="14.1" customHeight="1" x14ac:dyDescent="0.2">
      <c r="I1842" s="179" t="s">
        <v>311</v>
      </c>
      <c r="J1842" s="180">
        <v>11</v>
      </c>
      <c r="K1842" s="180">
        <v>8</v>
      </c>
      <c r="L1842" s="208">
        <f t="shared" si="101"/>
        <v>3</v>
      </c>
      <c r="M1842" s="179" t="s">
        <v>429</v>
      </c>
      <c r="N1842" s="180">
        <v>38</v>
      </c>
      <c r="O1842" s="180">
        <v>40</v>
      </c>
      <c r="P1842" s="208">
        <f t="shared" si="102"/>
        <v>-2</v>
      </c>
    </row>
    <row r="1843" spans="1:16" ht="14.1" customHeight="1" x14ac:dyDescent="0.2">
      <c r="A1843" s="156"/>
      <c r="I1843" s="179" t="s">
        <v>163</v>
      </c>
      <c r="J1843" s="180">
        <v>1</v>
      </c>
      <c r="K1843" s="180">
        <v>0</v>
      </c>
      <c r="L1843" s="208">
        <f t="shared" si="101"/>
        <v>1</v>
      </c>
      <c r="M1843" s="179" t="s">
        <v>152</v>
      </c>
      <c r="N1843" s="180">
        <v>23</v>
      </c>
      <c r="O1843" s="180">
        <v>25</v>
      </c>
      <c r="P1843" s="208">
        <f t="shared" si="102"/>
        <v>-2</v>
      </c>
    </row>
    <row r="1844" spans="1:16" ht="14.1" customHeight="1" x14ac:dyDescent="0.2">
      <c r="A1844" s="156"/>
      <c r="I1844" s="179" t="s">
        <v>246</v>
      </c>
      <c r="J1844" s="180">
        <v>1560</v>
      </c>
      <c r="K1844" s="180">
        <v>1129</v>
      </c>
      <c r="L1844" s="208">
        <f t="shared" si="101"/>
        <v>431</v>
      </c>
      <c r="M1844" s="179"/>
      <c r="N1844" s="180"/>
      <c r="O1844" s="180"/>
      <c r="P1844" s="208"/>
    </row>
    <row r="1845" spans="1:16" ht="14.1" customHeight="1" x14ac:dyDescent="0.2">
      <c r="A1845" s="156"/>
      <c r="B1845" s="422"/>
      <c r="C1845" s="422"/>
      <c r="D1845" s="422"/>
      <c r="E1845" s="422"/>
      <c r="F1845" s="422"/>
      <c r="G1845" s="422"/>
      <c r="H1845" s="422"/>
      <c r="M1845" s="179"/>
      <c r="N1845" s="180"/>
      <c r="O1845" s="180"/>
      <c r="P1845" s="208"/>
    </row>
    <row r="1846" spans="1:16" ht="14.1" customHeight="1" x14ac:dyDescent="0.2">
      <c r="A1846" s="156"/>
      <c r="B1846" s="422"/>
      <c r="C1846" s="422"/>
      <c r="D1846" s="422"/>
      <c r="E1846" s="422"/>
      <c r="F1846" s="422"/>
      <c r="G1846" s="422"/>
      <c r="H1846" s="422"/>
      <c r="I1846" s="179"/>
      <c r="J1846" s="180"/>
      <c r="K1846" s="180"/>
      <c r="L1846" s="208"/>
      <c r="M1846" s="179"/>
      <c r="N1846" s="180"/>
      <c r="O1846" s="180"/>
      <c r="P1846" s="208"/>
    </row>
    <row r="1847" spans="1:16" ht="14.1" customHeight="1" x14ac:dyDescent="0.2">
      <c r="A1847" s="156"/>
      <c r="B1847" s="422"/>
      <c r="C1847" s="422"/>
      <c r="D1847" s="422"/>
      <c r="E1847" s="422"/>
      <c r="F1847" s="422"/>
      <c r="G1847" s="422"/>
      <c r="H1847" s="422"/>
      <c r="I1847" s="179"/>
      <c r="J1847" s="180"/>
      <c r="K1847" s="180"/>
      <c r="L1847" s="208"/>
      <c r="M1847" s="179"/>
      <c r="N1847" s="180"/>
      <c r="O1847" s="180"/>
      <c r="P1847" s="208"/>
    </row>
    <row r="1848" spans="1:16" ht="14.1" customHeight="1" x14ac:dyDescent="0.2">
      <c r="A1848" s="156"/>
      <c r="B1848" s="422"/>
      <c r="C1848" s="422"/>
      <c r="D1848" s="422"/>
      <c r="E1848" s="422"/>
      <c r="F1848" s="422"/>
      <c r="G1848" s="422"/>
      <c r="H1848" s="422"/>
      <c r="I1848" s="179"/>
      <c r="J1848" s="180"/>
      <c r="K1848" s="180"/>
      <c r="L1848" s="208"/>
    </row>
    <row r="1849" spans="1:16" ht="14.1" customHeight="1" x14ac:dyDescent="0.2">
      <c r="A1849" s="156"/>
      <c r="B1849" s="422"/>
      <c r="C1849" s="422"/>
      <c r="D1849" s="422"/>
      <c r="E1849" s="422"/>
      <c r="F1849" s="422"/>
      <c r="G1849" s="422"/>
      <c r="H1849" s="422"/>
      <c r="I1849" s="179"/>
      <c r="J1849" s="180"/>
      <c r="K1849" s="180"/>
      <c r="L1849" s="208"/>
      <c r="M1849" s="423"/>
      <c r="N1849" s="424"/>
      <c r="O1849" s="424"/>
      <c r="P1849" s="208"/>
    </row>
    <row r="1850" spans="1:16" ht="14.1" customHeight="1" x14ac:dyDescent="0.2">
      <c r="A1850" s="156"/>
      <c r="B1850" s="422"/>
      <c r="C1850" s="422"/>
      <c r="D1850" s="422"/>
      <c r="E1850" s="422"/>
      <c r="F1850" s="422"/>
      <c r="G1850" s="422"/>
      <c r="H1850" s="422"/>
      <c r="I1850" s="183"/>
      <c r="J1850" s="424"/>
      <c r="K1850" s="424"/>
      <c r="L1850" s="208"/>
      <c r="M1850" s="423"/>
      <c r="N1850" s="424"/>
      <c r="O1850" s="424"/>
      <c r="P1850" s="208"/>
    </row>
    <row r="1851" spans="1:16" ht="14.1" customHeight="1" x14ac:dyDescent="0.2">
      <c r="A1851" s="156"/>
      <c r="B1851" s="422"/>
      <c r="C1851" s="422"/>
      <c r="D1851" s="422"/>
      <c r="E1851" s="422"/>
      <c r="F1851" s="422"/>
      <c r="G1851" s="422"/>
      <c r="H1851" s="422"/>
      <c r="I1851" s="183"/>
      <c r="J1851" s="424"/>
      <c r="K1851" s="424"/>
      <c r="L1851" s="208"/>
      <c r="M1851" s="423"/>
      <c r="N1851" s="424"/>
      <c r="O1851" s="424"/>
      <c r="P1851" s="208"/>
    </row>
    <row r="1852" spans="1:16" ht="14.1" customHeight="1" x14ac:dyDescent="0.2">
      <c r="A1852" s="156"/>
      <c r="B1852" s="422"/>
      <c r="C1852" s="422"/>
      <c r="D1852" s="422"/>
      <c r="E1852" s="422"/>
      <c r="F1852" s="422"/>
      <c r="G1852" s="422"/>
      <c r="H1852" s="422"/>
      <c r="I1852" s="183"/>
      <c r="J1852" s="424"/>
      <c r="K1852" s="424"/>
      <c r="L1852" s="208"/>
      <c r="M1852" s="423"/>
      <c r="N1852" s="424"/>
      <c r="O1852" s="424"/>
      <c r="P1852" s="208"/>
    </row>
    <row r="1853" spans="1:16" ht="14.1" customHeight="1" x14ac:dyDescent="0.2">
      <c r="A1853" s="156"/>
      <c r="B1853" s="422"/>
      <c r="C1853" s="422"/>
      <c r="D1853" s="422"/>
      <c r="E1853" s="422"/>
      <c r="F1853" s="422"/>
      <c r="G1853" s="422"/>
      <c r="H1853" s="422"/>
      <c r="I1853" s="183"/>
      <c r="J1853" s="424"/>
      <c r="K1853" s="424"/>
      <c r="L1853" s="208"/>
      <c r="M1853" s="423"/>
      <c r="N1853" s="424"/>
      <c r="O1853" s="424"/>
      <c r="P1853" s="208"/>
    </row>
    <row r="1854" spans="1:16" ht="14.1" customHeight="1" x14ac:dyDescent="0.2">
      <c r="A1854" s="156"/>
      <c r="B1854" s="422"/>
      <c r="C1854" s="422"/>
      <c r="D1854" s="422"/>
      <c r="E1854" s="422"/>
      <c r="F1854" s="422"/>
      <c r="G1854" s="422"/>
      <c r="H1854" s="422"/>
      <c r="I1854" s="183"/>
      <c r="J1854" s="424"/>
      <c r="K1854" s="424"/>
      <c r="L1854" s="208"/>
      <c r="M1854" s="423"/>
      <c r="N1854" s="424"/>
      <c r="O1854" s="424"/>
      <c r="P1854" s="208"/>
    </row>
    <row r="1855" spans="1:16" ht="14.1" customHeight="1" x14ac:dyDescent="0.2">
      <c r="A1855" s="156"/>
      <c r="B1855" s="422"/>
      <c r="C1855" s="422"/>
      <c r="D1855" s="422"/>
      <c r="E1855" s="422"/>
      <c r="F1855" s="422"/>
      <c r="G1855" s="422"/>
      <c r="H1855" s="422"/>
      <c r="I1855" s="183"/>
      <c r="J1855" s="424"/>
      <c r="K1855" s="424"/>
      <c r="L1855" s="208"/>
      <c r="M1855" s="423"/>
      <c r="N1855" s="424"/>
      <c r="O1855" s="424"/>
      <c r="P1855" s="208"/>
    </row>
    <row r="1856" spans="1:16" ht="14.1" customHeight="1" x14ac:dyDescent="0.2">
      <c r="A1856" s="156"/>
      <c r="B1856" s="422"/>
      <c r="C1856" s="422"/>
      <c r="D1856" s="422"/>
      <c r="E1856" s="422"/>
      <c r="F1856" s="422"/>
      <c r="G1856" s="422"/>
      <c r="H1856" s="422"/>
      <c r="I1856" s="183"/>
      <c r="J1856" s="424"/>
      <c r="K1856" s="424"/>
      <c r="L1856" s="208"/>
      <c r="M1856" s="423"/>
      <c r="N1856" s="424"/>
      <c r="O1856" s="424"/>
      <c r="P1856" s="208"/>
    </row>
    <row r="1857" spans="1:16" ht="14.1" customHeight="1" x14ac:dyDescent="0.2">
      <c r="A1857" s="156"/>
      <c r="B1857" s="422"/>
      <c r="C1857" s="422"/>
      <c r="D1857" s="422"/>
      <c r="E1857" s="422"/>
      <c r="F1857" s="422"/>
      <c r="G1857" s="422"/>
      <c r="H1857" s="422"/>
      <c r="I1857" s="183"/>
      <c r="J1857" s="424"/>
      <c r="K1857" s="424"/>
      <c r="L1857" s="208"/>
      <c r="M1857" s="423"/>
      <c r="N1857" s="424"/>
      <c r="O1857" s="424"/>
      <c r="P1857" s="208"/>
    </row>
    <row r="1858" spans="1:16" ht="14.1" customHeight="1" x14ac:dyDescent="0.2">
      <c r="A1858" s="156"/>
      <c r="B1858" s="422"/>
      <c r="C1858" s="422"/>
      <c r="D1858" s="422"/>
      <c r="E1858" s="422"/>
      <c r="F1858" s="422"/>
      <c r="G1858" s="422"/>
      <c r="H1858" s="422"/>
      <c r="I1858" s="183"/>
      <c r="J1858" s="424"/>
      <c r="K1858" s="424"/>
      <c r="L1858" s="208"/>
      <c r="M1858" s="423"/>
      <c r="N1858" s="424"/>
      <c r="O1858" s="424"/>
      <c r="P1858" s="208"/>
    </row>
    <row r="1859" spans="1:16" ht="14.1" customHeight="1" x14ac:dyDescent="0.2">
      <c r="A1859" s="156"/>
      <c r="B1859" s="422"/>
      <c r="C1859" s="422"/>
      <c r="D1859" s="422"/>
      <c r="E1859" s="422"/>
      <c r="F1859" s="422"/>
      <c r="G1859" s="422"/>
      <c r="H1859" s="422"/>
      <c r="I1859" s="183"/>
      <c r="J1859" s="424"/>
      <c r="K1859" s="424"/>
      <c r="L1859" s="208"/>
      <c r="M1859" s="423"/>
      <c r="N1859" s="424"/>
      <c r="O1859" s="424"/>
      <c r="P1859" s="208"/>
    </row>
    <row r="1860" spans="1:16" ht="14.1" customHeight="1" x14ac:dyDescent="0.2">
      <c r="A1860" s="156"/>
      <c r="M1860" s="423"/>
      <c r="N1860" s="424"/>
      <c r="O1860" s="424"/>
      <c r="P1860" s="208"/>
    </row>
    <row r="1861" spans="1:16" ht="14.1" customHeight="1" x14ac:dyDescent="0.2"/>
    <row r="1862" spans="1:16" ht="14.1" customHeight="1" x14ac:dyDescent="0.2"/>
    <row r="1863" spans="1:16" ht="14.1" customHeight="1" x14ac:dyDescent="0.2"/>
    <row r="1864" spans="1:16" ht="14.1" customHeight="1" x14ac:dyDescent="0.2">
      <c r="I1864" s="426" t="s">
        <v>434</v>
      </c>
      <c r="J1864" s="401">
        <f>SUM(J1821:J1863)</f>
        <v>10374</v>
      </c>
      <c r="K1864" s="401">
        <f>SUM(K1821:K1863)</f>
        <v>7888</v>
      </c>
      <c r="L1864" s="401">
        <f>SUM(L1821:L1863)</f>
        <v>2486</v>
      </c>
      <c r="M1864" s="430" t="s">
        <v>434</v>
      </c>
      <c r="N1864" s="401">
        <f>SUM(N1821:N1863)</f>
        <v>18344</v>
      </c>
      <c r="O1864" s="401">
        <f>SUM(O1821:O1863)</f>
        <v>53611</v>
      </c>
      <c r="P1864" s="401">
        <f>SUM(P1821:P1863)</f>
        <v>-35267</v>
      </c>
    </row>
    <row r="1865" spans="1:16" ht="14.1" customHeight="1" x14ac:dyDescent="0.2">
      <c r="I1865" s="426"/>
      <c r="J1865" s="401">
        <f>N1864</f>
        <v>18344</v>
      </c>
      <c r="K1865" s="432">
        <f>O1864</f>
        <v>53611</v>
      </c>
      <c r="L1865" s="401">
        <f>P1864</f>
        <v>-35267</v>
      </c>
      <c r="M1865" s="430"/>
      <c r="N1865" s="401"/>
      <c r="O1865" s="401"/>
      <c r="P1865" s="401"/>
    </row>
    <row r="1866" spans="1:16" ht="14.1" customHeight="1" x14ac:dyDescent="0.2">
      <c r="I1866" s="422"/>
      <c r="J1866" s="428">
        <f>SUM(J1864:J1865)</f>
        <v>28718</v>
      </c>
      <c r="K1866" s="428">
        <f>SUM(K1864:K1865)</f>
        <v>61499</v>
      </c>
      <c r="L1866" s="428">
        <f>SUM(L1864:L1865)</f>
        <v>-32781</v>
      </c>
      <c r="M1866" s="439"/>
      <c r="N1866" s="402"/>
      <c r="O1866" s="402"/>
      <c r="P1866" s="402"/>
    </row>
    <row r="1867" spans="1:16" ht="14.1" customHeight="1" x14ac:dyDescent="0.2">
      <c r="I1867" s="429" t="s">
        <v>478</v>
      </c>
      <c r="J1867" s="399">
        <f>C1820-J1866</f>
        <v>0</v>
      </c>
      <c r="K1867" s="399">
        <f>E1820-K1866</f>
        <v>0</v>
      </c>
      <c r="L1867" s="399">
        <f>G1820-L1866</f>
        <v>0</v>
      </c>
      <c r="M1867" s="439"/>
      <c r="N1867" s="402"/>
      <c r="O1867" s="402"/>
      <c r="P1867" s="402"/>
    </row>
    <row r="1868" spans="1:16" ht="14.1" customHeight="1" x14ac:dyDescent="0.2">
      <c r="I1868" s="446"/>
    </row>
    <row r="1869" spans="1:16" ht="14.1" customHeight="1" x14ac:dyDescent="0.2">
      <c r="A1869" s="166">
        <v>38</v>
      </c>
      <c r="B1869" s="245" t="s">
        <v>397</v>
      </c>
      <c r="C1869" s="72">
        <v>28508</v>
      </c>
      <c r="D1869" s="417">
        <f>C1869*100/7529178</f>
        <v>0.37863363039099357</v>
      </c>
      <c r="E1869" s="72">
        <v>28449</v>
      </c>
      <c r="F1869" s="417">
        <f>E1869*100/7270009</f>
        <v>0.39132001074551626</v>
      </c>
      <c r="G1869" s="443">
        <f>C1869-E1869</f>
        <v>59</v>
      </c>
      <c r="H1869" s="444">
        <f>G1869*100/E1869</f>
        <v>0.20738866040985623</v>
      </c>
      <c r="I1869" s="426"/>
      <c r="J1869" s="401"/>
      <c r="K1869" s="401"/>
      <c r="L1869" s="401"/>
      <c r="M1869" s="430"/>
      <c r="N1869" s="401"/>
      <c r="O1869" s="401"/>
      <c r="P1869" s="401"/>
    </row>
    <row r="1870" spans="1:16" ht="14.1" customHeight="1" x14ac:dyDescent="0.2">
      <c r="I1870" s="179" t="s">
        <v>151</v>
      </c>
      <c r="J1870" s="180">
        <v>7419</v>
      </c>
      <c r="K1870" s="180">
        <v>4317</v>
      </c>
      <c r="L1870" s="208">
        <f t="shared" ref="L1870:L1888" si="103">J1870-K1870</f>
        <v>3102</v>
      </c>
      <c r="M1870" s="179" t="s">
        <v>30</v>
      </c>
      <c r="N1870" s="180">
        <v>474</v>
      </c>
      <c r="O1870" s="180">
        <v>2417</v>
      </c>
      <c r="P1870" s="208">
        <f t="shared" ref="P1870:P1886" si="104">N1870-O1870</f>
        <v>-1943</v>
      </c>
    </row>
    <row r="1871" spans="1:16" ht="14.1" customHeight="1" x14ac:dyDescent="0.2">
      <c r="H1871" s="422"/>
      <c r="I1871" s="179" t="s">
        <v>150</v>
      </c>
      <c r="J1871" s="180">
        <v>4308</v>
      </c>
      <c r="K1871" s="180">
        <v>2387</v>
      </c>
      <c r="L1871" s="208">
        <f t="shared" si="103"/>
        <v>1921</v>
      </c>
      <c r="M1871" s="179" t="s">
        <v>307</v>
      </c>
      <c r="N1871" s="180">
        <v>0</v>
      </c>
      <c r="O1871" s="180">
        <v>1495</v>
      </c>
      <c r="P1871" s="208">
        <f t="shared" si="104"/>
        <v>-1495</v>
      </c>
    </row>
    <row r="1872" spans="1:16" ht="14.1" customHeight="1" x14ac:dyDescent="0.2">
      <c r="H1872" s="422"/>
      <c r="I1872" s="179" t="s">
        <v>411</v>
      </c>
      <c r="J1872" s="180">
        <v>2167</v>
      </c>
      <c r="K1872" s="180">
        <v>1538</v>
      </c>
      <c r="L1872" s="208">
        <f t="shared" si="103"/>
        <v>629</v>
      </c>
      <c r="M1872" s="179" t="s">
        <v>306</v>
      </c>
      <c r="N1872" s="180">
        <v>0</v>
      </c>
      <c r="O1872" s="180">
        <v>1307</v>
      </c>
      <c r="P1872" s="208">
        <f t="shared" si="104"/>
        <v>-1307</v>
      </c>
    </row>
    <row r="1873" spans="1:16" ht="14.1" customHeight="1" x14ac:dyDescent="0.2">
      <c r="H1873" s="422"/>
      <c r="I1873" s="179" t="s">
        <v>408</v>
      </c>
      <c r="J1873" s="180">
        <v>1831</v>
      </c>
      <c r="K1873" s="180">
        <v>1263</v>
      </c>
      <c r="L1873" s="208">
        <f t="shared" si="103"/>
        <v>568</v>
      </c>
      <c r="M1873" s="179" t="s">
        <v>414</v>
      </c>
      <c r="N1873" s="180">
        <v>0</v>
      </c>
      <c r="O1873" s="180">
        <v>868</v>
      </c>
      <c r="P1873" s="208">
        <f t="shared" si="104"/>
        <v>-868</v>
      </c>
    </row>
    <row r="1874" spans="1:16" ht="14.1" customHeight="1" x14ac:dyDescent="0.2">
      <c r="H1874" s="422"/>
      <c r="I1874" s="179" t="s">
        <v>38</v>
      </c>
      <c r="J1874" s="180">
        <v>1236</v>
      </c>
      <c r="K1874" s="180">
        <v>927</v>
      </c>
      <c r="L1874" s="208">
        <f t="shared" si="103"/>
        <v>309</v>
      </c>
      <c r="M1874" s="179" t="s">
        <v>410</v>
      </c>
      <c r="N1874" s="180">
        <v>1173</v>
      </c>
      <c r="O1874" s="180">
        <v>1958</v>
      </c>
      <c r="P1874" s="208">
        <f t="shared" si="104"/>
        <v>-785</v>
      </c>
    </row>
    <row r="1875" spans="1:16" ht="14.1" customHeight="1" x14ac:dyDescent="0.2">
      <c r="H1875" s="422"/>
      <c r="I1875" s="179" t="s">
        <v>413</v>
      </c>
      <c r="J1875" s="180">
        <v>1323</v>
      </c>
      <c r="K1875" s="180">
        <v>1067</v>
      </c>
      <c r="L1875" s="208">
        <f t="shared" si="103"/>
        <v>256</v>
      </c>
      <c r="M1875" s="179" t="s">
        <v>152</v>
      </c>
      <c r="N1875" s="180">
        <v>383</v>
      </c>
      <c r="O1875" s="180">
        <v>858</v>
      </c>
      <c r="P1875" s="208">
        <f t="shared" si="104"/>
        <v>-475</v>
      </c>
    </row>
    <row r="1876" spans="1:16" ht="14.1" customHeight="1" x14ac:dyDescent="0.2">
      <c r="H1876" s="422"/>
      <c r="I1876" s="179" t="s">
        <v>26</v>
      </c>
      <c r="J1876" s="180">
        <v>197</v>
      </c>
      <c r="K1876" s="180">
        <v>2</v>
      </c>
      <c r="L1876" s="208">
        <f t="shared" si="103"/>
        <v>195</v>
      </c>
      <c r="M1876" s="179" t="s">
        <v>317</v>
      </c>
      <c r="N1876" s="180">
        <v>261</v>
      </c>
      <c r="O1876" s="180">
        <v>398</v>
      </c>
      <c r="P1876" s="208">
        <f t="shared" si="104"/>
        <v>-137</v>
      </c>
    </row>
    <row r="1877" spans="1:16" ht="14.1" customHeight="1" x14ac:dyDescent="0.2">
      <c r="H1877" s="422"/>
      <c r="I1877" s="179" t="s">
        <v>407</v>
      </c>
      <c r="J1877" s="180">
        <v>276</v>
      </c>
      <c r="K1877" s="180">
        <v>93</v>
      </c>
      <c r="L1877" s="208">
        <f t="shared" si="103"/>
        <v>183</v>
      </c>
      <c r="M1877" s="179" t="s">
        <v>156</v>
      </c>
      <c r="N1877" s="180">
        <v>547</v>
      </c>
      <c r="O1877" s="180">
        <v>657</v>
      </c>
      <c r="P1877" s="208">
        <f t="shared" si="104"/>
        <v>-110</v>
      </c>
    </row>
    <row r="1878" spans="1:16" ht="14.1" customHeight="1" x14ac:dyDescent="0.2">
      <c r="H1878" s="422"/>
      <c r="I1878" s="179" t="s">
        <v>440</v>
      </c>
      <c r="J1878" s="180">
        <v>55</v>
      </c>
      <c r="K1878" s="180">
        <v>0</v>
      </c>
      <c r="L1878" s="208">
        <f t="shared" si="103"/>
        <v>55</v>
      </c>
      <c r="M1878" s="179" t="s">
        <v>197</v>
      </c>
      <c r="N1878" s="180">
        <v>110</v>
      </c>
      <c r="O1878" s="180">
        <v>191</v>
      </c>
      <c r="P1878" s="208">
        <f t="shared" si="104"/>
        <v>-81</v>
      </c>
    </row>
    <row r="1879" spans="1:16" ht="14.1" customHeight="1" x14ac:dyDescent="0.2">
      <c r="H1879" s="422"/>
      <c r="I1879" s="179" t="s">
        <v>171</v>
      </c>
      <c r="J1879" s="180">
        <v>45</v>
      </c>
      <c r="K1879" s="180">
        <v>0</v>
      </c>
      <c r="L1879" s="208">
        <f t="shared" si="103"/>
        <v>45</v>
      </c>
      <c r="M1879" s="179" t="s">
        <v>194</v>
      </c>
      <c r="N1879" s="180">
        <v>0</v>
      </c>
      <c r="O1879" s="180">
        <v>12</v>
      </c>
      <c r="P1879" s="208">
        <f t="shared" si="104"/>
        <v>-12</v>
      </c>
    </row>
    <row r="1880" spans="1:16" ht="14.1" customHeight="1" x14ac:dyDescent="0.2">
      <c r="B1880" s="422"/>
      <c r="C1880" s="422"/>
      <c r="D1880" s="422"/>
      <c r="E1880" s="422"/>
      <c r="F1880" s="422"/>
      <c r="G1880" s="422"/>
      <c r="H1880" s="422"/>
      <c r="I1880" s="179" t="s">
        <v>311</v>
      </c>
      <c r="J1880" s="180">
        <v>4270</v>
      </c>
      <c r="K1880" s="180">
        <v>4240</v>
      </c>
      <c r="L1880" s="208">
        <f t="shared" si="103"/>
        <v>30</v>
      </c>
      <c r="M1880" s="179" t="s">
        <v>426</v>
      </c>
      <c r="N1880" s="180">
        <v>49</v>
      </c>
      <c r="O1880" s="180">
        <v>57</v>
      </c>
      <c r="P1880" s="208">
        <f t="shared" si="104"/>
        <v>-8</v>
      </c>
    </row>
    <row r="1881" spans="1:16" ht="14.1" customHeight="1" x14ac:dyDescent="0.2">
      <c r="H1881" s="422"/>
      <c r="I1881" s="179" t="s">
        <v>54</v>
      </c>
      <c r="J1881" s="180">
        <v>106</v>
      </c>
      <c r="K1881" s="180">
        <v>81</v>
      </c>
      <c r="L1881" s="208">
        <f t="shared" si="103"/>
        <v>25</v>
      </c>
      <c r="M1881" s="179" t="s">
        <v>431</v>
      </c>
      <c r="N1881" s="180">
        <v>18</v>
      </c>
      <c r="O1881" s="180">
        <v>24</v>
      </c>
      <c r="P1881" s="208">
        <f t="shared" si="104"/>
        <v>-6</v>
      </c>
    </row>
    <row r="1882" spans="1:16" ht="14.1" customHeight="1" x14ac:dyDescent="0.2">
      <c r="H1882" s="422"/>
      <c r="I1882" s="179" t="s">
        <v>427</v>
      </c>
      <c r="J1882" s="180">
        <v>25</v>
      </c>
      <c r="K1882" s="180">
        <v>0</v>
      </c>
      <c r="L1882" s="208">
        <f t="shared" si="103"/>
        <v>25</v>
      </c>
      <c r="M1882" s="179" t="s">
        <v>423</v>
      </c>
      <c r="N1882" s="180">
        <v>22</v>
      </c>
      <c r="O1882" s="180">
        <v>24</v>
      </c>
      <c r="P1882" s="208">
        <f t="shared" si="104"/>
        <v>-2</v>
      </c>
    </row>
    <row r="1883" spans="1:16" ht="14.1" customHeight="1" x14ac:dyDescent="0.2">
      <c r="H1883" s="422"/>
      <c r="I1883" s="179" t="s">
        <v>360</v>
      </c>
      <c r="J1883" s="180">
        <v>143</v>
      </c>
      <c r="K1883" s="180">
        <v>122</v>
      </c>
      <c r="L1883" s="208">
        <f t="shared" si="103"/>
        <v>21</v>
      </c>
      <c r="M1883" s="179" t="s">
        <v>362</v>
      </c>
      <c r="N1883" s="180">
        <v>0</v>
      </c>
      <c r="O1883" s="180">
        <v>1</v>
      </c>
      <c r="P1883" s="208">
        <f t="shared" si="104"/>
        <v>-1</v>
      </c>
    </row>
    <row r="1884" spans="1:16" ht="14.1" customHeight="1" x14ac:dyDescent="0.2">
      <c r="H1884" s="422"/>
      <c r="I1884" s="179" t="s">
        <v>53</v>
      </c>
      <c r="J1884" s="180">
        <v>644</v>
      </c>
      <c r="K1884" s="180">
        <v>628</v>
      </c>
      <c r="L1884" s="208">
        <f t="shared" si="103"/>
        <v>16</v>
      </c>
      <c r="M1884" s="179" t="s">
        <v>159</v>
      </c>
      <c r="N1884" s="180">
        <v>2</v>
      </c>
      <c r="O1884" s="180">
        <v>3</v>
      </c>
      <c r="P1884" s="208">
        <f t="shared" si="104"/>
        <v>-1</v>
      </c>
    </row>
    <row r="1885" spans="1:16" ht="14.1" customHeight="1" x14ac:dyDescent="0.2">
      <c r="H1885" s="422"/>
      <c r="I1885" s="179" t="s">
        <v>319</v>
      </c>
      <c r="J1885" s="180">
        <v>7</v>
      </c>
      <c r="K1885" s="180">
        <v>1</v>
      </c>
      <c r="L1885" s="208">
        <f t="shared" si="103"/>
        <v>6</v>
      </c>
      <c r="M1885" s="179" t="s">
        <v>422</v>
      </c>
      <c r="N1885" s="180">
        <v>0</v>
      </c>
      <c r="O1885" s="180">
        <v>1</v>
      </c>
      <c r="P1885" s="208">
        <f t="shared" si="104"/>
        <v>-1</v>
      </c>
    </row>
    <row r="1886" spans="1:16" ht="14.1" customHeight="1" x14ac:dyDescent="0.2">
      <c r="A1886" s="163"/>
      <c r="H1886" s="422"/>
      <c r="I1886" s="179" t="s">
        <v>419</v>
      </c>
      <c r="J1886" s="180">
        <v>5</v>
      </c>
      <c r="K1886" s="180">
        <v>0</v>
      </c>
      <c r="L1886" s="208">
        <f t="shared" si="103"/>
        <v>5</v>
      </c>
      <c r="M1886" s="179" t="s">
        <v>246</v>
      </c>
      <c r="N1886" s="180">
        <v>736</v>
      </c>
      <c r="O1886" s="180">
        <v>837</v>
      </c>
      <c r="P1886" s="208">
        <f t="shared" si="104"/>
        <v>-101</v>
      </c>
    </row>
    <row r="1887" spans="1:16" ht="14.1" customHeight="1" x14ac:dyDescent="0.2">
      <c r="H1887" s="422"/>
      <c r="I1887" s="179" t="s">
        <v>140</v>
      </c>
      <c r="J1887" s="180">
        <v>30</v>
      </c>
      <c r="K1887" s="180">
        <v>29</v>
      </c>
      <c r="L1887" s="208">
        <f t="shared" si="103"/>
        <v>1</v>
      </c>
    </row>
    <row r="1888" spans="1:16" ht="14.1" customHeight="1" x14ac:dyDescent="0.2">
      <c r="H1888" s="422"/>
      <c r="I1888" s="179" t="s">
        <v>409</v>
      </c>
      <c r="J1888" s="180">
        <v>646</v>
      </c>
      <c r="K1888" s="180">
        <v>646</v>
      </c>
      <c r="L1888" s="208">
        <f t="shared" si="103"/>
        <v>0</v>
      </c>
      <c r="M1888" s="179"/>
      <c r="N1888" s="180"/>
      <c r="O1888" s="180"/>
      <c r="P1888" s="208"/>
    </row>
    <row r="1889" spans="1:16" ht="14.1" customHeight="1" x14ac:dyDescent="0.2">
      <c r="H1889" s="422"/>
      <c r="I1889" s="179"/>
      <c r="J1889" s="180"/>
      <c r="K1889" s="180"/>
      <c r="L1889" s="208"/>
      <c r="M1889" s="179"/>
      <c r="N1889" s="180"/>
      <c r="O1889" s="180"/>
      <c r="P1889" s="208"/>
    </row>
    <row r="1890" spans="1:16" ht="14.1" customHeight="1" x14ac:dyDescent="0.2">
      <c r="H1890" s="422"/>
      <c r="I1890" s="179"/>
      <c r="J1890" s="180"/>
      <c r="K1890" s="180"/>
      <c r="L1890" s="208"/>
      <c r="M1890" s="183"/>
      <c r="N1890" s="180"/>
      <c r="O1890" s="180"/>
      <c r="P1890" s="208"/>
    </row>
    <row r="1891" spans="1:16" ht="14.1" customHeight="1" x14ac:dyDescent="0.2">
      <c r="H1891" s="422"/>
      <c r="I1891" s="179"/>
      <c r="J1891" s="180"/>
      <c r="K1891" s="180"/>
      <c r="L1891" s="208"/>
      <c r="M1891" s="183"/>
      <c r="N1891" s="180"/>
      <c r="O1891" s="180"/>
      <c r="P1891" s="208"/>
    </row>
    <row r="1892" spans="1:16" ht="14.1" customHeight="1" x14ac:dyDescent="0.2">
      <c r="H1892" s="422"/>
      <c r="M1892" s="183"/>
      <c r="N1892" s="180"/>
      <c r="O1892" s="180"/>
      <c r="P1892" s="208"/>
    </row>
    <row r="1893" spans="1:16" ht="14.1" customHeight="1" x14ac:dyDescent="0.2">
      <c r="H1893" s="422"/>
      <c r="I1893" s="183"/>
      <c r="J1893" s="180"/>
      <c r="K1893" s="180"/>
      <c r="L1893" s="208"/>
      <c r="M1893" s="183"/>
      <c r="N1893" s="180"/>
      <c r="O1893" s="180"/>
      <c r="P1893" s="208"/>
    </row>
    <row r="1894" spans="1:16" ht="14.1" customHeight="1" x14ac:dyDescent="0.2">
      <c r="I1894" s="183"/>
      <c r="J1894" s="180"/>
      <c r="K1894" s="180"/>
      <c r="L1894" s="208"/>
      <c r="M1894" s="183"/>
      <c r="N1894" s="180"/>
      <c r="O1894" s="180"/>
      <c r="P1894" s="208"/>
    </row>
    <row r="1895" spans="1:16" ht="14.1" customHeight="1" x14ac:dyDescent="0.2">
      <c r="I1895" s="183"/>
      <c r="J1895" s="180"/>
      <c r="K1895" s="180"/>
      <c r="L1895" s="208"/>
      <c r="M1895" s="183"/>
      <c r="N1895" s="180"/>
      <c r="O1895" s="180"/>
      <c r="P1895" s="208"/>
    </row>
    <row r="1896" spans="1:16" ht="14.1" customHeight="1" x14ac:dyDescent="0.2">
      <c r="A1896" s="156"/>
      <c r="I1896" s="183"/>
      <c r="J1896" s="180"/>
      <c r="K1896" s="180"/>
      <c r="L1896" s="208"/>
      <c r="M1896" s="183"/>
      <c r="N1896" s="180"/>
      <c r="O1896" s="180"/>
      <c r="P1896" s="208"/>
    </row>
    <row r="1897" spans="1:16" ht="14.1" customHeight="1" x14ac:dyDescent="0.2">
      <c r="A1897" s="156"/>
      <c r="I1897" s="183"/>
      <c r="J1897" s="180"/>
      <c r="K1897" s="180"/>
      <c r="L1897" s="208"/>
      <c r="M1897" s="183"/>
      <c r="N1897" s="180"/>
      <c r="O1897" s="180"/>
      <c r="P1897" s="208"/>
    </row>
    <row r="1898" spans="1:16" ht="14.1" customHeight="1" x14ac:dyDescent="0.2">
      <c r="A1898" s="156"/>
      <c r="I1898" s="183"/>
      <c r="J1898" s="180"/>
      <c r="K1898" s="180"/>
      <c r="L1898" s="208"/>
      <c r="M1898" s="183"/>
      <c r="N1898" s="180"/>
      <c r="O1898" s="180"/>
      <c r="P1898" s="208"/>
    </row>
    <row r="1899" spans="1:16" ht="14.1" customHeight="1" x14ac:dyDescent="0.2">
      <c r="I1899" s="183"/>
      <c r="J1899" s="180"/>
      <c r="K1899" s="180"/>
      <c r="L1899" s="208"/>
      <c r="M1899" s="183"/>
      <c r="N1899" s="180"/>
      <c r="O1899" s="180"/>
      <c r="P1899" s="208"/>
    </row>
    <row r="1900" spans="1:16" ht="14.1" customHeight="1" x14ac:dyDescent="0.2">
      <c r="A1900" s="156"/>
      <c r="I1900" s="183"/>
      <c r="J1900" s="180"/>
      <c r="K1900" s="180"/>
      <c r="L1900" s="208"/>
      <c r="M1900" s="183"/>
      <c r="N1900" s="180"/>
      <c r="O1900" s="180"/>
      <c r="P1900" s="208"/>
    </row>
    <row r="1901" spans="1:16" ht="14.1" customHeight="1" x14ac:dyDescent="0.2">
      <c r="A1901" s="156"/>
      <c r="I1901" s="183"/>
      <c r="J1901" s="180"/>
      <c r="K1901" s="180"/>
      <c r="L1901" s="208"/>
      <c r="M1901" s="183"/>
      <c r="N1901" s="180"/>
      <c r="O1901" s="180"/>
      <c r="P1901" s="208"/>
    </row>
    <row r="1902" spans="1:16" ht="14.1" customHeight="1" x14ac:dyDescent="0.2">
      <c r="A1902" s="156"/>
      <c r="I1902" s="183"/>
      <c r="J1902" s="180"/>
      <c r="K1902" s="180"/>
      <c r="L1902" s="208"/>
      <c r="M1902" s="183"/>
      <c r="N1902" s="180"/>
      <c r="O1902" s="180"/>
      <c r="P1902" s="208"/>
    </row>
    <row r="1903" spans="1:16" ht="14.1" customHeight="1" x14ac:dyDescent="0.2">
      <c r="A1903" s="156"/>
      <c r="I1903" s="183"/>
      <c r="J1903" s="180"/>
      <c r="K1903" s="180"/>
      <c r="L1903" s="208"/>
      <c r="M1903" s="423"/>
      <c r="N1903" s="424"/>
      <c r="O1903" s="424"/>
      <c r="P1903" s="208"/>
    </row>
    <row r="1904" spans="1:16" ht="14.1" customHeight="1" x14ac:dyDescent="0.2">
      <c r="A1904" s="156"/>
      <c r="I1904" s="183"/>
      <c r="J1904" s="180"/>
      <c r="K1904" s="180"/>
      <c r="L1904" s="208"/>
      <c r="M1904" s="423"/>
      <c r="N1904" s="424"/>
      <c r="O1904" s="424"/>
      <c r="P1904" s="208"/>
    </row>
    <row r="1905" spans="1:16" ht="14.1" customHeight="1" x14ac:dyDescent="0.2">
      <c r="A1905" s="156"/>
      <c r="I1905" s="183"/>
      <c r="J1905" s="180"/>
      <c r="K1905" s="180"/>
      <c r="L1905" s="208"/>
      <c r="M1905" s="423"/>
      <c r="N1905" s="424"/>
      <c r="O1905" s="424"/>
      <c r="P1905" s="208"/>
    </row>
    <row r="1906" spans="1:16" ht="14.1" customHeight="1" x14ac:dyDescent="0.2">
      <c r="A1906" s="156"/>
      <c r="I1906" s="183"/>
      <c r="J1906" s="180"/>
      <c r="K1906" s="180"/>
      <c r="L1906" s="208"/>
      <c r="M1906" s="423"/>
      <c r="N1906" s="424"/>
      <c r="O1906" s="424"/>
      <c r="P1906" s="208"/>
    </row>
    <row r="1907" spans="1:16" ht="14.1" customHeight="1" x14ac:dyDescent="0.2">
      <c r="A1907" s="156"/>
      <c r="I1907" s="183"/>
      <c r="J1907" s="180"/>
      <c r="K1907" s="180"/>
      <c r="L1907" s="208"/>
      <c r="M1907" s="423"/>
      <c r="N1907" s="424"/>
      <c r="O1907" s="424"/>
      <c r="P1907" s="208"/>
    </row>
    <row r="1908" spans="1:16" ht="14.1" customHeight="1" x14ac:dyDescent="0.2">
      <c r="A1908" s="156"/>
      <c r="I1908" s="183"/>
      <c r="J1908" s="180"/>
      <c r="K1908" s="180"/>
      <c r="L1908" s="208"/>
      <c r="M1908" s="423"/>
      <c r="N1908" s="424"/>
      <c r="O1908" s="424"/>
      <c r="P1908" s="208"/>
    </row>
    <row r="1909" spans="1:16" ht="14.1" customHeight="1" x14ac:dyDescent="0.2">
      <c r="A1909" s="156"/>
      <c r="I1909" s="183"/>
      <c r="J1909" s="180"/>
      <c r="K1909" s="180"/>
      <c r="L1909" s="208"/>
      <c r="M1909" s="423"/>
      <c r="N1909" s="424"/>
      <c r="O1909" s="424"/>
      <c r="P1909" s="208"/>
    </row>
    <row r="1910" spans="1:16" ht="14.1" customHeight="1" x14ac:dyDescent="0.2">
      <c r="A1910" s="156"/>
      <c r="I1910" s="183"/>
      <c r="J1910" s="180"/>
      <c r="K1910" s="180"/>
      <c r="L1910" s="208"/>
      <c r="M1910" s="423"/>
      <c r="N1910" s="424"/>
      <c r="O1910" s="424"/>
      <c r="P1910" s="208"/>
    </row>
    <row r="1911" spans="1:16" ht="14.1" customHeight="1" x14ac:dyDescent="0.2">
      <c r="I1911" s="183"/>
      <c r="J1911" s="180"/>
      <c r="K1911" s="180"/>
      <c r="L1911" s="208"/>
    </row>
    <row r="1912" spans="1:16" ht="14.1" customHeight="1" x14ac:dyDescent="0.2">
      <c r="I1912" s="183"/>
      <c r="J1912" s="180"/>
      <c r="K1912" s="180"/>
      <c r="L1912" s="208"/>
    </row>
    <row r="1913" spans="1:16" ht="14.1" customHeight="1" x14ac:dyDescent="0.2">
      <c r="A1913" s="156"/>
      <c r="I1913" s="426" t="s">
        <v>434</v>
      </c>
      <c r="J1913" s="401">
        <f>SUM(J1870:J1912)</f>
        <v>24733</v>
      </c>
      <c r="K1913" s="401">
        <f>SUM(K1870:K1912)</f>
        <v>17341</v>
      </c>
      <c r="L1913" s="401">
        <f>SUM(L1870:L1912)</f>
        <v>7392</v>
      </c>
      <c r="M1913" s="426" t="s">
        <v>434</v>
      </c>
      <c r="N1913" s="401">
        <f>SUM(N1870:N1912)</f>
        <v>3775</v>
      </c>
      <c r="O1913" s="401">
        <f t="shared" ref="O1913:P1913" si="105">SUM(O1870:O1912)</f>
        <v>11108</v>
      </c>
      <c r="P1913" s="401">
        <f t="shared" si="105"/>
        <v>-7333</v>
      </c>
    </row>
    <row r="1914" spans="1:16" ht="14.1" customHeight="1" x14ac:dyDescent="0.2">
      <c r="A1914" s="156"/>
      <c r="I1914" s="431"/>
      <c r="J1914" s="401">
        <f>N1913</f>
        <v>3775</v>
      </c>
      <c r="K1914" s="401">
        <f>O1913</f>
        <v>11108</v>
      </c>
      <c r="L1914" s="401">
        <f>P1913</f>
        <v>-7333</v>
      </c>
      <c r="M1914" s="440"/>
      <c r="N1914" s="441"/>
      <c r="O1914" s="441"/>
      <c r="P1914" s="441"/>
    </row>
    <row r="1915" spans="1:16" ht="14.1" customHeight="1" x14ac:dyDescent="0.2">
      <c r="A1915" s="156"/>
      <c r="J1915" s="428">
        <f>SUM(J1913:J1914)</f>
        <v>28508</v>
      </c>
      <c r="K1915" s="428">
        <f>SUM(K1913:K1914)</f>
        <v>28449</v>
      </c>
      <c r="L1915" s="428">
        <f>SUM(L1913:L1914)</f>
        <v>59</v>
      </c>
      <c r="M1915" s="400" t="s">
        <v>442</v>
      </c>
    </row>
    <row r="1916" spans="1:16" ht="14.1" customHeight="1" x14ac:dyDescent="0.2">
      <c r="A1916" s="156"/>
      <c r="I1916" s="429" t="s">
        <v>479</v>
      </c>
      <c r="J1916" s="399">
        <f>C1869-J1915</f>
        <v>0</v>
      </c>
      <c r="K1916" s="399">
        <f>E1869-K1915</f>
        <v>0</v>
      </c>
      <c r="L1916" s="399">
        <f>G1869-L1915</f>
        <v>0</v>
      </c>
    </row>
    <row r="1917" spans="1:16" ht="14.1" customHeight="1" x14ac:dyDescent="0.2">
      <c r="B1917" s="426"/>
    </row>
    <row r="1918" spans="1:16" ht="14.1" customHeight="1" x14ac:dyDescent="0.2">
      <c r="A1918" s="166">
        <v>39</v>
      </c>
      <c r="B1918" s="467" t="s">
        <v>480</v>
      </c>
      <c r="C1918" s="72">
        <v>28430</v>
      </c>
      <c r="D1918" s="417">
        <f>C1918*100/7529178</f>
        <v>0.37759766072737289</v>
      </c>
      <c r="E1918" s="72">
        <v>27739</v>
      </c>
      <c r="F1918" s="417">
        <f>E1918*100/7270009</f>
        <v>0.3815538605247944</v>
      </c>
      <c r="G1918" s="443">
        <f>C1918-E1918</f>
        <v>691</v>
      </c>
      <c r="H1918" s="444">
        <f>G1918*100/E1918</f>
        <v>2.4910775442517754</v>
      </c>
      <c r="I1918" s="179" t="s">
        <v>431</v>
      </c>
      <c r="M1918" s="430"/>
      <c r="N1918" s="401"/>
      <c r="O1918" s="401"/>
      <c r="P1918" s="401"/>
    </row>
    <row r="1919" spans="1:16" ht="14.1" customHeight="1" x14ac:dyDescent="0.2">
      <c r="I1919" s="179" t="s">
        <v>429</v>
      </c>
      <c r="J1919" s="180">
        <v>3321</v>
      </c>
      <c r="K1919" s="180">
        <v>1046</v>
      </c>
      <c r="L1919" s="208">
        <f t="shared" ref="L1919:L1944" si="106">J1919-K1919</f>
        <v>2275</v>
      </c>
      <c r="M1919" s="179" t="s">
        <v>360</v>
      </c>
      <c r="N1919" s="180">
        <v>1587</v>
      </c>
      <c r="O1919" s="180">
        <v>3380</v>
      </c>
      <c r="P1919" s="208">
        <f t="shared" ref="P1919:P1935" si="107">N1919-O1919</f>
        <v>-1793</v>
      </c>
    </row>
    <row r="1920" spans="1:16" ht="14.1" customHeight="1" x14ac:dyDescent="0.2">
      <c r="H1920" s="422"/>
      <c r="I1920" s="179" t="s">
        <v>180</v>
      </c>
      <c r="J1920" s="180">
        <v>1203</v>
      </c>
      <c r="K1920" s="180">
        <v>366</v>
      </c>
      <c r="L1920" s="208">
        <f t="shared" si="106"/>
        <v>837</v>
      </c>
      <c r="M1920" s="179" t="s">
        <v>30</v>
      </c>
      <c r="N1920" s="180">
        <v>1607</v>
      </c>
      <c r="O1920" s="180">
        <v>2899</v>
      </c>
      <c r="P1920" s="208">
        <f t="shared" si="107"/>
        <v>-1292</v>
      </c>
    </row>
    <row r="1921" spans="1:16" ht="14.1" customHeight="1" x14ac:dyDescent="0.2">
      <c r="H1921" s="422"/>
      <c r="I1921" s="179" t="s">
        <v>408</v>
      </c>
      <c r="J1921" s="180">
        <v>711</v>
      </c>
      <c r="K1921" s="180">
        <v>241</v>
      </c>
      <c r="L1921" s="208">
        <f t="shared" si="106"/>
        <v>470</v>
      </c>
      <c r="M1921" s="179" t="s">
        <v>410</v>
      </c>
      <c r="N1921" s="180">
        <v>540</v>
      </c>
      <c r="O1921" s="180">
        <v>965</v>
      </c>
      <c r="P1921" s="208">
        <f t="shared" si="107"/>
        <v>-425</v>
      </c>
    </row>
    <row r="1922" spans="1:16" ht="14.1" customHeight="1" x14ac:dyDescent="0.2">
      <c r="H1922" s="422"/>
      <c r="I1922" s="179" t="s">
        <v>425</v>
      </c>
      <c r="J1922" s="180">
        <v>878</v>
      </c>
      <c r="K1922" s="180">
        <v>693</v>
      </c>
      <c r="L1922" s="208">
        <f t="shared" si="106"/>
        <v>185</v>
      </c>
      <c r="M1922" s="179" t="s">
        <v>181</v>
      </c>
      <c r="N1922" s="180">
        <v>0</v>
      </c>
      <c r="O1922" s="180">
        <v>89</v>
      </c>
      <c r="P1922" s="208">
        <f t="shared" si="107"/>
        <v>-89</v>
      </c>
    </row>
    <row r="1923" spans="1:16" ht="14.1" customHeight="1" x14ac:dyDescent="0.2">
      <c r="B1923" s="245"/>
      <c r="H1923" s="422"/>
      <c r="I1923" s="179" t="s">
        <v>411</v>
      </c>
      <c r="J1923" s="180">
        <v>99</v>
      </c>
      <c r="K1923" s="180">
        <v>9</v>
      </c>
      <c r="L1923" s="208">
        <f t="shared" si="106"/>
        <v>90</v>
      </c>
      <c r="M1923" s="179" t="s">
        <v>416</v>
      </c>
      <c r="N1923" s="180">
        <v>0</v>
      </c>
      <c r="O1923" s="180">
        <v>70</v>
      </c>
      <c r="P1923" s="208">
        <f t="shared" si="107"/>
        <v>-70</v>
      </c>
    </row>
    <row r="1924" spans="1:16" ht="14.1" customHeight="1" x14ac:dyDescent="0.2">
      <c r="B1924" s="245"/>
      <c r="H1924" s="422"/>
      <c r="I1924" s="179" t="s">
        <v>53</v>
      </c>
      <c r="J1924" s="180">
        <v>191</v>
      </c>
      <c r="K1924" s="180">
        <v>108</v>
      </c>
      <c r="L1924" s="208">
        <f t="shared" si="106"/>
        <v>83</v>
      </c>
      <c r="M1924" s="179" t="s">
        <v>151</v>
      </c>
      <c r="N1924" s="180">
        <v>130</v>
      </c>
      <c r="O1924" s="180">
        <v>180</v>
      </c>
      <c r="P1924" s="208">
        <f t="shared" si="107"/>
        <v>-50</v>
      </c>
    </row>
    <row r="1925" spans="1:16" ht="14.1" customHeight="1" x14ac:dyDescent="0.2">
      <c r="H1925" s="422"/>
      <c r="I1925" s="179" t="s">
        <v>50</v>
      </c>
      <c r="J1925" s="180">
        <v>439</v>
      </c>
      <c r="K1925" s="180">
        <v>360</v>
      </c>
      <c r="L1925" s="208">
        <f t="shared" si="106"/>
        <v>79</v>
      </c>
      <c r="M1925" s="179" t="s">
        <v>413</v>
      </c>
      <c r="N1925" s="180">
        <v>65</v>
      </c>
      <c r="O1925" s="180">
        <v>114</v>
      </c>
      <c r="P1925" s="208">
        <f t="shared" si="107"/>
        <v>-49</v>
      </c>
    </row>
    <row r="1926" spans="1:16" ht="14.1" customHeight="1" x14ac:dyDescent="0.2">
      <c r="H1926" s="422"/>
      <c r="I1926" s="179" t="s">
        <v>159</v>
      </c>
      <c r="J1926" s="180">
        <v>70</v>
      </c>
      <c r="K1926" s="180">
        <v>0</v>
      </c>
      <c r="L1926" s="208">
        <f t="shared" si="106"/>
        <v>70</v>
      </c>
      <c r="M1926" s="179" t="s">
        <v>409</v>
      </c>
      <c r="N1926" s="180">
        <v>0</v>
      </c>
      <c r="O1926" s="180">
        <v>39</v>
      </c>
      <c r="P1926" s="208">
        <f t="shared" si="107"/>
        <v>-39</v>
      </c>
    </row>
    <row r="1927" spans="1:16" ht="14.1" customHeight="1" x14ac:dyDescent="0.2">
      <c r="H1927" s="422"/>
      <c r="I1927" s="179" t="s">
        <v>371</v>
      </c>
      <c r="J1927" s="180">
        <v>102</v>
      </c>
      <c r="K1927" s="180">
        <v>62</v>
      </c>
      <c r="L1927" s="208">
        <f t="shared" si="106"/>
        <v>40</v>
      </c>
      <c r="M1927" s="179" t="s">
        <v>427</v>
      </c>
      <c r="N1927" s="180">
        <v>3</v>
      </c>
      <c r="O1927" s="180">
        <v>31</v>
      </c>
      <c r="P1927" s="208">
        <f t="shared" si="107"/>
        <v>-28</v>
      </c>
    </row>
    <row r="1928" spans="1:16" ht="14.1" customHeight="1" x14ac:dyDescent="0.2">
      <c r="H1928" s="422"/>
      <c r="I1928" s="179" t="s">
        <v>194</v>
      </c>
      <c r="J1928" s="180">
        <v>37</v>
      </c>
      <c r="K1928" s="180">
        <v>0</v>
      </c>
      <c r="L1928" s="208">
        <f t="shared" si="106"/>
        <v>37</v>
      </c>
      <c r="M1928" s="179" t="s">
        <v>407</v>
      </c>
      <c r="N1928" s="180">
        <v>0</v>
      </c>
      <c r="O1928" s="180">
        <v>27</v>
      </c>
      <c r="P1928" s="208">
        <f t="shared" si="107"/>
        <v>-27</v>
      </c>
    </row>
    <row r="1929" spans="1:16" ht="14.1" customHeight="1" x14ac:dyDescent="0.2">
      <c r="A1929" s="163"/>
      <c r="B1929" s="422"/>
      <c r="C1929" s="422"/>
      <c r="D1929" s="422"/>
      <c r="E1929" s="422"/>
      <c r="F1929" s="422"/>
      <c r="G1929" s="422"/>
      <c r="H1929" s="422"/>
      <c r="I1929" s="179" t="s">
        <v>163</v>
      </c>
      <c r="J1929" s="180">
        <v>30</v>
      </c>
      <c r="K1929" s="180">
        <v>0</v>
      </c>
      <c r="L1929" s="208">
        <f t="shared" si="106"/>
        <v>30</v>
      </c>
      <c r="M1929" s="179" t="s">
        <v>135</v>
      </c>
      <c r="N1929" s="180">
        <v>0</v>
      </c>
      <c r="O1929" s="180">
        <v>20</v>
      </c>
      <c r="P1929" s="208">
        <f t="shared" si="107"/>
        <v>-20</v>
      </c>
    </row>
    <row r="1930" spans="1:16" ht="14.1" customHeight="1" x14ac:dyDescent="0.2">
      <c r="H1930" s="422"/>
      <c r="I1930" s="179" t="s">
        <v>414</v>
      </c>
      <c r="J1930" s="180">
        <v>24</v>
      </c>
      <c r="K1930" s="180">
        <v>0</v>
      </c>
      <c r="L1930" s="208">
        <f t="shared" si="106"/>
        <v>24</v>
      </c>
      <c r="M1930" s="179" t="s">
        <v>307</v>
      </c>
      <c r="N1930" s="180">
        <v>0</v>
      </c>
      <c r="O1930" s="180">
        <v>19</v>
      </c>
      <c r="P1930" s="208">
        <f t="shared" si="107"/>
        <v>-19</v>
      </c>
    </row>
    <row r="1931" spans="1:16" ht="14.1" customHeight="1" x14ac:dyDescent="0.2">
      <c r="H1931" s="422"/>
      <c r="I1931" s="179" t="s">
        <v>419</v>
      </c>
      <c r="J1931" s="180">
        <v>295</v>
      </c>
      <c r="K1931" s="180">
        <v>271</v>
      </c>
      <c r="L1931" s="208">
        <f t="shared" si="106"/>
        <v>24</v>
      </c>
      <c r="M1931" s="179" t="s">
        <v>430</v>
      </c>
      <c r="N1931" s="180">
        <v>164</v>
      </c>
      <c r="O1931" s="180">
        <v>181</v>
      </c>
      <c r="P1931" s="208">
        <f t="shared" si="107"/>
        <v>-17</v>
      </c>
    </row>
    <row r="1932" spans="1:16" ht="14.1" customHeight="1" x14ac:dyDescent="0.2">
      <c r="H1932" s="422"/>
      <c r="I1932" s="179" t="s">
        <v>306</v>
      </c>
      <c r="J1932" s="180">
        <v>30</v>
      </c>
      <c r="K1932" s="180">
        <v>9</v>
      </c>
      <c r="L1932" s="208">
        <f t="shared" si="106"/>
        <v>21</v>
      </c>
      <c r="M1932" s="179" t="s">
        <v>426</v>
      </c>
      <c r="N1932" s="180">
        <v>4</v>
      </c>
      <c r="O1932" s="180">
        <v>16</v>
      </c>
      <c r="P1932" s="208">
        <f t="shared" si="107"/>
        <v>-12</v>
      </c>
    </row>
    <row r="1933" spans="1:16" ht="14.1" customHeight="1" x14ac:dyDescent="0.2">
      <c r="H1933" s="422"/>
      <c r="I1933" s="179" t="s">
        <v>138</v>
      </c>
      <c r="J1933" s="180">
        <v>72</v>
      </c>
      <c r="K1933" s="180">
        <v>53</v>
      </c>
      <c r="L1933" s="208">
        <f t="shared" si="106"/>
        <v>19</v>
      </c>
      <c r="M1933" s="179" t="s">
        <v>54</v>
      </c>
      <c r="N1933" s="180">
        <v>16</v>
      </c>
      <c r="O1933" s="180">
        <v>20</v>
      </c>
      <c r="P1933" s="208">
        <f t="shared" si="107"/>
        <v>-4</v>
      </c>
    </row>
    <row r="1934" spans="1:16" ht="14.1" customHeight="1" x14ac:dyDescent="0.2">
      <c r="H1934" s="422"/>
      <c r="I1934" s="179" t="s">
        <v>423</v>
      </c>
      <c r="J1934" s="180">
        <v>61</v>
      </c>
      <c r="K1934" s="180">
        <v>51</v>
      </c>
      <c r="L1934" s="208">
        <f t="shared" si="106"/>
        <v>10</v>
      </c>
      <c r="M1934" s="179" t="s">
        <v>362</v>
      </c>
      <c r="N1934" s="180">
        <v>276</v>
      </c>
      <c r="O1934" s="180">
        <v>280</v>
      </c>
      <c r="P1934" s="208">
        <f t="shared" si="107"/>
        <v>-4</v>
      </c>
    </row>
    <row r="1935" spans="1:16" ht="14.1" customHeight="1" x14ac:dyDescent="0.2">
      <c r="H1935" s="422"/>
      <c r="I1935" s="179" t="s">
        <v>38</v>
      </c>
      <c r="J1935" s="180">
        <v>8</v>
      </c>
      <c r="K1935" s="180">
        <v>0</v>
      </c>
      <c r="L1935" s="208">
        <f t="shared" si="106"/>
        <v>8</v>
      </c>
      <c r="M1935" s="179" t="s">
        <v>140</v>
      </c>
      <c r="N1935" s="180">
        <v>0</v>
      </c>
      <c r="O1935" s="180">
        <v>2</v>
      </c>
      <c r="P1935" s="208">
        <f t="shared" si="107"/>
        <v>-2</v>
      </c>
    </row>
    <row r="1936" spans="1:16" ht="14.1" customHeight="1" x14ac:dyDescent="0.2">
      <c r="H1936" s="422"/>
      <c r="I1936" s="179" t="s">
        <v>412</v>
      </c>
      <c r="J1936" s="180">
        <v>129</v>
      </c>
      <c r="K1936" s="180">
        <v>122</v>
      </c>
      <c r="L1936" s="208">
        <f t="shared" si="106"/>
        <v>7</v>
      </c>
      <c r="M1936" s="183"/>
      <c r="N1936" s="180"/>
      <c r="O1936" s="180"/>
      <c r="P1936" s="208"/>
    </row>
    <row r="1937" spans="1:16" ht="14.1" customHeight="1" x14ac:dyDescent="0.2">
      <c r="H1937" s="422"/>
      <c r="I1937" s="179" t="s">
        <v>417</v>
      </c>
      <c r="J1937" s="180">
        <v>6</v>
      </c>
      <c r="K1937" s="180">
        <v>0</v>
      </c>
      <c r="L1937" s="208">
        <f t="shared" si="106"/>
        <v>6</v>
      </c>
      <c r="M1937" s="183"/>
      <c r="N1937" s="180"/>
      <c r="O1937" s="180"/>
      <c r="P1937" s="208"/>
    </row>
    <row r="1938" spans="1:16" ht="14.1" customHeight="1" x14ac:dyDescent="0.2">
      <c r="H1938" s="422"/>
      <c r="I1938" s="179" t="s">
        <v>171</v>
      </c>
      <c r="J1938" s="180">
        <v>21</v>
      </c>
      <c r="K1938" s="180">
        <v>16</v>
      </c>
      <c r="L1938" s="208">
        <f t="shared" si="106"/>
        <v>5</v>
      </c>
      <c r="M1938" s="183"/>
      <c r="N1938" s="180"/>
      <c r="O1938" s="180"/>
      <c r="P1938" s="208"/>
    </row>
    <row r="1939" spans="1:16" ht="14.1" customHeight="1" x14ac:dyDescent="0.2">
      <c r="H1939" s="422"/>
      <c r="I1939" s="179" t="s">
        <v>169</v>
      </c>
      <c r="J1939" s="180">
        <v>5</v>
      </c>
      <c r="K1939" s="180">
        <v>0</v>
      </c>
      <c r="L1939" s="208">
        <f t="shared" si="106"/>
        <v>5</v>
      </c>
      <c r="M1939" s="183"/>
      <c r="N1939" s="180"/>
      <c r="O1939" s="180"/>
      <c r="P1939" s="208"/>
    </row>
    <row r="1940" spans="1:16" ht="14.1" customHeight="1" x14ac:dyDescent="0.2">
      <c r="H1940" s="422"/>
      <c r="I1940" s="179" t="s">
        <v>150</v>
      </c>
      <c r="J1940" s="180">
        <v>3</v>
      </c>
      <c r="K1940" s="180">
        <v>0</v>
      </c>
      <c r="L1940" s="208">
        <f t="shared" si="106"/>
        <v>3</v>
      </c>
      <c r="M1940" s="183"/>
      <c r="N1940" s="180"/>
      <c r="O1940" s="180"/>
      <c r="P1940" s="208"/>
    </row>
    <row r="1941" spans="1:16" ht="14.1" customHeight="1" x14ac:dyDescent="0.2">
      <c r="H1941" s="422"/>
      <c r="I1941" s="179" t="s">
        <v>428</v>
      </c>
      <c r="J1941" s="180">
        <v>15499</v>
      </c>
      <c r="K1941" s="180">
        <v>15497</v>
      </c>
      <c r="L1941" s="208">
        <f t="shared" si="106"/>
        <v>2</v>
      </c>
      <c r="M1941" s="183"/>
      <c r="N1941" s="180"/>
      <c r="O1941" s="180"/>
      <c r="P1941" s="208"/>
    </row>
    <row r="1942" spans="1:16" ht="14.1" customHeight="1" x14ac:dyDescent="0.2">
      <c r="H1942" s="422"/>
      <c r="I1942" s="179" t="s">
        <v>311</v>
      </c>
      <c r="J1942" s="180">
        <v>14</v>
      </c>
      <c r="K1942" s="180">
        <v>12</v>
      </c>
      <c r="L1942" s="208">
        <f t="shared" si="106"/>
        <v>2</v>
      </c>
      <c r="M1942" s="183"/>
      <c r="N1942" s="180"/>
      <c r="O1942" s="180"/>
      <c r="P1942" s="208"/>
    </row>
    <row r="1943" spans="1:16" ht="14.1" customHeight="1" x14ac:dyDescent="0.2">
      <c r="B1943" s="422"/>
      <c r="C1943" s="422"/>
      <c r="D1943" s="422"/>
      <c r="E1943" s="422"/>
      <c r="F1943" s="422"/>
      <c r="G1943" s="422"/>
      <c r="H1943" s="422"/>
      <c r="I1943" s="179" t="s">
        <v>246</v>
      </c>
      <c r="J1943" s="180">
        <v>16</v>
      </c>
      <c r="K1943" s="180">
        <v>14</v>
      </c>
      <c r="L1943" s="208">
        <f t="shared" si="106"/>
        <v>2</v>
      </c>
      <c r="M1943" s="183"/>
      <c r="N1943" s="180"/>
      <c r="O1943" s="180"/>
      <c r="P1943" s="208"/>
    </row>
    <row r="1944" spans="1:16" ht="14.1" customHeight="1" x14ac:dyDescent="0.2">
      <c r="B1944" s="422"/>
      <c r="C1944" s="422"/>
      <c r="D1944" s="422"/>
      <c r="E1944" s="422"/>
      <c r="F1944" s="422"/>
      <c r="G1944" s="422"/>
      <c r="H1944" s="422"/>
      <c r="J1944" s="180">
        <v>774</v>
      </c>
      <c r="K1944" s="180">
        <v>477</v>
      </c>
      <c r="L1944" s="208">
        <f t="shared" si="106"/>
        <v>297</v>
      </c>
      <c r="M1944" s="183"/>
      <c r="N1944" s="180"/>
      <c r="O1944" s="180"/>
      <c r="P1944" s="208"/>
    </row>
    <row r="1945" spans="1:16" ht="14.1" customHeight="1" x14ac:dyDescent="0.2">
      <c r="B1945" s="422"/>
      <c r="C1945" s="422"/>
      <c r="D1945" s="422"/>
      <c r="E1945" s="422"/>
      <c r="F1945" s="422"/>
      <c r="G1945" s="422"/>
      <c r="H1945" s="422"/>
      <c r="I1945" s="183"/>
      <c r="M1945" s="183"/>
      <c r="N1945" s="180"/>
      <c r="O1945" s="180"/>
      <c r="P1945" s="208"/>
    </row>
    <row r="1946" spans="1:16" ht="14.1" customHeight="1" x14ac:dyDescent="0.2">
      <c r="B1946" s="422"/>
      <c r="C1946" s="422"/>
      <c r="D1946" s="422"/>
      <c r="E1946" s="422"/>
      <c r="F1946" s="422"/>
      <c r="G1946" s="422"/>
      <c r="H1946" s="422"/>
      <c r="I1946" s="183"/>
      <c r="J1946" s="180"/>
      <c r="K1946" s="180"/>
      <c r="L1946" s="208"/>
      <c r="M1946" s="183"/>
      <c r="N1946" s="180"/>
      <c r="O1946" s="180"/>
      <c r="P1946" s="208"/>
    </row>
    <row r="1947" spans="1:16" ht="14.1" customHeight="1" x14ac:dyDescent="0.2">
      <c r="B1947" s="422"/>
      <c r="C1947" s="422"/>
      <c r="D1947" s="422"/>
      <c r="E1947" s="422"/>
      <c r="F1947" s="422"/>
      <c r="G1947" s="422"/>
      <c r="H1947" s="422"/>
      <c r="I1947" s="183"/>
      <c r="J1947" s="180"/>
      <c r="K1947" s="180"/>
      <c r="L1947" s="208"/>
      <c r="M1947" s="183"/>
      <c r="N1947" s="180"/>
      <c r="O1947" s="180"/>
      <c r="P1947" s="208"/>
    </row>
    <row r="1948" spans="1:16" ht="14.1" customHeight="1" x14ac:dyDescent="0.2">
      <c r="A1948" s="156"/>
      <c r="B1948" s="422"/>
      <c r="C1948" s="422"/>
      <c r="D1948" s="422"/>
      <c r="E1948" s="422"/>
      <c r="F1948" s="422"/>
      <c r="G1948" s="422"/>
      <c r="H1948" s="422"/>
      <c r="I1948" s="183"/>
      <c r="J1948" s="180"/>
      <c r="K1948" s="180"/>
      <c r="L1948" s="208"/>
      <c r="M1948" s="183"/>
      <c r="N1948" s="180"/>
      <c r="O1948" s="180"/>
      <c r="P1948" s="208"/>
    </row>
    <row r="1949" spans="1:16" ht="14.1" customHeight="1" x14ac:dyDescent="0.2">
      <c r="A1949" s="156"/>
      <c r="B1949" s="422"/>
      <c r="C1949" s="422"/>
      <c r="D1949" s="422"/>
      <c r="E1949" s="422"/>
      <c r="F1949" s="422"/>
      <c r="G1949" s="422"/>
      <c r="H1949" s="422"/>
      <c r="I1949" s="183"/>
      <c r="J1949" s="180"/>
      <c r="K1949" s="180"/>
      <c r="L1949" s="208"/>
      <c r="M1949" s="183"/>
      <c r="N1949" s="180"/>
      <c r="O1949" s="180"/>
      <c r="P1949" s="208"/>
    </row>
    <row r="1950" spans="1:16" ht="14.1" customHeight="1" x14ac:dyDescent="0.2">
      <c r="A1950" s="156"/>
      <c r="I1950" s="183"/>
      <c r="J1950" s="180"/>
      <c r="K1950" s="180"/>
      <c r="L1950" s="208"/>
      <c r="M1950" s="183"/>
      <c r="N1950" s="180"/>
      <c r="O1950" s="180"/>
      <c r="P1950" s="208"/>
    </row>
    <row r="1951" spans="1:16" ht="14.1" customHeight="1" x14ac:dyDescent="0.2">
      <c r="A1951" s="156"/>
      <c r="I1951" s="183"/>
      <c r="J1951" s="180"/>
      <c r="K1951" s="180"/>
      <c r="L1951" s="208"/>
      <c r="M1951" s="183"/>
      <c r="N1951" s="180"/>
      <c r="O1951" s="180"/>
      <c r="P1951" s="208"/>
    </row>
    <row r="1952" spans="1:16" ht="14.1" customHeight="1" x14ac:dyDescent="0.2">
      <c r="A1952" s="156"/>
      <c r="J1952" s="180"/>
      <c r="K1952" s="180"/>
      <c r="L1952" s="208"/>
      <c r="M1952" s="183"/>
      <c r="N1952" s="180"/>
      <c r="O1952" s="180"/>
      <c r="P1952" s="208"/>
    </row>
    <row r="1953" spans="1:16" ht="14.1" customHeight="1" x14ac:dyDescent="0.2">
      <c r="A1953" s="156"/>
      <c r="M1953" s="423"/>
      <c r="N1953" s="424"/>
      <c r="O1953" s="424"/>
      <c r="P1953" s="208"/>
    </row>
    <row r="1954" spans="1:16" ht="14.1" customHeight="1" x14ac:dyDescent="0.2">
      <c r="A1954" s="156"/>
      <c r="I1954" s="183"/>
    </row>
    <row r="1955" spans="1:16" ht="14.1" customHeight="1" x14ac:dyDescent="0.2">
      <c r="A1955" s="156"/>
      <c r="I1955" s="183"/>
      <c r="J1955" s="180"/>
      <c r="K1955" s="180"/>
      <c r="L1955" s="208"/>
    </row>
    <row r="1956" spans="1:16" ht="14.1" customHeight="1" x14ac:dyDescent="0.2">
      <c r="A1956" s="156"/>
      <c r="I1956" s="183"/>
      <c r="J1956" s="180"/>
      <c r="K1956" s="180"/>
      <c r="L1956" s="208"/>
    </row>
    <row r="1957" spans="1:16" ht="14.1" customHeight="1" x14ac:dyDescent="0.2">
      <c r="A1957" s="156"/>
      <c r="I1957" s="183"/>
      <c r="J1957" s="180"/>
      <c r="K1957" s="180"/>
      <c r="L1957" s="208"/>
    </row>
    <row r="1958" spans="1:16" ht="14.1" customHeight="1" x14ac:dyDescent="0.2">
      <c r="A1958" s="156"/>
      <c r="I1958" s="183"/>
      <c r="J1958" s="180"/>
      <c r="K1958" s="180"/>
      <c r="L1958" s="208"/>
    </row>
    <row r="1959" spans="1:16" ht="14.1" customHeight="1" x14ac:dyDescent="0.2">
      <c r="A1959" s="156"/>
      <c r="I1959" s="183"/>
      <c r="J1959" s="180"/>
      <c r="K1959" s="180"/>
      <c r="L1959" s="208"/>
    </row>
    <row r="1960" spans="1:16" ht="14.1" customHeight="1" x14ac:dyDescent="0.2">
      <c r="A1960" s="156"/>
      <c r="I1960" s="183"/>
      <c r="J1960" s="180"/>
      <c r="K1960" s="180"/>
      <c r="L1960" s="208"/>
    </row>
    <row r="1961" spans="1:16" ht="14.1" customHeight="1" x14ac:dyDescent="0.2">
      <c r="A1961" s="156"/>
      <c r="I1961" s="426" t="s">
        <v>434</v>
      </c>
      <c r="J1961" s="180"/>
      <c r="K1961" s="180"/>
      <c r="L1961" s="208"/>
    </row>
    <row r="1962" spans="1:16" ht="14.1" customHeight="1" x14ac:dyDescent="0.2">
      <c r="A1962" s="156"/>
      <c r="I1962" s="426"/>
      <c r="J1962" s="401">
        <f>SUM(J1919:J1961)</f>
        <v>24038</v>
      </c>
      <c r="K1962" s="401">
        <f>SUM(K1919:K1961)</f>
        <v>19407</v>
      </c>
      <c r="L1962" s="401">
        <f>SUM(L1919:L1961)</f>
        <v>4631</v>
      </c>
      <c r="M1962" s="430" t="s">
        <v>434</v>
      </c>
      <c r="N1962" s="401">
        <f>SUM(N1919:N1961)</f>
        <v>4392</v>
      </c>
      <c r="O1962" s="401">
        <f t="shared" ref="O1962:P1962" si="108">SUM(O1919:O1961)</f>
        <v>8332</v>
      </c>
      <c r="P1962" s="401">
        <f t="shared" si="108"/>
        <v>-3940</v>
      </c>
    </row>
    <row r="1963" spans="1:16" ht="14.1" customHeight="1" x14ac:dyDescent="0.2">
      <c r="A1963" s="156"/>
      <c r="J1963" s="401">
        <f>N1962</f>
        <v>4392</v>
      </c>
      <c r="K1963" s="432">
        <f>O1962</f>
        <v>8332</v>
      </c>
      <c r="L1963" s="401">
        <f>P1962</f>
        <v>-3940</v>
      </c>
      <c r="M1963" s="430"/>
      <c r="N1963" s="401"/>
      <c r="O1963" s="401"/>
      <c r="P1963" s="401"/>
    </row>
    <row r="1964" spans="1:16" ht="14.1" customHeight="1" x14ac:dyDescent="0.2">
      <c r="A1964" s="156"/>
      <c r="J1964" s="428">
        <f>SUM(J1962:J1963)</f>
        <v>28430</v>
      </c>
      <c r="K1964" s="428">
        <f>SUM(K1962:K1963)</f>
        <v>27739</v>
      </c>
      <c r="L1964" s="428">
        <f>SUM(L1962:L1963)</f>
        <v>691</v>
      </c>
      <c r="M1964" s="439"/>
      <c r="N1964" s="402"/>
      <c r="O1964" s="402"/>
      <c r="P1964" s="402"/>
    </row>
    <row r="1965" spans="1:16" ht="14.1" customHeight="1" x14ac:dyDescent="0.2">
      <c r="A1965" s="156"/>
      <c r="I1965" s="429" t="s">
        <v>481</v>
      </c>
      <c r="J1965" s="399">
        <f>C1918-J1964</f>
        <v>0</v>
      </c>
      <c r="K1965" s="399">
        <f>E1918-K1964</f>
        <v>0</v>
      </c>
      <c r="L1965" s="399">
        <f>G1918-L1964</f>
        <v>0</v>
      </c>
      <c r="M1965" s="439"/>
      <c r="N1965" s="402"/>
      <c r="O1965" s="402"/>
      <c r="P1965" s="402"/>
    </row>
    <row r="1966" spans="1:16" ht="14.1" customHeight="1" x14ac:dyDescent="0.2">
      <c r="A1966" s="166"/>
      <c r="I1966" s="426"/>
    </row>
    <row r="1967" spans="1:16" ht="14.1" customHeight="1" x14ac:dyDescent="0.2">
      <c r="A1967" s="166">
        <v>40</v>
      </c>
      <c r="B1967" s="245" t="s">
        <v>266</v>
      </c>
      <c r="C1967" s="72">
        <v>26761</v>
      </c>
      <c r="D1967" s="417">
        <f>C1967*100/7529178</f>
        <v>0.35543056625836178</v>
      </c>
      <c r="E1967" s="72">
        <v>21397</v>
      </c>
      <c r="F1967" s="417">
        <f>E1967*100/7270009</f>
        <v>0.29431875531378299</v>
      </c>
      <c r="G1967" s="443">
        <f>C1967-E1967</f>
        <v>5364</v>
      </c>
      <c r="H1967" s="444">
        <f>G1967*100/E1967</f>
        <v>25.068934897415527</v>
      </c>
      <c r="I1967" s="179" t="s">
        <v>413</v>
      </c>
      <c r="J1967" s="401"/>
      <c r="K1967" s="401"/>
      <c r="L1967" s="401"/>
      <c r="M1967" s="430"/>
      <c r="N1967" s="401"/>
      <c r="O1967" s="401"/>
      <c r="P1967" s="401"/>
    </row>
    <row r="1968" spans="1:16" ht="14.1" customHeight="1" x14ac:dyDescent="0.2">
      <c r="I1968" s="179" t="s">
        <v>151</v>
      </c>
      <c r="J1968" s="180">
        <v>2137</v>
      </c>
      <c r="K1968" s="180">
        <v>1050</v>
      </c>
      <c r="L1968" s="208">
        <f t="shared" ref="L1968:L1989" si="109">J1968-K1968</f>
        <v>1087</v>
      </c>
      <c r="M1968" s="179" t="s">
        <v>152</v>
      </c>
      <c r="N1968" s="180">
        <v>2431</v>
      </c>
      <c r="O1968" s="180">
        <v>3264</v>
      </c>
      <c r="P1968" s="208">
        <f t="shared" ref="P1968:P1984" si="110">N1968-O1968</f>
        <v>-833</v>
      </c>
    </row>
    <row r="1969" spans="1:16" ht="14.1" customHeight="1" x14ac:dyDescent="0.2">
      <c r="B1969" s="245"/>
      <c r="I1969" s="179" t="s">
        <v>360</v>
      </c>
      <c r="J1969" s="180">
        <v>3975</v>
      </c>
      <c r="K1969" s="180">
        <v>3023</v>
      </c>
      <c r="L1969" s="208">
        <f t="shared" si="109"/>
        <v>952</v>
      </c>
      <c r="M1969" s="179" t="s">
        <v>409</v>
      </c>
      <c r="N1969" s="180">
        <v>168</v>
      </c>
      <c r="O1969" s="180">
        <v>399</v>
      </c>
      <c r="P1969" s="208">
        <f t="shared" si="110"/>
        <v>-231</v>
      </c>
    </row>
    <row r="1970" spans="1:16" ht="14.1" customHeight="1" x14ac:dyDescent="0.2">
      <c r="A1970" s="156"/>
      <c r="I1970" s="179" t="s">
        <v>150</v>
      </c>
      <c r="J1970" s="180">
        <v>986</v>
      </c>
      <c r="K1970" s="180">
        <v>126</v>
      </c>
      <c r="L1970" s="208">
        <f t="shared" si="109"/>
        <v>860</v>
      </c>
      <c r="M1970" s="179" t="s">
        <v>180</v>
      </c>
      <c r="N1970" s="180">
        <v>388</v>
      </c>
      <c r="O1970" s="180">
        <v>532</v>
      </c>
      <c r="P1970" s="208">
        <f t="shared" si="110"/>
        <v>-144</v>
      </c>
    </row>
    <row r="1971" spans="1:16" ht="14.1" customHeight="1" x14ac:dyDescent="0.2">
      <c r="A1971" s="156"/>
      <c r="B1971" s="475"/>
      <c r="C1971" s="452"/>
      <c r="D1971" s="442"/>
      <c r="E1971" s="452"/>
      <c r="F1971" s="442"/>
      <c r="I1971" s="179" t="s">
        <v>408</v>
      </c>
      <c r="J1971" s="180">
        <v>2860</v>
      </c>
      <c r="K1971" s="180">
        <v>2015</v>
      </c>
      <c r="L1971" s="208">
        <f t="shared" si="109"/>
        <v>845</v>
      </c>
      <c r="M1971" s="179" t="s">
        <v>410</v>
      </c>
      <c r="N1971" s="180">
        <v>100</v>
      </c>
      <c r="O1971" s="180">
        <v>165</v>
      </c>
      <c r="P1971" s="208">
        <f t="shared" si="110"/>
        <v>-65</v>
      </c>
    </row>
    <row r="1972" spans="1:16" ht="14.1" customHeight="1" x14ac:dyDescent="0.2">
      <c r="A1972" s="156"/>
      <c r="B1972" s="442"/>
      <c r="C1972" s="442"/>
      <c r="D1972" s="442"/>
      <c r="E1972" s="442"/>
      <c r="F1972" s="442"/>
      <c r="I1972" s="179" t="s">
        <v>411</v>
      </c>
      <c r="J1972" s="180">
        <v>4700</v>
      </c>
      <c r="K1972" s="180">
        <v>3986</v>
      </c>
      <c r="L1972" s="208">
        <f t="shared" si="109"/>
        <v>714</v>
      </c>
      <c r="M1972" s="179" t="s">
        <v>414</v>
      </c>
      <c r="N1972" s="180">
        <v>2</v>
      </c>
      <c r="O1972" s="180">
        <v>61</v>
      </c>
      <c r="P1972" s="208">
        <f t="shared" si="110"/>
        <v>-59</v>
      </c>
    </row>
    <row r="1973" spans="1:16" ht="14.1" customHeight="1" x14ac:dyDescent="0.2">
      <c r="A1973" s="156"/>
      <c r="B1973" s="442"/>
      <c r="C1973" s="442"/>
      <c r="D1973" s="442"/>
      <c r="E1973" s="442"/>
      <c r="F1973" s="442"/>
      <c r="I1973" s="179" t="s">
        <v>38</v>
      </c>
      <c r="J1973" s="180">
        <v>2543</v>
      </c>
      <c r="K1973" s="180">
        <v>1981</v>
      </c>
      <c r="L1973" s="208">
        <f t="shared" si="109"/>
        <v>562</v>
      </c>
      <c r="M1973" s="179" t="s">
        <v>140</v>
      </c>
      <c r="N1973" s="180">
        <v>27</v>
      </c>
      <c r="O1973" s="180">
        <v>64</v>
      </c>
      <c r="P1973" s="208">
        <f t="shared" si="110"/>
        <v>-37</v>
      </c>
    </row>
    <row r="1974" spans="1:16" ht="14.1" customHeight="1" x14ac:dyDescent="0.2">
      <c r="A1974" s="156"/>
      <c r="I1974" s="179" t="s">
        <v>26</v>
      </c>
      <c r="J1974" s="180">
        <v>1473</v>
      </c>
      <c r="K1974" s="180">
        <v>1133</v>
      </c>
      <c r="L1974" s="208">
        <f t="shared" si="109"/>
        <v>340</v>
      </c>
      <c r="M1974" s="179" t="s">
        <v>407</v>
      </c>
      <c r="N1974" s="180">
        <v>72</v>
      </c>
      <c r="O1974" s="180">
        <v>104</v>
      </c>
      <c r="P1974" s="208">
        <f t="shared" si="110"/>
        <v>-32</v>
      </c>
    </row>
    <row r="1975" spans="1:16" ht="14.1" customHeight="1" x14ac:dyDescent="0.2">
      <c r="A1975" s="156"/>
      <c r="I1975" s="179" t="s">
        <v>362</v>
      </c>
      <c r="J1975" s="180">
        <v>228</v>
      </c>
      <c r="K1975" s="180">
        <v>40</v>
      </c>
      <c r="L1975" s="208">
        <f t="shared" si="109"/>
        <v>188</v>
      </c>
      <c r="M1975" s="179" t="s">
        <v>317</v>
      </c>
      <c r="N1975" s="180">
        <v>63</v>
      </c>
      <c r="O1975" s="180">
        <v>94</v>
      </c>
      <c r="P1975" s="208">
        <f t="shared" si="110"/>
        <v>-31</v>
      </c>
    </row>
    <row r="1976" spans="1:16" ht="14.1" customHeight="1" x14ac:dyDescent="0.2">
      <c r="A1976" s="156"/>
      <c r="I1976" s="179" t="s">
        <v>156</v>
      </c>
      <c r="J1976" s="180">
        <v>194</v>
      </c>
      <c r="K1976" s="180">
        <v>61</v>
      </c>
      <c r="L1976" s="208">
        <f t="shared" si="109"/>
        <v>133</v>
      </c>
      <c r="M1976" s="179" t="s">
        <v>371</v>
      </c>
      <c r="N1976" s="180">
        <v>29</v>
      </c>
      <c r="O1976" s="180">
        <v>47</v>
      </c>
      <c r="P1976" s="208">
        <f t="shared" si="110"/>
        <v>-18</v>
      </c>
    </row>
    <row r="1977" spans="1:16" ht="14.1" customHeight="1" x14ac:dyDescent="0.2">
      <c r="A1977" s="156"/>
      <c r="I1977" s="179" t="s">
        <v>426</v>
      </c>
      <c r="J1977" s="180">
        <v>522</v>
      </c>
      <c r="K1977" s="180">
        <v>391</v>
      </c>
      <c r="L1977" s="208">
        <f t="shared" si="109"/>
        <v>131</v>
      </c>
      <c r="M1977" s="179" t="s">
        <v>428</v>
      </c>
      <c r="N1977" s="180">
        <v>0</v>
      </c>
      <c r="O1977" s="180">
        <v>15</v>
      </c>
      <c r="P1977" s="208">
        <f t="shared" si="110"/>
        <v>-15</v>
      </c>
    </row>
    <row r="1978" spans="1:16" ht="14.1" customHeight="1" x14ac:dyDescent="0.2">
      <c r="A1978" s="156"/>
      <c r="B1978" s="422"/>
      <c r="C1978" s="422"/>
      <c r="D1978" s="422"/>
      <c r="E1978" s="422"/>
      <c r="F1978" s="422"/>
      <c r="G1978" s="422"/>
      <c r="H1978" s="422"/>
      <c r="I1978" s="179" t="s">
        <v>412</v>
      </c>
      <c r="J1978" s="180">
        <v>174</v>
      </c>
      <c r="K1978" s="180">
        <v>59</v>
      </c>
      <c r="L1978" s="208">
        <f t="shared" si="109"/>
        <v>115</v>
      </c>
      <c r="M1978" s="179" t="s">
        <v>197</v>
      </c>
      <c r="N1978" s="180">
        <v>0</v>
      </c>
      <c r="O1978" s="180">
        <v>8</v>
      </c>
      <c r="P1978" s="208">
        <f t="shared" si="110"/>
        <v>-8</v>
      </c>
    </row>
    <row r="1979" spans="1:16" ht="14.1" customHeight="1" x14ac:dyDescent="0.2">
      <c r="A1979" s="156"/>
      <c r="I1979" s="179" t="s">
        <v>319</v>
      </c>
      <c r="J1979" s="180">
        <v>109</v>
      </c>
      <c r="K1979" s="180">
        <v>8</v>
      </c>
      <c r="L1979" s="208">
        <f t="shared" si="109"/>
        <v>101</v>
      </c>
      <c r="M1979" s="179" t="s">
        <v>306</v>
      </c>
      <c r="N1979" s="180">
        <v>27</v>
      </c>
      <c r="O1979" s="180">
        <v>34</v>
      </c>
      <c r="P1979" s="208">
        <f t="shared" si="110"/>
        <v>-7</v>
      </c>
    </row>
    <row r="1980" spans="1:16" ht="14.1" customHeight="1" x14ac:dyDescent="0.2">
      <c r="A1980" s="156"/>
      <c r="I1980" s="179" t="s">
        <v>30</v>
      </c>
      <c r="J1980" s="180">
        <v>84</v>
      </c>
      <c r="K1980" s="180">
        <v>0</v>
      </c>
      <c r="L1980" s="208">
        <f t="shared" si="109"/>
        <v>84</v>
      </c>
      <c r="M1980" s="179" t="s">
        <v>171</v>
      </c>
      <c r="N1980" s="180">
        <v>0</v>
      </c>
      <c r="O1980" s="180">
        <v>5</v>
      </c>
      <c r="P1980" s="208">
        <f t="shared" si="110"/>
        <v>-5</v>
      </c>
    </row>
    <row r="1981" spans="1:16" ht="14.1" customHeight="1" x14ac:dyDescent="0.2">
      <c r="A1981" s="156"/>
      <c r="I1981" s="179" t="s">
        <v>53</v>
      </c>
      <c r="J1981" s="180">
        <v>364</v>
      </c>
      <c r="K1981" s="180">
        <v>297</v>
      </c>
      <c r="L1981" s="208">
        <f t="shared" si="109"/>
        <v>67</v>
      </c>
      <c r="M1981" s="179" t="s">
        <v>194</v>
      </c>
      <c r="N1981" s="180">
        <v>0</v>
      </c>
      <c r="O1981" s="180">
        <v>5</v>
      </c>
      <c r="P1981" s="208">
        <f t="shared" si="110"/>
        <v>-5</v>
      </c>
    </row>
    <row r="1982" spans="1:16" ht="14.1" customHeight="1" x14ac:dyDescent="0.2">
      <c r="A1982" s="156"/>
      <c r="I1982" s="179" t="s">
        <v>159</v>
      </c>
      <c r="J1982" s="180">
        <v>175</v>
      </c>
      <c r="K1982" s="180">
        <v>147</v>
      </c>
      <c r="L1982" s="208">
        <f t="shared" si="109"/>
        <v>28</v>
      </c>
      <c r="M1982" s="179" t="s">
        <v>368</v>
      </c>
      <c r="N1982" s="180">
        <v>0</v>
      </c>
      <c r="O1982" s="180">
        <v>2</v>
      </c>
      <c r="P1982" s="208">
        <f t="shared" si="110"/>
        <v>-2</v>
      </c>
    </row>
    <row r="1983" spans="1:16" ht="14.1" customHeight="1" x14ac:dyDescent="0.2">
      <c r="A1983" s="156"/>
      <c r="I1983" s="179" t="s">
        <v>427</v>
      </c>
      <c r="J1983" s="180">
        <v>17</v>
      </c>
      <c r="K1983" s="180">
        <v>7</v>
      </c>
      <c r="L1983" s="208">
        <f t="shared" si="109"/>
        <v>10</v>
      </c>
      <c r="M1983" s="179" t="s">
        <v>311</v>
      </c>
      <c r="N1983" s="180">
        <v>123</v>
      </c>
      <c r="O1983" s="180">
        <v>124</v>
      </c>
      <c r="P1983" s="208">
        <f t="shared" si="110"/>
        <v>-1</v>
      </c>
    </row>
    <row r="1984" spans="1:16" ht="14.1" customHeight="1" x14ac:dyDescent="0.2">
      <c r="A1984" s="156"/>
      <c r="I1984" s="179" t="s">
        <v>138</v>
      </c>
      <c r="J1984" s="180">
        <v>3</v>
      </c>
      <c r="K1984" s="180">
        <v>0</v>
      </c>
      <c r="L1984" s="208">
        <f t="shared" si="109"/>
        <v>3</v>
      </c>
      <c r="M1984" s="179" t="s">
        <v>425</v>
      </c>
      <c r="N1984" s="180">
        <v>0</v>
      </c>
      <c r="O1984" s="180">
        <v>1</v>
      </c>
      <c r="P1984" s="208">
        <f t="shared" si="110"/>
        <v>-1</v>
      </c>
    </row>
    <row r="1985" spans="1:16" ht="14.1" customHeight="1" x14ac:dyDescent="0.2">
      <c r="A1985" s="156"/>
      <c r="I1985" s="179" t="s">
        <v>423</v>
      </c>
      <c r="J1985" s="180">
        <v>78</v>
      </c>
      <c r="K1985" s="180">
        <v>76</v>
      </c>
      <c r="L1985" s="208">
        <f t="shared" si="109"/>
        <v>2</v>
      </c>
      <c r="M1985" s="183"/>
      <c r="N1985" s="180"/>
      <c r="O1985" s="180"/>
      <c r="P1985" s="208"/>
    </row>
    <row r="1986" spans="1:16" ht="14.1" customHeight="1" x14ac:dyDescent="0.2">
      <c r="I1986" s="179" t="s">
        <v>216</v>
      </c>
      <c r="J1986" s="180">
        <v>3</v>
      </c>
      <c r="K1986" s="180">
        <v>1</v>
      </c>
      <c r="L1986" s="208">
        <f t="shared" si="109"/>
        <v>2</v>
      </c>
      <c r="M1986" s="183"/>
      <c r="N1986" s="180"/>
      <c r="O1986" s="180"/>
      <c r="P1986" s="208"/>
    </row>
    <row r="1987" spans="1:16" ht="14.1" customHeight="1" x14ac:dyDescent="0.2">
      <c r="I1987" s="179" t="s">
        <v>189</v>
      </c>
      <c r="J1987" s="180">
        <v>3</v>
      </c>
      <c r="K1987" s="180">
        <v>1</v>
      </c>
      <c r="L1987" s="208">
        <f t="shared" si="109"/>
        <v>2</v>
      </c>
      <c r="M1987" s="183"/>
      <c r="N1987" s="180"/>
      <c r="O1987" s="180"/>
      <c r="P1987" s="208"/>
    </row>
    <row r="1988" spans="1:16" ht="14.1" customHeight="1" x14ac:dyDescent="0.2">
      <c r="I1988" s="179" t="s">
        <v>246</v>
      </c>
      <c r="J1988" s="180">
        <v>1</v>
      </c>
      <c r="K1988" s="180">
        <v>0</v>
      </c>
      <c r="L1988" s="208">
        <f t="shared" si="109"/>
        <v>1</v>
      </c>
      <c r="M1988" s="183"/>
      <c r="N1988" s="180"/>
      <c r="O1988" s="180"/>
      <c r="P1988" s="208"/>
    </row>
    <row r="1989" spans="1:16" ht="14.1" customHeight="1" x14ac:dyDescent="0.2">
      <c r="J1989" s="180">
        <v>2702</v>
      </c>
      <c r="K1989" s="180">
        <v>2071</v>
      </c>
      <c r="L1989" s="208">
        <f t="shared" si="109"/>
        <v>631</v>
      </c>
      <c r="M1989" s="183"/>
      <c r="N1989" s="180"/>
      <c r="O1989" s="180"/>
      <c r="P1989" s="208"/>
    </row>
    <row r="1990" spans="1:16" ht="14.1" customHeight="1" x14ac:dyDescent="0.2">
      <c r="I1990" s="183"/>
    </row>
    <row r="1991" spans="1:16" ht="14.1" customHeight="1" x14ac:dyDescent="0.2">
      <c r="I1991" s="183"/>
      <c r="J1991" s="180"/>
      <c r="K1991" s="180"/>
      <c r="L1991" s="208"/>
    </row>
    <row r="1992" spans="1:16" ht="14.1" customHeight="1" x14ac:dyDescent="0.2">
      <c r="I1992" s="183"/>
      <c r="J1992" s="180"/>
      <c r="K1992" s="180"/>
      <c r="L1992" s="208"/>
      <c r="M1992" s="423"/>
      <c r="N1992" s="424"/>
      <c r="O1992" s="424"/>
      <c r="P1992" s="208"/>
    </row>
    <row r="1993" spans="1:16" ht="14.1" customHeight="1" x14ac:dyDescent="0.2">
      <c r="I1993" s="183"/>
      <c r="J1993" s="180"/>
      <c r="K1993" s="180"/>
      <c r="L1993" s="208"/>
      <c r="M1993" s="423"/>
      <c r="N1993" s="424"/>
      <c r="O1993" s="424"/>
      <c r="P1993" s="208"/>
    </row>
    <row r="1994" spans="1:16" ht="14.1" customHeight="1" x14ac:dyDescent="0.2">
      <c r="I1994" s="183"/>
      <c r="J1994" s="180"/>
      <c r="K1994" s="180"/>
      <c r="L1994" s="208"/>
    </row>
    <row r="1995" spans="1:16" ht="14.1" customHeight="1" x14ac:dyDescent="0.2">
      <c r="I1995" s="183"/>
      <c r="J1995" s="180"/>
      <c r="K1995" s="180"/>
      <c r="L1995" s="208"/>
      <c r="M1995" s="423"/>
      <c r="N1995" s="424"/>
      <c r="O1995" s="424"/>
      <c r="P1995" s="208"/>
    </row>
    <row r="1996" spans="1:16" ht="14.1" customHeight="1" x14ac:dyDescent="0.2">
      <c r="I1996" s="183"/>
      <c r="J1996" s="180"/>
      <c r="K1996" s="180"/>
      <c r="L1996" s="208"/>
      <c r="M1996" s="423"/>
      <c r="N1996" s="424"/>
      <c r="O1996" s="424"/>
      <c r="P1996" s="208"/>
    </row>
    <row r="1997" spans="1:16" ht="14.1" customHeight="1" x14ac:dyDescent="0.2">
      <c r="I1997" s="183"/>
      <c r="J1997" s="180"/>
      <c r="K1997" s="180"/>
      <c r="L1997" s="208"/>
      <c r="M1997" s="423"/>
      <c r="N1997" s="424"/>
      <c r="O1997" s="424"/>
      <c r="P1997" s="208"/>
    </row>
    <row r="1998" spans="1:16" ht="14.1" customHeight="1" x14ac:dyDescent="0.2">
      <c r="A1998" s="156"/>
      <c r="J1998" s="180"/>
      <c r="K1998" s="180"/>
      <c r="L1998" s="208"/>
      <c r="M1998" s="423"/>
      <c r="N1998" s="424"/>
      <c r="O1998" s="424"/>
      <c r="P1998" s="208"/>
    </row>
    <row r="1999" spans="1:16" ht="14.1" customHeight="1" x14ac:dyDescent="0.2">
      <c r="I1999" s="183"/>
      <c r="M1999" s="423"/>
      <c r="N1999" s="424"/>
      <c r="O1999" s="424"/>
      <c r="P1999" s="208"/>
    </row>
    <row r="2000" spans="1:16" ht="14.1" customHeight="1" x14ac:dyDescent="0.2">
      <c r="I2000" s="183"/>
      <c r="J2000" s="180"/>
      <c r="K2000" s="180"/>
      <c r="L2000" s="208"/>
      <c r="M2000" s="423"/>
      <c r="N2000" s="424"/>
      <c r="O2000" s="424"/>
      <c r="P2000" s="208"/>
    </row>
    <row r="2001" spans="1:16" ht="14.1" customHeight="1" x14ac:dyDescent="0.2">
      <c r="I2001" s="183"/>
      <c r="J2001" s="180"/>
      <c r="K2001" s="180"/>
      <c r="L2001" s="208"/>
      <c r="M2001" s="423"/>
      <c r="N2001" s="424"/>
      <c r="O2001" s="424"/>
      <c r="P2001" s="208"/>
    </row>
    <row r="2002" spans="1:16" ht="14.1" customHeight="1" x14ac:dyDescent="0.2">
      <c r="I2002" s="183"/>
      <c r="J2002" s="180"/>
      <c r="K2002" s="180"/>
      <c r="L2002" s="208"/>
      <c r="M2002" s="423"/>
      <c r="N2002" s="424"/>
      <c r="O2002" s="424"/>
      <c r="P2002" s="208"/>
    </row>
    <row r="2003" spans="1:16" ht="14.1" customHeight="1" x14ac:dyDescent="0.2">
      <c r="I2003" s="183"/>
      <c r="J2003" s="180"/>
      <c r="K2003" s="180"/>
      <c r="L2003" s="208"/>
      <c r="M2003" s="423"/>
      <c r="N2003" s="424"/>
      <c r="O2003" s="424"/>
      <c r="P2003" s="208"/>
    </row>
    <row r="2004" spans="1:16" ht="14.1" customHeight="1" x14ac:dyDescent="0.2">
      <c r="A2004" s="156"/>
      <c r="I2004" s="183"/>
      <c r="J2004" s="180"/>
      <c r="K2004" s="180"/>
      <c r="L2004" s="208"/>
    </row>
    <row r="2005" spans="1:16" ht="14.1" customHeight="1" x14ac:dyDescent="0.2">
      <c r="A2005" s="156"/>
      <c r="I2005" s="183"/>
      <c r="J2005" s="180"/>
      <c r="K2005" s="180"/>
      <c r="L2005" s="208"/>
      <c r="M2005" s="423"/>
      <c r="N2005" s="424"/>
      <c r="O2005" s="424"/>
      <c r="P2005" s="208"/>
    </row>
    <row r="2006" spans="1:16" ht="14.1" customHeight="1" x14ac:dyDescent="0.2">
      <c r="A2006" s="156"/>
      <c r="I2006" s="183"/>
      <c r="J2006" s="180"/>
      <c r="K2006" s="180"/>
      <c r="L2006" s="208"/>
      <c r="M2006" s="445"/>
      <c r="P2006" s="208"/>
    </row>
    <row r="2007" spans="1:16" ht="14.1" customHeight="1" x14ac:dyDescent="0.2">
      <c r="A2007" s="156"/>
      <c r="J2007" s="180"/>
      <c r="K2007" s="180"/>
      <c r="L2007" s="208"/>
      <c r="M2007" s="445"/>
      <c r="P2007" s="208"/>
    </row>
    <row r="2008" spans="1:16" ht="14.1" customHeight="1" x14ac:dyDescent="0.2">
      <c r="A2008" s="156"/>
    </row>
    <row r="2009" spans="1:16" ht="14.1" customHeight="1" x14ac:dyDescent="0.2"/>
    <row r="2010" spans="1:16" ht="14.1" customHeight="1" x14ac:dyDescent="0.2">
      <c r="I2010" s="426" t="s">
        <v>434</v>
      </c>
    </row>
    <row r="2011" spans="1:16" ht="14.1" customHeight="1" x14ac:dyDescent="0.2">
      <c r="A2011" s="156"/>
      <c r="I2011" s="426"/>
      <c r="J2011" s="401">
        <f>SUM(J1968:J2010)</f>
        <v>23331</v>
      </c>
      <c r="K2011" s="401">
        <f>SUM(K1968:K2010)</f>
        <v>16473</v>
      </c>
      <c r="L2011" s="401">
        <f t="shared" ref="L2011" si="111">SUM(L1968:L2010)</f>
        <v>6858</v>
      </c>
      <c r="M2011" s="430" t="s">
        <v>434</v>
      </c>
      <c r="N2011" s="401">
        <f>SUM(N1968:N2010)</f>
        <v>3430</v>
      </c>
      <c r="O2011" s="401">
        <f>SUM(O1968:O2010)</f>
        <v>4924</v>
      </c>
      <c r="P2011" s="401">
        <f>SUM(P1968:P2010)</f>
        <v>-1494</v>
      </c>
    </row>
    <row r="2012" spans="1:16" ht="14.1" customHeight="1" x14ac:dyDescent="0.2">
      <c r="A2012" s="156"/>
      <c r="I2012" s="422"/>
      <c r="J2012" s="401">
        <f>N2011</f>
        <v>3430</v>
      </c>
      <c r="K2012" s="432">
        <f>O2011</f>
        <v>4924</v>
      </c>
      <c r="L2012" s="401">
        <f>P2011</f>
        <v>-1494</v>
      </c>
    </row>
    <row r="2013" spans="1:16" ht="14.1" customHeight="1" x14ac:dyDescent="0.2">
      <c r="A2013" s="156"/>
      <c r="J2013" s="428">
        <f>SUM(J2011:J2012)</f>
        <v>26761</v>
      </c>
      <c r="K2013" s="428">
        <f>SUM(K2011:K2012)</f>
        <v>21397</v>
      </c>
      <c r="L2013" s="428">
        <f>SUM(L2011:L2012)</f>
        <v>5364</v>
      </c>
    </row>
    <row r="2014" spans="1:16" ht="14.1" customHeight="1" x14ac:dyDescent="0.2">
      <c r="A2014" s="156"/>
      <c r="I2014" s="429" t="s">
        <v>482</v>
      </c>
      <c r="J2014" s="399">
        <f>C1967-J2013</f>
        <v>0</v>
      </c>
      <c r="K2014" s="399">
        <f>E1967-K2013</f>
        <v>0</v>
      </c>
      <c r="L2014" s="399">
        <f>G1967-L2013</f>
        <v>0</v>
      </c>
    </row>
    <row r="2015" spans="1:16" ht="14.1" customHeight="1" x14ac:dyDescent="0.2"/>
    <row r="2016" spans="1:16" ht="14.1" customHeight="1" x14ac:dyDescent="0.2">
      <c r="A2016" s="166">
        <v>41</v>
      </c>
    </row>
    <row r="2017" spans="1:8" ht="14.1" customHeight="1" x14ac:dyDescent="0.2">
      <c r="C2017" s="476"/>
      <c r="D2017" s="477"/>
      <c r="E2017" s="476"/>
      <c r="F2017" s="477"/>
    </row>
    <row r="2018" spans="1:8" ht="14.1" customHeight="1" x14ac:dyDescent="0.2">
      <c r="C2018" s="476"/>
      <c r="D2018" s="477"/>
      <c r="E2018" s="476"/>
      <c r="F2018" s="477"/>
    </row>
    <row r="2019" spans="1:8" ht="14.1" customHeight="1" x14ac:dyDescent="0.2">
      <c r="C2019" s="476"/>
      <c r="D2019" s="477"/>
      <c r="E2019" s="476"/>
      <c r="F2019" s="477"/>
    </row>
    <row r="2020" spans="1:8" ht="14.1" customHeight="1" x14ac:dyDescent="0.2">
      <c r="C2020" s="476"/>
      <c r="D2020" s="477"/>
      <c r="E2020" s="476"/>
      <c r="F2020" s="477"/>
    </row>
    <row r="2021" spans="1:8" ht="14.1" customHeight="1" x14ac:dyDescent="0.2">
      <c r="C2021" s="476"/>
      <c r="D2021" s="477"/>
      <c r="E2021" s="476"/>
      <c r="F2021" s="477"/>
    </row>
    <row r="2022" spans="1:8" ht="14.1" customHeight="1" x14ac:dyDescent="0.2">
      <c r="B2022" s="459"/>
      <c r="C2022" s="478"/>
      <c r="D2022" s="156"/>
      <c r="E2022" s="478"/>
      <c r="F2022" s="156"/>
    </row>
    <row r="2023" spans="1:8" ht="14.1" customHeight="1" x14ac:dyDescent="0.2">
      <c r="B2023" s="459"/>
    </row>
    <row r="2024" spans="1:8" ht="14.1" customHeight="1" x14ac:dyDescent="0.2">
      <c r="B2024" s="459"/>
    </row>
    <row r="2025" spans="1:8" ht="14.1" customHeight="1" x14ac:dyDescent="0.2">
      <c r="A2025" s="666" t="s">
        <v>483</v>
      </c>
      <c r="B2025" s="666"/>
    </row>
    <row r="2026" spans="1:8" ht="14.1" customHeight="1" x14ac:dyDescent="0.2">
      <c r="A2026" s="667" t="s">
        <v>484</v>
      </c>
      <c r="B2026" s="667"/>
      <c r="C2026" s="462">
        <f>SUM(C1036:C2017)</f>
        <v>877924</v>
      </c>
      <c r="D2026" s="456">
        <f>C2026*100/7529178</f>
        <v>11.660290140570458</v>
      </c>
      <c r="E2026" s="462">
        <f>SUM(E1036:E2017)</f>
        <v>892521</v>
      </c>
      <c r="F2026" s="456">
        <f>E2026*100/7270009</f>
        <v>12.276752339646347</v>
      </c>
      <c r="G2026" s="457">
        <f>C2026-E2026</f>
        <v>-14597</v>
      </c>
      <c r="H2026" s="458">
        <f>G2026*100/E2026</f>
        <v>-1.6354797254070212</v>
      </c>
    </row>
    <row r="2027" spans="1:8" ht="14.1" customHeight="1" x14ac:dyDescent="0.2">
      <c r="B2027" s="459"/>
      <c r="C2027" s="479" t="s">
        <v>485</v>
      </c>
      <c r="D2027" s="479" t="s">
        <v>485</v>
      </c>
      <c r="E2027" s="479" t="s">
        <v>485</v>
      </c>
      <c r="F2027" s="479" t="s">
        <v>485</v>
      </c>
      <c r="G2027" s="479" t="s">
        <v>486</v>
      </c>
      <c r="H2027" s="479" t="s">
        <v>487</v>
      </c>
    </row>
    <row r="2028" spans="1:8" ht="14.1" customHeight="1" x14ac:dyDescent="0.2">
      <c r="B2028" s="459"/>
      <c r="C2028" s="479"/>
      <c r="D2028" s="479"/>
      <c r="E2028" s="479"/>
      <c r="F2028" s="479"/>
      <c r="G2028" s="479"/>
      <c r="H2028" s="479"/>
    </row>
    <row r="2029" spans="1:8" ht="14.1" customHeight="1" x14ac:dyDescent="0.2">
      <c r="A2029" s="666" t="s">
        <v>458</v>
      </c>
      <c r="B2029" s="666"/>
      <c r="C2029" s="459"/>
      <c r="D2029" s="459"/>
      <c r="E2029" s="459"/>
      <c r="F2029" s="459"/>
      <c r="G2029" s="459"/>
      <c r="H2029" s="459"/>
    </row>
    <row r="2030" spans="1:8" ht="14.1" customHeight="1" x14ac:dyDescent="0.2">
      <c r="A2030" s="666" t="s">
        <v>459</v>
      </c>
      <c r="B2030" s="666"/>
      <c r="C2030" s="455">
        <f>C996</f>
        <v>5913504</v>
      </c>
      <c r="D2030" s="456">
        <f>C2030*100/3744291</f>
        <v>157.93387853668426</v>
      </c>
      <c r="E2030" s="455">
        <f>E996</f>
        <v>5500324</v>
      </c>
      <c r="F2030" s="456">
        <f>E2030*100/7270009</f>
        <v>75.657733023439178</v>
      </c>
      <c r="G2030" s="457">
        <f>C2030-E2030</f>
        <v>413180</v>
      </c>
      <c r="H2030" s="458">
        <f>G2030*100/E2030</f>
        <v>7.5119211159197166</v>
      </c>
    </row>
    <row r="2031" spans="1:8" ht="14.1" customHeight="1" x14ac:dyDescent="0.2">
      <c r="B2031" s="459"/>
      <c r="C2031" s="459"/>
      <c r="D2031" s="459"/>
      <c r="E2031" s="459"/>
      <c r="F2031" s="459"/>
      <c r="G2031" s="459"/>
      <c r="H2031" s="459"/>
    </row>
    <row r="2032" spans="1:8" ht="14.1" customHeight="1" x14ac:dyDescent="0.2">
      <c r="A2032" s="666" t="s">
        <v>483</v>
      </c>
      <c r="B2032" s="666"/>
      <c r="C2032" s="459"/>
      <c r="D2032" s="459"/>
      <c r="E2032" s="459"/>
      <c r="F2032" s="459"/>
      <c r="G2032" s="459"/>
      <c r="H2032" s="459"/>
    </row>
    <row r="2033" spans="1:16" ht="14.1" customHeight="1" x14ac:dyDescent="0.2">
      <c r="A2033" s="667" t="s">
        <v>484</v>
      </c>
      <c r="B2033" s="667"/>
      <c r="C2033" s="462">
        <f>C2026</f>
        <v>877924</v>
      </c>
      <c r="D2033" s="456">
        <f>C2033*100/7529178</f>
        <v>11.660290140570458</v>
      </c>
      <c r="E2033" s="462">
        <f>E2026</f>
        <v>892521</v>
      </c>
      <c r="F2033" s="456">
        <f>E2033*100/7270009</f>
        <v>12.276752339646347</v>
      </c>
      <c r="G2033" s="457">
        <f>C2033-E2033</f>
        <v>-14597</v>
      </c>
      <c r="H2033" s="458">
        <f>G2033*100/E2033</f>
        <v>-1.6354797254070212</v>
      </c>
    </row>
    <row r="2034" spans="1:16" ht="14.1" customHeight="1" x14ac:dyDescent="0.2">
      <c r="B2034" s="459"/>
      <c r="C2034" s="459"/>
      <c r="D2034" s="480"/>
      <c r="E2034" s="459"/>
      <c r="F2034" s="480"/>
      <c r="G2034" s="481"/>
      <c r="H2034" s="482"/>
    </row>
    <row r="2035" spans="1:16" ht="14.1" customHeight="1" x14ac:dyDescent="0.2">
      <c r="A2035" s="668" t="s">
        <v>488</v>
      </c>
      <c r="B2035" s="668"/>
      <c r="C2035" s="463">
        <f>C2038-C2030-C2033</f>
        <v>737750</v>
      </c>
      <c r="D2035" s="456">
        <f>C2035*100/7529178</f>
        <v>9.7985464017453161</v>
      </c>
      <c r="E2035" s="463">
        <f>E2038-E2030-E2033</f>
        <v>877164</v>
      </c>
      <c r="F2035" s="456">
        <f>E2035*100/7270009</f>
        <v>12.065514636914481</v>
      </c>
      <c r="G2035" s="457">
        <f>C2035-E2035</f>
        <v>-139414</v>
      </c>
      <c r="H2035" s="458">
        <f>G2035*100/E2035</f>
        <v>-15.893721128546087</v>
      </c>
    </row>
    <row r="2036" spans="1:16" ht="14.1" customHeight="1" x14ac:dyDescent="0.2">
      <c r="A2036" s="483"/>
      <c r="B2036" s="483"/>
      <c r="C2036" s="483"/>
      <c r="D2036" s="484"/>
      <c r="E2036" s="483"/>
      <c r="F2036" s="484"/>
      <c r="G2036" s="485"/>
      <c r="H2036" s="484"/>
    </row>
    <row r="2037" spans="1:16" ht="14.1" customHeight="1" x14ac:dyDescent="0.2">
      <c r="B2037" s="459"/>
      <c r="C2037" s="486">
        <f>C2030+C2033+C2035</f>
        <v>7529178</v>
      </c>
      <c r="D2037" s="487">
        <f>C2037*100/7529178</f>
        <v>100</v>
      </c>
      <c r="E2037" s="486">
        <f>E2030+E2033+E2035</f>
        <v>7270009</v>
      </c>
      <c r="F2037" s="487">
        <f>E2037*100/7270009</f>
        <v>100</v>
      </c>
      <c r="G2037" s="488">
        <f>C2037-E2037</f>
        <v>259169</v>
      </c>
      <c r="H2037" s="489">
        <f>G2037*100/E2037</f>
        <v>3.5649061782454465</v>
      </c>
    </row>
    <row r="2038" spans="1:16" ht="14.1" customHeight="1" x14ac:dyDescent="0.2">
      <c r="A2038" s="463" t="s">
        <v>228</v>
      </c>
      <c r="B2038" s="463"/>
      <c r="C2038" s="464">
        <v>7529178</v>
      </c>
      <c r="D2038" s="456">
        <f>C2038*100/7529178</f>
        <v>100</v>
      </c>
      <c r="E2038" s="464">
        <v>7270009</v>
      </c>
      <c r="F2038" s="456">
        <f>E2038*100/7270009</f>
        <v>100</v>
      </c>
      <c r="G2038" s="457">
        <f>C2038-E2038</f>
        <v>259169</v>
      </c>
      <c r="H2038" s="458">
        <f>G2038*100/E2038</f>
        <v>3.5649061782454465</v>
      </c>
    </row>
    <row r="2039" spans="1:16" ht="14.1" customHeight="1" x14ac:dyDescent="0.2">
      <c r="B2039" s="87"/>
      <c r="C2039" s="87"/>
      <c r="E2039" s="394"/>
    </row>
    <row r="2040" spans="1:16" ht="14.1" customHeight="1" x14ac:dyDescent="0.2">
      <c r="B2040" s="87"/>
      <c r="C2040" s="72"/>
      <c r="E2040" s="72"/>
    </row>
    <row r="2041" spans="1:16" ht="14.1" customHeight="1" x14ac:dyDescent="0.2">
      <c r="C2041" s="72"/>
      <c r="E2041" s="72"/>
    </row>
    <row r="2042" spans="1:16" ht="14.1" customHeight="1" x14ac:dyDescent="0.2"/>
    <row r="2043" spans="1:16" ht="14.1" customHeight="1" x14ac:dyDescent="0.2">
      <c r="B2043" s="431"/>
      <c r="C2043" s="431"/>
      <c r="D2043" s="431"/>
      <c r="E2043" s="431"/>
      <c r="F2043" s="431"/>
      <c r="G2043" s="431"/>
      <c r="H2043" s="431"/>
      <c r="I2043" s="431"/>
      <c r="J2043" s="441"/>
      <c r="K2043" s="441"/>
      <c r="L2043" s="441"/>
      <c r="M2043" s="440"/>
      <c r="N2043" s="441"/>
      <c r="O2043" s="441"/>
      <c r="P2043" s="441"/>
    </row>
    <row r="2044" spans="1:16" ht="14.1" customHeight="1" x14ac:dyDescent="0.2">
      <c r="I2044" s="446"/>
    </row>
    <row r="2045" spans="1:16" ht="14.1" customHeight="1" x14ac:dyDescent="0.2">
      <c r="C2045" s="72"/>
      <c r="E2045" s="72"/>
    </row>
    <row r="2046" spans="1:16" ht="14.1" customHeight="1" x14ac:dyDescent="0.2"/>
    <row r="2047" spans="1:16" ht="14.1" customHeight="1" x14ac:dyDescent="0.2">
      <c r="A2047" s="397"/>
    </row>
    <row r="2048" spans="1:16" ht="14.1" customHeight="1" x14ac:dyDescent="0.2">
      <c r="A2048" s="397"/>
    </row>
    <row r="2049" spans="1:24" ht="14.1" customHeight="1" x14ac:dyDescent="0.2">
      <c r="A2049" s="397"/>
    </row>
    <row r="2050" spans="1:24" ht="14.1" customHeight="1" x14ac:dyDescent="0.2">
      <c r="A2050" s="397"/>
    </row>
    <row r="2051" spans="1:24" ht="14.1" customHeight="1" x14ac:dyDescent="0.2">
      <c r="A2051" s="397"/>
    </row>
    <row r="2052" spans="1:24" s="399" customFormat="1" ht="14.1" customHeight="1" x14ac:dyDescent="0.2">
      <c r="A2052" s="397"/>
      <c r="B2052" s="397"/>
      <c r="C2052" s="397"/>
      <c r="D2052" s="397"/>
      <c r="E2052" s="397"/>
      <c r="F2052" s="397"/>
      <c r="G2052" s="397"/>
      <c r="H2052" s="397"/>
      <c r="I2052" s="397"/>
      <c r="M2052" s="400"/>
      <c r="Q2052" s="397"/>
      <c r="R2052" s="397"/>
      <c r="S2052" s="397"/>
      <c r="T2052" s="397"/>
      <c r="U2052" s="397"/>
      <c r="V2052" s="397"/>
      <c r="W2052" s="397"/>
      <c r="X2052" s="397"/>
    </row>
    <row r="2053" spans="1:24" s="399" customFormat="1" ht="14.1" customHeight="1" x14ac:dyDescent="0.2">
      <c r="A2053" s="397"/>
      <c r="B2053" s="397"/>
      <c r="C2053" s="397"/>
      <c r="D2053" s="397"/>
      <c r="E2053" s="397"/>
      <c r="F2053" s="397"/>
      <c r="G2053" s="397"/>
      <c r="H2053" s="397"/>
      <c r="I2053" s="397"/>
      <c r="M2053" s="400"/>
      <c r="Q2053" s="397"/>
      <c r="R2053" s="397"/>
      <c r="S2053" s="397"/>
      <c r="T2053" s="397"/>
      <c r="U2053" s="397"/>
      <c r="V2053" s="397"/>
      <c r="W2053" s="397"/>
      <c r="X2053" s="397"/>
    </row>
    <row r="2054" spans="1:24" s="399" customFormat="1" ht="14.1" customHeight="1" x14ac:dyDescent="0.2">
      <c r="A2054" s="397"/>
      <c r="B2054" s="397"/>
      <c r="C2054" s="397"/>
      <c r="D2054" s="397"/>
      <c r="E2054" s="397"/>
      <c r="F2054" s="397"/>
      <c r="G2054" s="397"/>
      <c r="H2054" s="397"/>
      <c r="I2054" s="397"/>
      <c r="M2054" s="400"/>
      <c r="Q2054" s="397"/>
      <c r="R2054" s="397"/>
      <c r="S2054" s="397"/>
      <c r="T2054" s="397"/>
      <c r="U2054" s="397"/>
      <c r="V2054" s="397"/>
      <c r="W2054" s="397"/>
      <c r="X2054" s="397"/>
    </row>
    <row r="2055" spans="1:24" s="399" customFormat="1" ht="14.1" customHeight="1" x14ac:dyDescent="0.2">
      <c r="A2055" s="397"/>
      <c r="B2055" s="397"/>
      <c r="C2055" s="397"/>
      <c r="D2055" s="397"/>
      <c r="E2055" s="397"/>
      <c r="F2055" s="397"/>
      <c r="G2055" s="397"/>
      <c r="H2055" s="397"/>
      <c r="I2055" s="397"/>
      <c r="M2055" s="400"/>
      <c r="Q2055" s="397"/>
      <c r="R2055" s="397"/>
      <c r="S2055" s="397"/>
      <c r="T2055" s="397"/>
      <c r="U2055" s="397"/>
      <c r="V2055" s="397"/>
      <c r="W2055" s="397"/>
      <c r="X2055" s="397"/>
    </row>
    <row r="2056" spans="1:24" s="399" customFormat="1" ht="14.1" customHeight="1" x14ac:dyDescent="0.2">
      <c r="A2056" s="397"/>
      <c r="B2056" s="397"/>
      <c r="C2056" s="397"/>
      <c r="D2056" s="397"/>
      <c r="E2056" s="397"/>
      <c r="F2056" s="397"/>
      <c r="G2056" s="397"/>
      <c r="H2056" s="397"/>
      <c r="I2056" s="397"/>
      <c r="M2056" s="400"/>
      <c r="Q2056" s="397"/>
      <c r="R2056" s="397"/>
      <c r="S2056" s="397"/>
      <c r="T2056" s="397"/>
      <c r="U2056" s="397"/>
      <c r="V2056" s="397"/>
      <c r="W2056" s="397"/>
      <c r="X2056" s="397"/>
    </row>
    <row r="2057" spans="1:24" s="399" customFormat="1" ht="14.1" customHeight="1" x14ac:dyDescent="0.2">
      <c r="A2057" s="397"/>
      <c r="B2057" s="397"/>
      <c r="C2057" s="397"/>
      <c r="D2057" s="397"/>
      <c r="E2057" s="397"/>
      <c r="F2057" s="397"/>
      <c r="G2057" s="397"/>
      <c r="H2057" s="397"/>
      <c r="I2057" s="397"/>
      <c r="M2057" s="400"/>
      <c r="Q2057" s="397"/>
      <c r="R2057" s="397"/>
      <c r="S2057" s="397"/>
      <c r="T2057" s="397"/>
      <c r="U2057" s="397"/>
      <c r="V2057" s="397"/>
      <c r="W2057" s="397"/>
      <c r="X2057" s="397"/>
    </row>
    <row r="2058" spans="1:24" s="399" customFormat="1" ht="14.1" customHeight="1" x14ac:dyDescent="0.2">
      <c r="A2058" s="397"/>
      <c r="B2058" s="397"/>
      <c r="C2058" s="397"/>
      <c r="D2058" s="397"/>
      <c r="E2058" s="397"/>
      <c r="F2058" s="397"/>
      <c r="G2058" s="397"/>
      <c r="H2058" s="397"/>
      <c r="I2058" s="397"/>
      <c r="M2058" s="400"/>
      <c r="Q2058" s="397"/>
      <c r="R2058" s="397"/>
      <c r="S2058" s="397"/>
      <c r="T2058" s="397"/>
      <c r="U2058" s="397"/>
      <c r="V2058" s="397"/>
      <c r="W2058" s="397"/>
      <c r="X2058" s="397"/>
    </row>
    <row r="2059" spans="1:24" s="399" customFormat="1" ht="14.1" customHeight="1" x14ac:dyDescent="0.2">
      <c r="A2059" s="397"/>
      <c r="B2059" s="397"/>
      <c r="C2059" s="397"/>
      <c r="D2059" s="397"/>
      <c r="E2059" s="397"/>
      <c r="F2059" s="397"/>
      <c r="G2059" s="397"/>
      <c r="H2059" s="397"/>
      <c r="I2059" s="397"/>
      <c r="M2059" s="400"/>
      <c r="Q2059" s="397"/>
      <c r="R2059" s="397"/>
      <c r="S2059" s="397"/>
      <c r="T2059" s="397"/>
      <c r="U2059" s="397"/>
      <c r="V2059" s="397"/>
      <c r="W2059" s="397"/>
      <c r="X2059" s="397"/>
    </row>
    <row r="2060" spans="1:24" s="399" customFormat="1" ht="14.1" customHeight="1" x14ac:dyDescent="0.2">
      <c r="A2060" s="397"/>
      <c r="B2060" s="397"/>
      <c r="C2060" s="397"/>
      <c r="D2060" s="397"/>
      <c r="E2060" s="397"/>
      <c r="F2060" s="397"/>
      <c r="G2060" s="397"/>
      <c r="H2060" s="397"/>
      <c r="I2060" s="397"/>
      <c r="M2060" s="400"/>
      <c r="Q2060" s="397"/>
      <c r="R2060" s="397"/>
      <c r="S2060" s="397"/>
      <c r="T2060" s="397"/>
      <c r="U2060" s="397"/>
      <c r="V2060" s="397"/>
      <c r="W2060" s="397"/>
      <c r="X2060" s="397"/>
    </row>
    <row r="2061" spans="1:24" s="399" customFormat="1" ht="14.1" customHeight="1" x14ac:dyDescent="0.2">
      <c r="A2061" s="398"/>
      <c r="B2061" s="397"/>
      <c r="C2061" s="397"/>
      <c r="D2061" s="397"/>
      <c r="E2061" s="397"/>
      <c r="F2061" s="397"/>
      <c r="G2061" s="397"/>
      <c r="H2061" s="397"/>
      <c r="M2061" s="400"/>
      <c r="Q2061" s="397"/>
      <c r="R2061" s="397"/>
      <c r="S2061" s="397"/>
      <c r="T2061" s="397"/>
      <c r="U2061" s="397"/>
      <c r="V2061" s="397"/>
      <c r="W2061" s="397"/>
      <c r="X2061" s="397"/>
    </row>
    <row r="2062" spans="1:24" s="399" customFormat="1" ht="14.1" customHeight="1" x14ac:dyDescent="0.2">
      <c r="A2062" s="156"/>
      <c r="B2062" s="397"/>
      <c r="C2062" s="397"/>
      <c r="D2062" s="397"/>
      <c r="E2062" s="394"/>
      <c r="F2062" s="397"/>
      <c r="G2062" s="397"/>
      <c r="H2062" s="397"/>
      <c r="M2062" s="400"/>
      <c r="Q2062" s="397"/>
      <c r="R2062" s="397"/>
      <c r="S2062" s="397"/>
      <c r="T2062" s="397"/>
      <c r="U2062" s="397"/>
      <c r="V2062" s="397"/>
      <c r="W2062" s="397"/>
      <c r="X2062" s="397"/>
    </row>
    <row r="2063" spans="1:24" s="399" customFormat="1" ht="14.1" customHeight="1" x14ac:dyDescent="0.2">
      <c r="A2063" s="156"/>
      <c r="B2063" s="397"/>
      <c r="C2063" s="397"/>
      <c r="D2063" s="397"/>
      <c r="E2063" s="394"/>
      <c r="F2063" s="397"/>
      <c r="G2063" s="397"/>
      <c r="H2063" s="397"/>
      <c r="I2063" s="429" t="s">
        <v>489</v>
      </c>
      <c r="M2063" s="400"/>
      <c r="Q2063" s="397"/>
      <c r="R2063" s="397"/>
      <c r="S2063" s="397"/>
      <c r="T2063" s="397"/>
      <c r="U2063" s="397"/>
      <c r="V2063" s="397"/>
      <c r="W2063" s="397"/>
      <c r="X2063" s="397"/>
    </row>
    <row r="2064" spans="1:24" s="399" customFormat="1" ht="14.1" customHeight="1" x14ac:dyDescent="0.2">
      <c r="A2064" s="156"/>
      <c r="B2064" s="397"/>
      <c r="C2064" s="397"/>
      <c r="D2064" s="397"/>
      <c r="E2064" s="394"/>
      <c r="F2064" s="397"/>
      <c r="G2064" s="397"/>
      <c r="H2064" s="397"/>
      <c r="I2064" s="397"/>
      <c r="M2064" s="400"/>
      <c r="Q2064" s="397"/>
      <c r="R2064" s="397"/>
      <c r="S2064" s="397"/>
      <c r="T2064" s="397"/>
      <c r="U2064" s="397"/>
      <c r="V2064" s="397"/>
      <c r="W2064" s="397"/>
      <c r="X2064" s="397"/>
    </row>
    <row r="2065" spans="1:24" s="399" customFormat="1" ht="14.1" customHeight="1" x14ac:dyDescent="0.2">
      <c r="A2065" s="156"/>
      <c r="B2065" s="397"/>
      <c r="C2065" s="397"/>
      <c r="D2065" s="397"/>
      <c r="E2065" s="394"/>
      <c r="F2065" s="397"/>
      <c r="G2065" s="397"/>
      <c r="H2065" s="397"/>
      <c r="I2065" s="397"/>
      <c r="M2065" s="400"/>
      <c r="Q2065" s="397"/>
      <c r="R2065" s="397"/>
      <c r="S2065" s="397"/>
      <c r="T2065" s="397"/>
      <c r="U2065" s="397"/>
      <c r="V2065" s="397"/>
      <c r="W2065" s="397"/>
      <c r="X2065" s="397"/>
    </row>
    <row r="2066" spans="1:24" s="399" customFormat="1" ht="14.1" customHeight="1" x14ac:dyDescent="0.2">
      <c r="A2066" s="156"/>
      <c r="B2066" s="397"/>
      <c r="C2066" s="397"/>
      <c r="D2066" s="397"/>
      <c r="E2066" s="394"/>
      <c r="F2066" s="397"/>
      <c r="G2066" s="397"/>
      <c r="H2066" s="397"/>
      <c r="I2066" s="397"/>
      <c r="M2066" s="400"/>
      <c r="Q2066" s="397"/>
      <c r="R2066" s="397"/>
      <c r="S2066" s="397"/>
      <c r="T2066" s="397"/>
      <c r="U2066" s="397"/>
      <c r="V2066" s="397"/>
      <c r="W2066" s="397"/>
      <c r="X2066" s="397"/>
    </row>
    <row r="2067" spans="1:24" s="399" customFormat="1" ht="14.1" customHeight="1" x14ac:dyDescent="0.2">
      <c r="A2067" s="156"/>
      <c r="B2067" s="397"/>
      <c r="C2067" s="397"/>
      <c r="D2067" s="397"/>
      <c r="E2067" s="394"/>
      <c r="F2067" s="397"/>
      <c r="G2067" s="397"/>
      <c r="H2067" s="397"/>
      <c r="I2067" s="397"/>
      <c r="M2067" s="400"/>
      <c r="Q2067" s="397"/>
      <c r="R2067" s="397"/>
      <c r="S2067" s="397"/>
      <c r="T2067" s="397"/>
      <c r="U2067" s="397"/>
      <c r="V2067" s="397"/>
      <c r="W2067" s="397"/>
      <c r="X2067" s="397"/>
    </row>
    <row r="2068" spans="1:24" s="399" customFormat="1" ht="14.1" customHeight="1" x14ac:dyDescent="0.2">
      <c r="A2068" s="156"/>
      <c r="B2068" s="397"/>
      <c r="C2068" s="397"/>
      <c r="D2068" s="397"/>
      <c r="E2068" s="394"/>
      <c r="F2068" s="397"/>
      <c r="G2068" s="397"/>
      <c r="H2068" s="397"/>
      <c r="I2068" s="397"/>
      <c r="M2068" s="400"/>
      <c r="Q2068" s="397"/>
      <c r="R2068" s="397"/>
      <c r="S2068" s="397"/>
      <c r="T2068" s="397"/>
      <c r="U2068" s="397"/>
      <c r="V2068" s="397"/>
      <c r="W2068" s="397"/>
      <c r="X2068" s="397"/>
    </row>
    <row r="2069" spans="1:24" s="399" customFormat="1" ht="14.1" customHeight="1" x14ac:dyDescent="0.2">
      <c r="A2069" s="156"/>
      <c r="B2069" s="397"/>
      <c r="C2069" s="397"/>
      <c r="D2069" s="397"/>
      <c r="E2069" s="394"/>
      <c r="F2069" s="397"/>
      <c r="G2069" s="397"/>
      <c r="H2069" s="397"/>
      <c r="I2069" s="397"/>
      <c r="M2069" s="400"/>
      <c r="Q2069" s="397"/>
      <c r="R2069" s="397"/>
      <c r="S2069" s="397"/>
      <c r="T2069" s="397"/>
      <c r="U2069" s="397"/>
      <c r="V2069" s="397"/>
      <c r="W2069" s="397"/>
      <c r="X2069" s="397"/>
    </row>
    <row r="2070" spans="1:24" ht="14.1" customHeight="1" x14ac:dyDescent="0.2">
      <c r="A2070" s="156"/>
      <c r="E2070" s="394"/>
    </row>
    <row r="2071" spans="1:24" ht="14.1" customHeight="1" x14ac:dyDescent="0.2">
      <c r="A2071" s="156"/>
      <c r="E2071" s="394"/>
    </row>
    <row r="2072" spans="1:24" ht="14.1" customHeight="1" x14ac:dyDescent="0.2">
      <c r="A2072" s="156"/>
      <c r="E2072" s="394"/>
    </row>
    <row r="2073" spans="1:24" ht="14.1" customHeight="1" x14ac:dyDescent="0.2">
      <c r="A2073" s="156"/>
      <c r="E2073" s="394"/>
    </row>
    <row r="2074" spans="1:24" ht="14.1" customHeight="1" x14ac:dyDescent="0.2">
      <c r="A2074" s="156"/>
      <c r="E2074" s="394"/>
    </row>
    <row r="2075" spans="1:24" ht="14.1" customHeight="1" x14ac:dyDescent="0.2">
      <c r="A2075" s="156"/>
      <c r="E2075" s="394"/>
    </row>
    <row r="2076" spans="1:24" ht="14.1" customHeight="1" x14ac:dyDescent="0.2">
      <c r="A2076" s="156"/>
      <c r="E2076" s="394"/>
    </row>
    <row r="2077" spans="1:24" ht="14.1" customHeight="1" x14ac:dyDescent="0.2">
      <c r="A2077" s="156"/>
      <c r="E2077" s="394"/>
    </row>
    <row r="2078" spans="1:24" ht="14.1" customHeight="1" x14ac:dyDescent="0.2">
      <c r="A2078" s="156"/>
      <c r="E2078" s="394"/>
    </row>
    <row r="2079" spans="1:24" ht="14.1" customHeight="1" x14ac:dyDescent="0.2">
      <c r="A2079" s="156"/>
      <c r="E2079" s="394"/>
    </row>
    <row r="2080" spans="1:24" ht="14.1" customHeight="1" x14ac:dyDescent="0.2">
      <c r="A2080" s="156"/>
      <c r="E2080" s="394"/>
    </row>
    <row r="2081" spans="1:5" ht="14.1" customHeight="1" x14ac:dyDescent="0.2">
      <c r="A2081" s="156"/>
      <c r="E2081" s="394"/>
    </row>
    <row r="2082" spans="1:5" ht="14.1" customHeight="1" x14ac:dyDescent="0.2">
      <c r="A2082" s="156"/>
      <c r="E2082" s="394"/>
    </row>
    <row r="2083" spans="1:5" ht="14.1" customHeight="1" x14ac:dyDescent="0.2">
      <c r="A2083" s="156"/>
      <c r="E2083" s="394"/>
    </row>
    <row r="2084" spans="1:5" ht="14.1" customHeight="1" x14ac:dyDescent="0.2">
      <c r="A2084" s="156"/>
      <c r="E2084" s="394"/>
    </row>
    <row r="2085" spans="1:5" ht="14.1" customHeight="1" x14ac:dyDescent="0.2">
      <c r="A2085" s="156"/>
      <c r="E2085" s="394"/>
    </row>
    <row r="2086" spans="1:5" ht="14.1" customHeight="1" x14ac:dyDescent="0.2">
      <c r="A2086" s="156"/>
      <c r="E2086" s="394"/>
    </row>
    <row r="2087" spans="1:5" ht="14.1" customHeight="1" x14ac:dyDescent="0.2">
      <c r="A2087" s="156"/>
      <c r="E2087" s="394"/>
    </row>
    <row r="2088" spans="1:5" ht="14.1" customHeight="1" x14ac:dyDescent="0.2">
      <c r="A2088" s="156"/>
      <c r="E2088" s="394"/>
    </row>
    <row r="2089" spans="1:5" ht="14.1" customHeight="1" x14ac:dyDescent="0.2">
      <c r="A2089" s="156"/>
      <c r="E2089" s="394"/>
    </row>
    <row r="2090" spans="1:5" ht="14.1" customHeight="1" x14ac:dyDescent="0.2">
      <c r="A2090" s="156"/>
      <c r="E2090" s="394"/>
    </row>
    <row r="2091" spans="1:5" ht="14.1" customHeight="1" x14ac:dyDescent="0.2">
      <c r="A2091" s="156"/>
      <c r="E2091" s="394"/>
    </row>
    <row r="2092" spans="1:5" ht="14.1" customHeight="1" x14ac:dyDescent="0.2">
      <c r="A2092" s="156"/>
      <c r="E2092" s="394"/>
    </row>
    <row r="2093" spans="1:5" ht="14.1" customHeight="1" x14ac:dyDescent="0.2">
      <c r="A2093" s="156"/>
      <c r="E2093" s="394"/>
    </row>
    <row r="2094" spans="1:5" ht="14.1" customHeight="1" x14ac:dyDescent="0.2">
      <c r="A2094" s="156"/>
      <c r="E2094" s="394"/>
    </row>
    <row r="2095" spans="1:5" ht="14.1" customHeight="1" x14ac:dyDescent="0.2">
      <c r="A2095" s="156"/>
      <c r="E2095" s="394"/>
    </row>
    <row r="2096" spans="1:5" ht="14.1" customHeight="1" x14ac:dyDescent="0.2">
      <c r="A2096" s="156"/>
      <c r="E2096" s="394"/>
    </row>
    <row r="2097" spans="1:5" ht="14.1" customHeight="1" x14ac:dyDescent="0.2">
      <c r="A2097" s="156"/>
      <c r="E2097" s="394"/>
    </row>
    <row r="2098" spans="1:5" ht="14.1" customHeight="1" x14ac:dyDescent="0.2">
      <c r="A2098" s="156"/>
      <c r="E2098" s="394"/>
    </row>
    <row r="2099" spans="1:5" ht="14.1" customHeight="1" x14ac:dyDescent="0.2">
      <c r="A2099" s="156"/>
      <c r="E2099" s="394"/>
    </row>
    <row r="2100" spans="1:5" ht="14.1" customHeight="1" x14ac:dyDescent="0.2">
      <c r="A2100" s="156"/>
      <c r="E2100" s="394"/>
    </row>
    <row r="2101" spans="1:5" ht="14.1" customHeight="1" x14ac:dyDescent="0.2">
      <c r="A2101" s="156"/>
      <c r="E2101" s="394"/>
    </row>
    <row r="2102" spans="1:5" ht="14.1" customHeight="1" x14ac:dyDescent="0.2">
      <c r="A2102" s="156"/>
      <c r="E2102" s="394"/>
    </row>
    <row r="2103" spans="1:5" ht="14.1" customHeight="1" x14ac:dyDescent="0.2">
      <c r="A2103" s="156"/>
      <c r="E2103" s="394"/>
    </row>
    <row r="2104" spans="1:5" ht="14.1" customHeight="1" x14ac:dyDescent="0.2">
      <c r="A2104" s="156"/>
      <c r="E2104" s="394"/>
    </row>
    <row r="2105" spans="1:5" ht="14.1" customHeight="1" x14ac:dyDescent="0.2">
      <c r="A2105" s="156"/>
      <c r="E2105" s="394"/>
    </row>
    <row r="2106" spans="1:5" ht="14.1" customHeight="1" x14ac:dyDescent="0.2">
      <c r="A2106" s="156"/>
      <c r="E2106" s="394"/>
    </row>
    <row r="2107" spans="1:5" ht="14.1" customHeight="1" x14ac:dyDescent="0.2">
      <c r="A2107" s="156"/>
      <c r="E2107" s="394"/>
    </row>
    <row r="2108" spans="1:5" ht="14.1" customHeight="1" x14ac:dyDescent="0.2">
      <c r="A2108" s="156"/>
      <c r="E2108" s="394"/>
    </row>
    <row r="2109" spans="1:5" ht="14.1" customHeight="1" x14ac:dyDescent="0.2">
      <c r="A2109" s="156"/>
      <c r="E2109" s="394"/>
    </row>
    <row r="2110" spans="1:5" ht="14.1" customHeight="1" x14ac:dyDescent="0.2">
      <c r="A2110" s="156"/>
      <c r="E2110" s="394"/>
    </row>
    <row r="2111" spans="1:5" ht="14.1" customHeight="1" x14ac:dyDescent="0.2">
      <c r="A2111" s="156"/>
      <c r="E2111" s="394"/>
    </row>
    <row r="2112" spans="1:5" ht="14.1" customHeight="1" x14ac:dyDescent="0.2">
      <c r="A2112" s="156"/>
      <c r="E2112" s="394"/>
    </row>
    <row r="2113" spans="1:5" ht="14.1" customHeight="1" x14ac:dyDescent="0.2">
      <c r="A2113" s="156"/>
      <c r="E2113" s="394"/>
    </row>
    <row r="2114" spans="1:5" ht="14.1" customHeight="1" x14ac:dyDescent="0.2">
      <c r="A2114" s="156"/>
      <c r="E2114" s="394"/>
    </row>
    <row r="2115" spans="1:5" ht="14.1" customHeight="1" x14ac:dyDescent="0.2">
      <c r="A2115" s="156"/>
      <c r="E2115" s="394"/>
    </row>
    <row r="2116" spans="1:5" ht="14.1" customHeight="1" x14ac:dyDescent="0.2">
      <c r="A2116" s="156"/>
      <c r="E2116" s="394"/>
    </row>
    <row r="2117" spans="1:5" ht="14.1" customHeight="1" x14ac:dyDescent="0.2">
      <c r="A2117" s="156"/>
      <c r="E2117" s="394"/>
    </row>
    <row r="2118" spans="1:5" ht="14.1" customHeight="1" x14ac:dyDescent="0.2">
      <c r="A2118" s="156"/>
      <c r="E2118" s="394"/>
    </row>
    <row r="2119" spans="1:5" ht="14.1" customHeight="1" x14ac:dyDescent="0.2">
      <c r="A2119" s="156"/>
      <c r="E2119" s="394"/>
    </row>
    <row r="2120" spans="1:5" ht="14.1" customHeight="1" x14ac:dyDescent="0.2">
      <c r="A2120" s="156"/>
      <c r="E2120" s="394"/>
    </row>
    <row r="2121" spans="1:5" ht="14.1" customHeight="1" x14ac:dyDescent="0.2">
      <c r="A2121" s="156"/>
      <c r="E2121" s="394"/>
    </row>
    <row r="2122" spans="1:5" ht="14.1" customHeight="1" x14ac:dyDescent="0.2">
      <c r="A2122" s="156"/>
      <c r="E2122" s="394"/>
    </row>
    <row r="2123" spans="1:5" ht="14.1" customHeight="1" x14ac:dyDescent="0.2">
      <c r="A2123" s="156"/>
      <c r="E2123" s="394"/>
    </row>
    <row r="2124" spans="1:5" ht="14.1" customHeight="1" x14ac:dyDescent="0.2">
      <c r="A2124" s="156"/>
      <c r="E2124" s="394"/>
    </row>
    <row r="2125" spans="1:5" ht="14.1" customHeight="1" x14ac:dyDescent="0.2">
      <c r="A2125" s="156"/>
      <c r="E2125" s="394"/>
    </row>
    <row r="2126" spans="1:5" ht="14.1" customHeight="1" x14ac:dyDescent="0.2">
      <c r="A2126" s="156"/>
      <c r="E2126" s="394"/>
    </row>
    <row r="2127" spans="1:5" ht="14.1" customHeight="1" x14ac:dyDescent="0.2">
      <c r="A2127" s="156"/>
      <c r="E2127" s="394"/>
    </row>
    <row r="2128" spans="1:5" ht="14.1" customHeight="1" x14ac:dyDescent="0.2">
      <c r="A2128" s="156"/>
      <c r="E2128" s="394"/>
    </row>
    <row r="2129" spans="1:5" ht="14.1" customHeight="1" x14ac:dyDescent="0.2">
      <c r="A2129" s="156"/>
      <c r="E2129" s="394"/>
    </row>
    <row r="2130" spans="1:5" ht="14.1" customHeight="1" x14ac:dyDescent="0.2">
      <c r="A2130" s="156"/>
      <c r="E2130" s="394"/>
    </row>
    <row r="2131" spans="1:5" ht="14.1" customHeight="1" x14ac:dyDescent="0.2">
      <c r="A2131" s="156"/>
      <c r="E2131" s="394"/>
    </row>
    <row r="2132" spans="1:5" ht="14.1" customHeight="1" x14ac:dyDescent="0.2">
      <c r="A2132" s="156"/>
      <c r="E2132" s="394"/>
    </row>
    <row r="2133" spans="1:5" ht="14.1" customHeight="1" x14ac:dyDescent="0.2">
      <c r="A2133" s="156"/>
      <c r="E2133" s="394"/>
    </row>
    <row r="2134" spans="1:5" ht="14.1" customHeight="1" x14ac:dyDescent="0.2">
      <c r="A2134" s="156"/>
      <c r="E2134" s="394"/>
    </row>
    <row r="2135" spans="1:5" ht="14.1" customHeight="1" x14ac:dyDescent="0.2">
      <c r="A2135" s="156"/>
      <c r="E2135" s="394"/>
    </row>
    <row r="2136" spans="1:5" ht="14.1" customHeight="1" x14ac:dyDescent="0.2">
      <c r="A2136" s="156"/>
      <c r="E2136" s="394"/>
    </row>
    <row r="2137" spans="1:5" ht="14.1" customHeight="1" x14ac:dyDescent="0.2">
      <c r="A2137" s="156"/>
      <c r="E2137" s="394"/>
    </row>
    <row r="2138" spans="1:5" ht="14.1" customHeight="1" x14ac:dyDescent="0.2">
      <c r="A2138" s="156"/>
      <c r="E2138" s="394"/>
    </row>
    <row r="2139" spans="1:5" ht="14.1" customHeight="1" x14ac:dyDescent="0.2">
      <c r="A2139" s="156"/>
      <c r="E2139" s="394"/>
    </row>
    <row r="2140" spans="1:5" ht="14.1" customHeight="1" x14ac:dyDescent="0.2">
      <c r="A2140" s="156"/>
      <c r="E2140" s="394"/>
    </row>
    <row r="2141" spans="1:5" ht="14.1" customHeight="1" x14ac:dyDescent="0.2">
      <c r="A2141" s="156"/>
      <c r="E2141" s="394"/>
    </row>
    <row r="2142" spans="1:5" ht="14.1" customHeight="1" x14ac:dyDescent="0.2">
      <c r="A2142" s="156"/>
      <c r="E2142" s="394"/>
    </row>
    <row r="2143" spans="1:5" ht="14.1" customHeight="1" x14ac:dyDescent="0.2">
      <c r="A2143" s="156"/>
      <c r="E2143" s="394"/>
    </row>
    <row r="2144" spans="1:5" ht="14.1" customHeight="1" x14ac:dyDescent="0.2">
      <c r="A2144" s="156"/>
      <c r="E2144" s="394"/>
    </row>
    <row r="2145" spans="1:5" ht="14.1" customHeight="1" x14ac:dyDescent="0.2">
      <c r="A2145" s="156"/>
      <c r="E2145" s="394"/>
    </row>
    <row r="2146" spans="1:5" ht="14.1" customHeight="1" x14ac:dyDescent="0.2">
      <c r="A2146" s="156"/>
      <c r="E2146" s="394"/>
    </row>
    <row r="2147" spans="1:5" ht="14.1" customHeight="1" x14ac:dyDescent="0.2">
      <c r="A2147" s="156"/>
      <c r="E2147" s="394"/>
    </row>
    <row r="2148" spans="1:5" ht="14.1" customHeight="1" x14ac:dyDescent="0.2">
      <c r="A2148" s="156"/>
      <c r="E2148" s="394"/>
    </row>
    <row r="2149" spans="1:5" ht="14.1" customHeight="1" x14ac:dyDescent="0.2">
      <c r="A2149" s="156"/>
      <c r="E2149" s="394"/>
    </row>
    <row r="2150" spans="1:5" ht="14.1" customHeight="1" x14ac:dyDescent="0.2">
      <c r="A2150" s="156"/>
      <c r="E2150" s="394"/>
    </row>
    <row r="2151" spans="1:5" ht="14.1" customHeight="1" x14ac:dyDescent="0.2">
      <c r="A2151" s="156"/>
      <c r="E2151" s="394"/>
    </row>
    <row r="2152" spans="1:5" ht="14.1" customHeight="1" x14ac:dyDescent="0.2">
      <c r="A2152" s="156"/>
      <c r="E2152" s="394"/>
    </row>
    <row r="2153" spans="1:5" ht="14.1" customHeight="1" x14ac:dyDescent="0.2">
      <c r="A2153" s="156"/>
      <c r="E2153" s="394"/>
    </row>
    <row r="2154" spans="1:5" ht="14.1" customHeight="1" x14ac:dyDescent="0.2">
      <c r="A2154" s="156"/>
      <c r="E2154" s="394"/>
    </row>
    <row r="2155" spans="1:5" ht="14.1" customHeight="1" x14ac:dyDescent="0.2">
      <c r="A2155" s="156"/>
      <c r="E2155" s="394"/>
    </row>
    <row r="2156" spans="1:5" ht="14.1" customHeight="1" x14ac:dyDescent="0.2">
      <c r="A2156" s="156"/>
      <c r="E2156" s="394"/>
    </row>
    <row r="2157" spans="1:5" ht="14.1" customHeight="1" x14ac:dyDescent="0.2">
      <c r="A2157" s="156"/>
      <c r="E2157" s="394"/>
    </row>
    <row r="2158" spans="1:5" ht="14.1" customHeight="1" x14ac:dyDescent="0.2">
      <c r="A2158" s="156"/>
      <c r="E2158" s="394"/>
    </row>
    <row r="2159" spans="1:5" ht="14.1" customHeight="1" x14ac:dyDescent="0.2">
      <c r="A2159" s="156"/>
      <c r="E2159" s="394"/>
    </row>
    <row r="2160" spans="1:5" ht="14.1" customHeight="1" x14ac:dyDescent="0.2">
      <c r="A2160" s="156"/>
      <c r="E2160" s="394"/>
    </row>
    <row r="2161" spans="1:5" ht="14.1" customHeight="1" x14ac:dyDescent="0.2">
      <c r="A2161" s="156"/>
      <c r="E2161" s="394"/>
    </row>
    <row r="2162" spans="1:5" ht="14.1" customHeight="1" x14ac:dyDescent="0.2">
      <c r="A2162" s="156"/>
      <c r="E2162" s="394"/>
    </row>
    <row r="2163" spans="1:5" ht="14.1" customHeight="1" x14ac:dyDescent="0.2">
      <c r="A2163" s="156"/>
      <c r="E2163" s="394"/>
    </row>
    <row r="2164" spans="1:5" ht="14.1" customHeight="1" x14ac:dyDescent="0.2">
      <c r="A2164" s="156"/>
      <c r="E2164" s="394"/>
    </row>
    <row r="2165" spans="1:5" ht="14.1" customHeight="1" x14ac:dyDescent="0.2">
      <c r="A2165" s="156"/>
      <c r="E2165" s="394"/>
    </row>
    <row r="2166" spans="1:5" ht="14.1" customHeight="1" x14ac:dyDescent="0.2">
      <c r="A2166" s="156"/>
      <c r="E2166" s="394"/>
    </row>
    <row r="2167" spans="1:5" ht="14.1" customHeight="1" x14ac:dyDescent="0.2">
      <c r="A2167" s="156"/>
      <c r="E2167" s="394"/>
    </row>
    <row r="2168" spans="1:5" ht="14.1" customHeight="1" x14ac:dyDescent="0.2">
      <c r="A2168" s="156"/>
      <c r="E2168" s="394"/>
    </row>
    <row r="2169" spans="1:5" ht="14.1" customHeight="1" x14ac:dyDescent="0.2">
      <c r="A2169" s="156"/>
      <c r="E2169" s="394"/>
    </row>
    <row r="2170" spans="1:5" ht="14.1" customHeight="1" x14ac:dyDescent="0.2">
      <c r="A2170" s="156"/>
      <c r="E2170" s="394"/>
    </row>
    <row r="2171" spans="1:5" ht="14.1" customHeight="1" x14ac:dyDescent="0.2">
      <c r="A2171" s="156"/>
      <c r="E2171" s="394"/>
    </row>
    <row r="2172" spans="1:5" ht="14.1" customHeight="1" x14ac:dyDescent="0.2">
      <c r="A2172" s="156"/>
      <c r="E2172" s="394"/>
    </row>
    <row r="2173" spans="1:5" ht="14.1" customHeight="1" x14ac:dyDescent="0.2">
      <c r="A2173" s="156"/>
      <c r="E2173" s="394"/>
    </row>
    <row r="2174" spans="1:5" ht="14.1" customHeight="1" x14ac:dyDescent="0.2">
      <c r="A2174" s="156"/>
      <c r="E2174" s="394"/>
    </row>
    <row r="2175" spans="1:5" ht="14.1" customHeight="1" x14ac:dyDescent="0.2">
      <c r="A2175" s="156"/>
      <c r="E2175" s="394"/>
    </row>
    <row r="2176" spans="1:5" ht="14.1" customHeight="1" x14ac:dyDescent="0.2">
      <c r="A2176" s="156"/>
      <c r="E2176" s="394"/>
    </row>
    <row r="2177" spans="1:5" ht="14.1" customHeight="1" x14ac:dyDescent="0.2">
      <c r="A2177" s="156"/>
      <c r="E2177" s="394"/>
    </row>
    <row r="2178" spans="1:5" ht="14.1" customHeight="1" x14ac:dyDescent="0.2">
      <c r="A2178" s="156"/>
      <c r="E2178" s="394"/>
    </row>
    <row r="2179" spans="1:5" ht="14.1" customHeight="1" x14ac:dyDescent="0.2">
      <c r="A2179" s="156"/>
      <c r="E2179" s="394"/>
    </row>
    <row r="2180" spans="1:5" ht="14.1" customHeight="1" x14ac:dyDescent="0.2">
      <c r="A2180" s="156"/>
      <c r="E2180" s="394"/>
    </row>
    <row r="2181" spans="1:5" ht="14.1" customHeight="1" x14ac:dyDescent="0.2">
      <c r="A2181" s="156"/>
      <c r="E2181" s="394"/>
    </row>
    <row r="2182" spans="1:5" ht="14.1" customHeight="1" x14ac:dyDescent="0.2">
      <c r="A2182" s="156"/>
      <c r="E2182" s="394"/>
    </row>
    <row r="2183" spans="1:5" ht="14.1" customHeight="1" x14ac:dyDescent="0.2">
      <c r="A2183" s="156"/>
      <c r="E2183" s="394"/>
    </row>
    <row r="2184" spans="1:5" ht="14.1" customHeight="1" x14ac:dyDescent="0.2">
      <c r="A2184" s="156"/>
      <c r="E2184" s="394"/>
    </row>
    <row r="2185" spans="1:5" ht="14.1" customHeight="1" x14ac:dyDescent="0.2">
      <c r="A2185" s="156"/>
      <c r="E2185" s="394"/>
    </row>
    <row r="2186" spans="1:5" ht="14.1" customHeight="1" x14ac:dyDescent="0.2">
      <c r="A2186" s="156"/>
      <c r="E2186" s="394"/>
    </row>
    <row r="2187" spans="1:5" ht="14.1" customHeight="1" x14ac:dyDescent="0.2">
      <c r="A2187" s="156"/>
      <c r="E2187" s="394"/>
    </row>
    <row r="2188" spans="1:5" ht="14.1" customHeight="1" x14ac:dyDescent="0.2">
      <c r="A2188" s="156"/>
      <c r="E2188" s="394"/>
    </row>
    <row r="2189" spans="1:5" ht="14.1" customHeight="1" x14ac:dyDescent="0.2">
      <c r="A2189" s="156"/>
      <c r="E2189" s="394"/>
    </row>
    <row r="2190" spans="1:5" ht="14.1" customHeight="1" x14ac:dyDescent="0.2">
      <c r="A2190" s="156"/>
      <c r="E2190" s="394"/>
    </row>
    <row r="2191" spans="1:5" ht="14.1" customHeight="1" x14ac:dyDescent="0.2">
      <c r="A2191" s="156"/>
      <c r="E2191" s="394"/>
    </row>
    <row r="2192" spans="1:5" ht="14.1" customHeight="1" x14ac:dyDescent="0.2">
      <c r="A2192" s="156"/>
      <c r="E2192" s="394"/>
    </row>
    <row r="2193" spans="1:5" ht="14.1" customHeight="1" x14ac:dyDescent="0.2">
      <c r="A2193" s="156"/>
      <c r="E2193" s="394"/>
    </row>
    <row r="2194" spans="1:5" ht="14.1" customHeight="1" x14ac:dyDescent="0.2">
      <c r="A2194" s="156"/>
      <c r="E2194" s="394"/>
    </row>
    <row r="2195" spans="1:5" ht="14.1" customHeight="1" x14ac:dyDescent="0.2">
      <c r="A2195" s="156"/>
      <c r="E2195" s="394"/>
    </row>
    <row r="2196" spans="1:5" ht="14.1" customHeight="1" x14ac:dyDescent="0.2">
      <c r="A2196" s="156"/>
      <c r="E2196" s="394"/>
    </row>
    <row r="2197" spans="1:5" ht="14.1" customHeight="1" x14ac:dyDescent="0.2">
      <c r="A2197" s="156"/>
      <c r="E2197" s="394"/>
    </row>
    <row r="2198" spans="1:5" ht="14.1" customHeight="1" x14ac:dyDescent="0.2">
      <c r="A2198" s="156"/>
      <c r="E2198" s="394"/>
    </row>
    <row r="2199" spans="1:5" ht="14.1" customHeight="1" x14ac:dyDescent="0.2">
      <c r="A2199" s="156"/>
      <c r="E2199" s="394"/>
    </row>
    <row r="2200" spans="1:5" ht="14.1" customHeight="1" x14ac:dyDescent="0.2">
      <c r="A2200" s="156"/>
      <c r="E2200" s="394"/>
    </row>
    <row r="2201" spans="1:5" ht="14.1" customHeight="1" x14ac:dyDescent="0.2">
      <c r="A2201" s="156"/>
      <c r="E2201" s="394"/>
    </row>
    <row r="2202" spans="1:5" ht="14.1" customHeight="1" x14ac:dyDescent="0.2">
      <c r="A2202" s="156"/>
      <c r="E2202" s="394"/>
    </row>
    <row r="2203" spans="1:5" ht="14.1" customHeight="1" x14ac:dyDescent="0.2">
      <c r="A2203" s="156"/>
      <c r="E2203" s="394"/>
    </row>
    <row r="2204" spans="1:5" ht="14.1" customHeight="1" x14ac:dyDescent="0.2">
      <c r="A2204" s="156"/>
      <c r="E2204" s="394"/>
    </row>
    <row r="2205" spans="1:5" ht="14.1" customHeight="1" x14ac:dyDescent="0.2">
      <c r="A2205" s="156"/>
      <c r="E2205" s="394"/>
    </row>
    <row r="2206" spans="1:5" ht="14.1" customHeight="1" x14ac:dyDescent="0.2">
      <c r="A2206" s="156"/>
      <c r="E2206" s="394"/>
    </row>
    <row r="2207" spans="1:5" ht="14.1" customHeight="1" x14ac:dyDescent="0.2">
      <c r="A2207" s="156"/>
      <c r="E2207" s="394"/>
    </row>
    <row r="2208" spans="1:5" ht="14.1" customHeight="1" x14ac:dyDescent="0.2">
      <c r="A2208" s="156"/>
      <c r="E2208" s="394"/>
    </row>
    <row r="2209" spans="1:5" ht="14.1" customHeight="1" x14ac:dyDescent="0.2">
      <c r="A2209" s="156"/>
      <c r="E2209" s="394"/>
    </row>
    <row r="2210" spans="1:5" ht="14.1" customHeight="1" x14ac:dyDescent="0.2">
      <c r="A2210" s="156"/>
      <c r="E2210" s="394"/>
    </row>
    <row r="2211" spans="1:5" ht="14.1" customHeight="1" x14ac:dyDescent="0.2">
      <c r="A2211" s="156"/>
      <c r="E2211" s="394"/>
    </row>
    <row r="2212" spans="1:5" ht="14.1" customHeight="1" x14ac:dyDescent="0.2">
      <c r="A2212" s="156"/>
      <c r="E2212" s="394"/>
    </row>
    <row r="2213" spans="1:5" ht="14.1" customHeight="1" x14ac:dyDescent="0.2">
      <c r="A2213" s="156"/>
      <c r="E2213" s="394"/>
    </row>
    <row r="2214" spans="1:5" ht="14.1" customHeight="1" x14ac:dyDescent="0.2">
      <c r="A2214" s="156"/>
      <c r="E2214" s="394"/>
    </row>
    <row r="2215" spans="1:5" ht="14.1" customHeight="1" x14ac:dyDescent="0.2">
      <c r="A2215" s="156"/>
      <c r="E2215" s="394"/>
    </row>
    <row r="2216" spans="1:5" ht="14.1" customHeight="1" x14ac:dyDescent="0.2">
      <c r="A2216" s="156"/>
      <c r="E2216" s="394"/>
    </row>
    <row r="2217" spans="1:5" ht="14.1" customHeight="1" x14ac:dyDescent="0.2">
      <c r="A2217" s="156"/>
      <c r="E2217" s="394"/>
    </row>
    <row r="2218" spans="1:5" ht="14.1" customHeight="1" x14ac:dyDescent="0.2">
      <c r="A2218" s="156"/>
      <c r="E2218" s="394"/>
    </row>
    <row r="2219" spans="1:5" ht="14.1" customHeight="1" x14ac:dyDescent="0.2">
      <c r="A2219" s="156"/>
      <c r="E2219" s="394"/>
    </row>
    <row r="2220" spans="1:5" ht="14.1" customHeight="1" x14ac:dyDescent="0.2">
      <c r="A2220" s="156"/>
      <c r="E2220" s="394"/>
    </row>
    <row r="2221" spans="1:5" ht="14.1" customHeight="1" x14ac:dyDescent="0.2">
      <c r="A2221" s="156"/>
      <c r="E2221" s="394"/>
    </row>
    <row r="2222" spans="1:5" ht="14.1" customHeight="1" x14ac:dyDescent="0.2">
      <c r="A2222" s="156"/>
      <c r="E2222" s="394"/>
    </row>
    <row r="2223" spans="1:5" ht="14.1" customHeight="1" x14ac:dyDescent="0.2">
      <c r="A2223" s="156"/>
      <c r="E2223" s="394"/>
    </row>
    <row r="2224" spans="1:5" ht="14.1" customHeight="1" x14ac:dyDescent="0.2">
      <c r="A2224" s="156"/>
      <c r="E2224" s="394"/>
    </row>
    <row r="2225" spans="1:5" ht="14.1" customHeight="1" x14ac:dyDescent="0.2">
      <c r="A2225" s="156"/>
      <c r="E2225" s="394"/>
    </row>
    <row r="2226" spans="1:5" ht="14.1" customHeight="1" x14ac:dyDescent="0.2">
      <c r="A2226" s="156"/>
      <c r="E2226" s="394"/>
    </row>
    <row r="2227" spans="1:5" ht="14.1" customHeight="1" x14ac:dyDescent="0.2">
      <c r="A2227" s="156"/>
      <c r="E2227" s="394"/>
    </row>
    <row r="2228" spans="1:5" ht="14.1" customHeight="1" x14ac:dyDescent="0.2">
      <c r="A2228" s="156"/>
      <c r="E2228" s="394"/>
    </row>
    <row r="2229" spans="1:5" ht="14.1" customHeight="1" x14ac:dyDescent="0.2">
      <c r="A2229" s="156"/>
      <c r="E2229" s="394"/>
    </row>
    <row r="2230" spans="1:5" ht="14.1" customHeight="1" x14ac:dyDescent="0.2">
      <c r="A2230" s="156"/>
      <c r="E2230" s="394"/>
    </row>
    <row r="2231" spans="1:5" ht="14.1" customHeight="1" x14ac:dyDescent="0.2">
      <c r="A2231" s="156"/>
      <c r="E2231" s="394"/>
    </row>
    <row r="2232" spans="1:5" ht="14.1" customHeight="1" x14ac:dyDescent="0.2">
      <c r="A2232" s="156"/>
      <c r="E2232" s="394"/>
    </row>
    <row r="2233" spans="1:5" ht="14.1" customHeight="1" x14ac:dyDescent="0.2">
      <c r="A2233" s="156"/>
      <c r="E2233" s="394"/>
    </row>
    <row r="2234" spans="1:5" ht="14.1" customHeight="1" x14ac:dyDescent="0.2">
      <c r="A2234" s="156"/>
      <c r="E2234" s="394"/>
    </row>
    <row r="2235" spans="1:5" ht="14.1" customHeight="1" x14ac:dyDescent="0.2">
      <c r="A2235" s="156"/>
      <c r="E2235" s="394"/>
    </row>
    <row r="2236" spans="1:5" ht="14.1" customHeight="1" x14ac:dyDescent="0.2">
      <c r="A2236" s="156"/>
      <c r="E2236" s="394"/>
    </row>
    <row r="2237" spans="1:5" ht="14.1" customHeight="1" x14ac:dyDescent="0.2">
      <c r="A2237" s="156"/>
      <c r="E2237" s="394"/>
    </row>
    <row r="2238" spans="1:5" ht="14.1" customHeight="1" x14ac:dyDescent="0.2">
      <c r="A2238" s="156"/>
      <c r="E2238" s="394"/>
    </row>
    <row r="2239" spans="1:5" ht="14.1" customHeight="1" x14ac:dyDescent="0.2">
      <c r="A2239" s="156"/>
      <c r="E2239" s="394"/>
    </row>
    <row r="2240" spans="1:5" ht="14.1" customHeight="1" x14ac:dyDescent="0.2">
      <c r="A2240" s="156"/>
      <c r="E2240" s="394"/>
    </row>
    <row r="2241" spans="1:5" ht="14.1" customHeight="1" x14ac:dyDescent="0.2">
      <c r="A2241" s="156"/>
      <c r="E2241" s="394"/>
    </row>
    <row r="2242" spans="1:5" ht="14.1" customHeight="1" x14ac:dyDescent="0.2">
      <c r="A2242" s="156"/>
      <c r="E2242" s="394"/>
    </row>
    <row r="2243" spans="1:5" ht="14.1" customHeight="1" x14ac:dyDescent="0.2">
      <c r="A2243" s="156"/>
      <c r="E2243" s="394"/>
    </row>
    <row r="2244" spans="1:5" ht="14.1" customHeight="1" x14ac:dyDescent="0.2">
      <c r="A2244" s="156"/>
      <c r="E2244" s="394"/>
    </row>
    <row r="2245" spans="1:5" ht="14.1" customHeight="1" x14ac:dyDescent="0.2">
      <c r="A2245" s="156"/>
      <c r="E2245" s="394"/>
    </row>
    <row r="2246" spans="1:5" ht="14.1" customHeight="1" x14ac:dyDescent="0.2">
      <c r="A2246" s="156"/>
      <c r="E2246" s="394"/>
    </row>
    <row r="2247" spans="1:5" ht="14.1" customHeight="1" x14ac:dyDescent="0.2">
      <c r="A2247" s="156"/>
      <c r="E2247" s="394"/>
    </row>
    <row r="2248" spans="1:5" ht="14.1" customHeight="1" x14ac:dyDescent="0.2">
      <c r="A2248" s="156"/>
      <c r="E2248" s="394"/>
    </row>
    <row r="2249" spans="1:5" ht="14.1" customHeight="1" x14ac:dyDescent="0.2">
      <c r="A2249" s="156"/>
      <c r="E2249" s="394"/>
    </row>
    <row r="2250" spans="1:5" ht="14.1" customHeight="1" x14ac:dyDescent="0.2">
      <c r="A2250" s="156"/>
      <c r="E2250" s="394"/>
    </row>
    <row r="2251" spans="1:5" ht="14.1" customHeight="1" x14ac:dyDescent="0.2">
      <c r="A2251" s="156"/>
      <c r="E2251" s="394"/>
    </row>
    <row r="2252" spans="1:5" ht="14.1" customHeight="1" x14ac:dyDescent="0.2">
      <c r="A2252" s="156"/>
      <c r="E2252" s="394"/>
    </row>
    <row r="2253" spans="1:5" ht="14.1" customHeight="1" x14ac:dyDescent="0.2">
      <c r="A2253" s="156"/>
      <c r="E2253" s="394"/>
    </row>
    <row r="2254" spans="1:5" ht="14.1" customHeight="1" x14ac:dyDescent="0.2">
      <c r="A2254" s="156"/>
      <c r="E2254" s="394"/>
    </row>
    <row r="2255" spans="1:5" ht="14.1" customHeight="1" x14ac:dyDescent="0.2">
      <c r="A2255" s="156"/>
      <c r="E2255" s="394"/>
    </row>
    <row r="2256" spans="1:5" ht="14.1" customHeight="1" x14ac:dyDescent="0.2">
      <c r="A2256" s="156"/>
      <c r="E2256" s="394"/>
    </row>
    <row r="2257" spans="1:5" ht="14.1" customHeight="1" x14ac:dyDescent="0.2">
      <c r="A2257" s="156"/>
      <c r="E2257" s="394"/>
    </row>
    <row r="2258" spans="1:5" ht="14.1" customHeight="1" x14ac:dyDescent="0.2">
      <c r="A2258" s="156"/>
      <c r="E2258" s="394"/>
    </row>
    <row r="2259" spans="1:5" ht="14.1" customHeight="1" x14ac:dyDescent="0.2">
      <c r="A2259" s="156"/>
      <c r="E2259" s="394"/>
    </row>
    <row r="2260" spans="1:5" ht="14.1" customHeight="1" x14ac:dyDescent="0.2">
      <c r="A2260" s="156"/>
      <c r="E2260" s="394"/>
    </row>
    <row r="2261" spans="1:5" ht="14.1" customHeight="1" x14ac:dyDescent="0.2">
      <c r="A2261" s="156"/>
      <c r="E2261" s="394"/>
    </row>
    <row r="2262" spans="1:5" ht="14.1" customHeight="1" x14ac:dyDescent="0.2">
      <c r="A2262" s="156"/>
      <c r="E2262" s="394"/>
    </row>
    <row r="2263" spans="1:5" ht="14.1" customHeight="1" x14ac:dyDescent="0.2">
      <c r="A2263" s="156"/>
      <c r="E2263" s="394"/>
    </row>
    <row r="2264" spans="1:5" ht="14.1" customHeight="1" x14ac:dyDescent="0.2">
      <c r="A2264" s="156"/>
      <c r="E2264" s="394"/>
    </row>
    <row r="2265" spans="1:5" ht="14.1" customHeight="1" x14ac:dyDescent="0.2">
      <c r="A2265" s="156"/>
      <c r="E2265" s="394"/>
    </row>
    <row r="2266" spans="1:5" ht="14.1" customHeight="1" x14ac:dyDescent="0.2">
      <c r="A2266" s="156"/>
      <c r="E2266" s="394"/>
    </row>
    <row r="2267" spans="1:5" ht="14.1" customHeight="1" x14ac:dyDescent="0.2">
      <c r="A2267" s="156"/>
      <c r="E2267" s="394"/>
    </row>
    <row r="2268" spans="1:5" ht="14.1" customHeight="1" x14ac:dyDescent="0.2">
      <c r="A2268" s="156"/>
      <c r="E2268" s="394"/>
    </row>
    <row r="2269" spans="1:5" ht="14.1" customHeight="1" x14ac:dyDescent="0.2">
      <c r="A2269" s="156"/>
      <c r="E2269" s="394"/>
    </row>
    <row r="2270" spans="1:5" ht="14.1" customHeight="1" x14ac:dyDescent="0.2">
      <c r="A2270" s="156"/>
      <c r="E2270" s="394"/>
    </row>
    <row r="2271" spans="1:5" ht="14.1" customHeight="1" x14ac:dyDescent="0.2">
      <c r="A2271" s="156"/>
      <c r="E2271" s="394"/>
    </row>
    <row r="2272" spans="1:5" ht="14.1" customHeight="1" x14ac:dyDescent="0.2">
      <c r="A2272" s="156"/>
      <c r="E2272" s="394"/>
    </row>
    <row r="2273" spans="1:5" ht="14.1" customHeight="1" x14ac:dyDescent="0.2">
      <c r="A2273" s="156"/>
      <c r="E2273" s="394"/>
    </row>
    <row r="2274" spans="1:5" ht="14.1" customHeight="1" x14ac:dyDescent="0.2">
      <c r="A2274" s="156"/>
      <c r="E2274" s="394"/>
    </row>
    <row r="2275" spans="1:5" ht="14.1" customHeight="1" x14ac:dyDescent="0.2">
      <c r="A2275" s="156"/>
      <c r="E2275" s="394"/>
    </row>
    <row r="2276" spans="1:5" ht="14.1" customHeight="1" x14ac:dyDescent="0.2">
      <c r="A2276" s="156"/>
      <c r="E2276" s="394"/>
    </row>
    <row r="2277" spans="1:5" ht="14.1" customHeight="1" x14ac:dyDescent="0.2">
      <c r="A2277" s="156"/>
      <c r="E2277" s="394"/>
    </row>
    <row r="2278" spans="1:5" ht="14.1" customHeight="1" x14ac:dyDescent="0.2">
      <c r="A2278" s="156"/>
      <c r="E2278" s="394"/>
    </row>
    <row r="2279" spans="1:5" ht="14.1" customHeight="1" x14ac:dyDescent="0.2">
      <c r="A2279" s="156"/>
      <c r="E2279" s="394"/>
    </row>
    <row r="2280" spans="1:5" ht="14.1" customHeight="1" x14ac:dyDescent="0.2">
      <c r="A2280" s="156"/>
      <c r="E2280" s="394"/>
    </row>
    <row r="2281" spans="1:5" ht="14.1" customHeight="1" x14ac:dyDescent="0.2">
      <c r="A2281" s="156"/>
      <c r="E2281" s="394"/>
    </row>
    <row r="2282" spans="1:5" ht="14.1" customHeight="1" x14ac:dyDescent="0.2">
      <c r="A2282" s="156"/>
      <c r="E2282" s="394"/>
    </row>
    <row r="2283" spans="1:5" ht="14.1" customHeight="1" x14ac:dyDescent="0.2">
      <c r="A2283" s="156"/>
      <c r="E2283" s="394"/>
    </row>
    <row r="2284" spans="1:5" ht="14.1" customHeight="1" x14ac:dyDescent="0.2">
      <c r="A2284" s="156"/>
      <c r="E2284" s="394"/>
    </row>
    <row r="2285" spans="1:5" ht="14.1" customHeight="1" x14ac:dyDescent="0.2">
      <c r="A2285" s="156"/>
      <c r="E2285" s="394"/>
    </row>
    <row r="2286" spans="1:5" ht="14.1" customHeight="1" x14ac:dyDescent="0.2">
      <c r="A2286" s="156"/>
      <c r="E2286" s="394"/>
    </row>
    <row r="2287" spans="1:5" ht="14.1" customHeight="1" x14ac:dyDescent="0.2">
      <c r="A2287" s="156"/>
      <c r="E2287" s="394"/>
    </row>
    <row r="2288" spans="1:5" ht="14.1" customHeight="1" x14ac:dyDescent="0.2">
      <c r="A2288" s="156"/>
      <c r="E2288" s="394"/>
    </row>
    <row r="2289" spans="1:5" ht="14.1" customHeight="1" x14ac:dyDescent="0.2">
      <c r="A2289" s="156"/>
      <c r="E2289" s="394"/>
    </row>
    <row r="2290" spans="1:5" ht="14.1" customHeight="1" x14ac:dyDescent="0.2">
      <c r="A2290" s="156"/>
      <c r="E2290" s="394"/>
    </row>
    <row r="2291" spans="1:5" ht="14.1" customHeight="1" x14ac:dyDescent="0.2">
      <c r="A2291" s="156"/>
      <c r="E2291" s="394"/>
    </row>
    <row r="2292" spans="1:5" ht="14.1" customHeight="1" x14ac:dyDescent="0.2">
      <c r="A2292" s="156"/>
      <c r="E2292" s="394"/>
    </row>
    <row r="2293" spans="1:5" ht="14.1" customHeight="1" x14ac:dyDescent="0.2">
      <c r="A2293" s="156"/>
      <c r="E2293" s="394"/>
    </row>
    <row r="2294" spans="1:5" ht="14.1" customHeight="1" x14ac:dyDescent="0.2">
      <c r="A2294" s="156"/>
      <c r="E2294" s="394"/>
    </row>
    <row r="2295" spans="1:5" ht="14.1" customHeight="1" x14ac:dyDescent="0.2">
      <c r="A2295" s="156"/>
      <c r="E2295" s="394"/>
    </row>
    <row r="2296" spans="1:5" ht="14.1" customHeight="1" x14ac:dyDescent="0.2">
      <c r="A2296" s="156"/>
      <c r="E2296" s="394"/>
    </row>
    <row r="2297" spans="1:5" ht="14.1" customHeight="1" x14ac:dyDescent="0.2">
      <c r="A2297" s="156"/>
      <c r="E2297" s="394"/>
    </row>
    <row r="2298" spans="1:5" ht="14.1" customHeight="1" x14ac:dyDescent="0.2">
      <c r="A2298" s="156"/>
      <c r="E2298" s="394"/>
    </row>
    <row r="2299" spans="1:5" ht="14.1" customHeight="1" x14ac:dyDescent="0.2">
      <c r="A2299" s="156"/>
      <c r="E2299" s="394"/>
    </row>
    <row r="2300" spans="1:5" ht="14.1" customHeight="1" x14ac:dyDescent="0.2">
      <c r="A2300" s="156"/>
      <c r="E2300" s="394"/>
    </row>
    <row r="2301" spans="1:5" ht="14.1" customHeight="1" x14ac:dyDescent="0.2">
      <c r="A2301" s="156"/>
      <c r="E2301" s="394"/>
    </row>
    <row r="2302" spans="1:5" ht="14.1" customHeight="1" x14ac:dyDescent="0.2">
      <c r="A2302" s="156"/>
      <c r="E2302" s="394"/>
    </row>
    <row r="2303" spans="1:5" ht="14.1" customHeight="1" x14ac:dyDescent="0.2">
      <c r="A2303" s="156"/>
      <c r="E2303" s="394"/>
    </row>
    <row r="2304" spans="1:5" ht="14.1" customHeight="1" x14ac:dyDescent="0.2">
      <c r="A2304" s="156"/>
      <c r="E2304" s="394"/>
    </row>
    <row r="2305" spans="1:5" ht="14.1" customHeight="1" x14ac:dyDescent="0.2">
      <c r="A2305" s="156"/>
      <c r="E2305" s="394"/>
    </row>
    <row r="2306" spans="1:5" ht="14.1" customHeight="1" x14ac:dyDescent="0.2">
      <c r="A2306" s="156"/>
      <c r="E2306" s="394"/>
    </row>
    <row r="2307" spans="1:5" ht="14.1" customHeight="1" x14ac:dyDescent="0.2">
      <c r="A2307" s="156"/>
      <c r="E2307" s="394"/>
    </row>
    <row r="2308" spans="1:5" ht="14.1" customHeight="1" x14ac:dyDescent="0.2">
      <c r="A2308" s="156"/>
      <c r="E2308" s="394"/>
    </row>
    <row r="2309" spans="1:5" ht="14.1" customHeight="1" x14ac:dyDescent="0.2">
      <c r="A2309" s="156"/>
      <c r="E2309" s="394"/>
    </row>
    <row r="2310" spans="1:5" ht="14.1" customHeight="1" x14ac:dyDescent="0.2">
      <c r="A2310" s="156"/>
      <c r="E2310" s="394"/>
    </row>
    <row r="2311" spans="1:5" ht="14.1" customHeight="1" x14ac:dyDescent="0.2">
      <c r="A2311" s="156"/>
      <c r="E2311" s="394"/>
    </row>
    <row r="2312" spans="1:5" ht="14.1" customHeight="1" x14ac:dyDescent="0.2">
      <c r="A2312" s="156"/>
      <c r="E2312" s="394"/>
    </row>
    <row r="2313" spans="1:5" ht="14.1" customHeight="1" x14ac:dyDescent="0.2">
      <c r="A2313" s="156"/>
      <c r="E2313" s="394"/>
    </row>
    <row r="2314" spans="1:5" ht="14.1" customHeight="1" x14ac:dyDescent="0.2">
      <c r="A2314" s="156"/>
      <c r="E2314" s="394"/>
    </row>
    <row r="2315" spans="1:5" ht="14.1" customHeight="1" x14ac:dyDescent="0.2">
      <c r="A2315" s="156"/>
      <c r="E2315" s="394"/>
    </row>
    <row r="2316" spans="1:5" ht="14.1" customHeight="1" x14ac:dyDescent="0.2">
      <c r="A2316" s="156"/>
      <c r="E2316" s="394"/>
    </row>
    <row r="2317" spans="1:5" ht="14.1" customHeight="1" x14ac:dyDescent="0.2">
      <c r="A2317" s="156"/>
      <c r="E2317" s="394"/>
    </row>
    <row r="2318" spans="1:5" ht="14.1" customHeight="1" x14ac:dyDescent="0.2">
      <c r="A2318" s="156"/>
      <c r="E2318" s="394"/>
    </row>
    <row r="2319" spans="1:5" ht="14.1" customHeight="1" x14ac:dyDescent="0.2">
      <c r="A2319" s="156"/>
      <c r="E2319" s="394"/>
    </row>
    <row r="2320" spans="1:5" ht="14.1" customHeight="1" x14ac:dyDescent="0.2">
      <c r="A2320" s="156"/>
      <c r="E2320" s="394"/>
    </row>
    <row r="2321" spans="1:5" ht="14.1" customHeight="1" x14ac:dyDescent="0.2">
      <c r="A2321" s="156"/>
      <c r="E2321" s="394"/>
    </row>
    <row r="2322" spans="1:5" ht="14.1" customHeight="1" x14ac:dyDescent="0.2">
      <c r="A2322" s="156"/>
      <c r="E2322" s="394"/>
    </row>
    <row r="2323" spans="1:5" ht="14.1" customHeight="1" x14ac:dyDescent="0.2">
      <c r="A2323" s="156"/>
      <c r="E2323" s="394"/>
    </row>
    <row r="2324" spans="1:5" ht="14.1" customHeight="1" x14ac:dyDescent="0.2">
      <c r="A2324" s="156"/>
      <c r="E2324" s="394"/>
    </row>
    <row r="2325" spans="1:5" ht="14.1" customHeight="1" x14ac:dyDescent="0.2">
      <c r="A2325" s="156"/>
      <c r="E2325" s="394"/>
    </row>
    <row r="2326" spans="1:5" ht="14.1" customHeight="1" x14ac:dyDescent="0.2">
      <c r="A2326" s="156"/>
      <c r="E2326" s="394"/>
    </row>
    <row r="2327" spans="1:5" ht="14.1" customHeight="1" x14ac:dyDescent="0.2">
      <c r="A2327" s="156"/>
      <c r="E2327" s="394"/>
    </row>
    <row r="2328" spans="1:5" ht="14.1" customHeight="1" x14ac:dyDescent="0.2">
      <c r="A2328" s="156"/>
      <c r="E2328" s="394"/>
    </row>
    <row r="2329" spans="1:5" ht="14.1" customHeight="1" x14ac:dyDescent="0.2">
      <c r="A2329" s="156"/>
      <c r="E2329" s="394"/>
    </row>
    <row r="2330" spans="1:5" ht="14.1" customHeight="1" x14ac:dyDescent="0.2">
      <c r="A2330" s="156"/>
      <c r="E2330" s="394"/>
    </row>
    <row r="2331" spans="1:5" ht="14.1" customHeight="1" x14ac:dyDescent="0.2">
      <c r="A2331" s="156"/>
      <c r="E2331" s="394"/>
    </row>
    <row r="2332" spans="1:5" ht="14.1" customHeight="1" x14ac:dyDescent="0.2">
      <c r="A2332" s="156"/>
      <c r="E2332" s="394"/>
    </row>
    <row r="2333" spans="1:5" ht="14.1" customHeight="1" x14ac:dyDescent="0.2">
      <c r="A2333" s="156"/>
      <c r="E2333" s="394"/>
    </row>
    <row r="2334" spans="1:5" ht="14.1" customHeight="1" x14ac:dyDescent="0.2">
      <c r="A2334" s="156"/>
      <c r="E2334" s="394"/>
    </row>
    <row r="2335" spans="1:5" ht="14.1" customHeight="1" x14ac:dyDescent="0.2">
      <c r="A2335" s="156"/>
      <c r="E2335" s="394"/>
    </row>
    <row r="2336" spans="1:5" ht="14.1" customHeight="1" x14ac:dyDescent="0.2">
      <c r="A2336" s="156"/>
      <c r="E2336" s="394"/>
    </row>
    <row r="2337" spans="1:5" ht="14.1" customHeight="1" x14ac:dyDescent="0.2">
      <c r="A2337" s="156"/>
      <c r="E2337" s="394"/>
    </row>
    <row r="2338" spans="1:5" ht="14.1" customHeight="1" x14ac:dyDescent="0.2">
      <c r="A2338" s="156"/>
      <c r="E2338" s="394"/>
    </row>
    <row r="2339" spans="1:5" ht="14.1" customHeight="1" x14ac:dyDescent="0.2">
      <c r="A2339" s="156"/>
      <c r="E2339" s="394"/>
    </row>
    <row r="2340" spans="1:5" ht="14.1" customHeight="1" x14ac:dyDescent="0.2">
      <c r="A2340" s="156"/>
      <c r="E2340" s="394"/>
    </row>
    <row r="2341" spans="1:5" ht="14.1" customHeight="1" x14ac:dyDescent="0.2">
      <c r="A2341" s="156"/>
      <c r="E2341" s="394"/>
    </row>
    <row r="2342" spans="1:5" ht="14.1" customHeight="1" x14ac:dyDescent="0.2">
      <c r="A2342" s="156"/>
      <c r="E2342" s="394"/>
    </row>
    <row r="2343" spans="1:5" ht="14.1" customHeight="1" x14ac:dyDescent="0.2">
      <c r="A2343" s="156"/>
      <c r="E2343" s="394"/>
    </row>
    <row r="2344" spans="1:5" ht="14.1" customHeight="1" x14ac:dyDescent="0.2">
      <c r="A2344" s="156"/>
      <c r="E2344" s="394"/>
    </row>
    <row r="2345" spans="1:5" ht="14.1" customHeight="1" x14ac:dyDescent="0.2">
      <c r="A2345" s="156"/>
      <c r="E2345" s="394"/>
    </row>
    <row r="2346" spans="1:5" ht="14.1" customHeight="1" x14ac:dyDescent="0.2">
      <c r="A2346" s="156"/>
      <c r="E2346" s="394"/>
    </row>
    <row r="2347" spans="1:5" ht="14.1" customHeight="1" x14ac:dyDescent="0.2">
      <c r="A2347" s="156"/>
      <c r="E2347" s="394"/>
    </row>
    <row r="2348" spans="1:5" ht="14.1" customHeight="1" x14ac:dyDescent="0.2">
      <c r="A2348" s="156"/>
      <c r="E2348" s="394"/>
    </row>
    <row r="2349" spans="1:5" ht="14.1" customHeight="1" x14ac:dyDescent="0.2">
      <c r="A2349" s="156"/>
      <c r="E2349" s="394"/>
    </row>
    <row r="2350" spans="1:5" ht="14.1" customHeight="1" x14ac:dyDescent="0.2">
      <c r="A2350" s="156"/>
      <c r="E2350" s="394"/>
    </row>
    <row r="2351" spans="1:5" ht="14.1" customHeight="1" x14ac:dyDescent="0.2">
      <c r="A2351" s="156"/>
      <c r="E2351" s="394"/>
    </row>
    <row r="2352" spans="1:5" ht="14.1" customHeight="1" x14ac:dyDescent="0.2">
      <c r="A2352" s="156"/>
      <c r="E2352" s="394"/>
    </row>
    <row r="2353" spans="1:5" ht="14.1" customHeight="1" x14ac:dyDescent="0.2">
      <c r="A2353" s="156"/>
      <c r="E2353" s="394"/>
    </row>
    <row r="2354" spans="1:5" ht="14.1" customHeight="1" x14ac:dyDescent="0.2">
      <c r="A2354" s="156"/>
      <c r="E2354" s="394"/>
    </row>
    <row r="2355" spans="1:5" ht="14.1" customHeight="1" x14ac:dyDescent="0.2">
      <c r="A2355" s="156"/>
      <c r="E2355" s="394"/>
    </row>
    <row r="2356" spans="1:5" ht="14.1" customHeight="1" x14ac:dyDescent="0.2">
      <c r="A2356" s="156"/>
      <c r="E2356" s="394"/>
    </row>
    <row r="2357" spans="1:5" ht="14.1" customHeight="1" x14ac:dyDescent="0.2">
      <c r="A2357" s="156"/>
      <c r="E2357" s="394"/>
    </row>
    <row r="2358" spans="1:5" ht="14.1" customHeight="1" x14ac:dyDescent="0.2">
      <c r="A2358" s="156"/>
      <c r="E2358" s="394"/>
    </row>
    <row r="2359" spans="1:5" ht="14.1" customHeight="1" x14ac:dyDescent="0.2">
      <c r="A2359" s="156"/>
      <c r="E2359" s="394"/>
    </row>
    <row r="2360" spans="1:5" ht="14.1" customHeight="1" x14ac:dyDescent="0.2">
      <c r="A2360" s="156"/>
      <c r="E2360" s="394"/>
    </row>
    <row r="2361" spans="1:5" ht="14.1" customHeight="1" x14ac:dyDescent="0.2">
      <c r="A2361" s="156"/>
      <c r="E2361" s="394"/>
    </row>
    <row r="2362" spans="1:5" ht="14.1" customHeight="1" x14ac:dyDescent="0.2">
      <c r="A2362" s="156"/>
      <c r="E2362" s="394"/>
    </row>
    <row r="2363" spans="1:5" ht="14.1" customHeight="1" x14ac:dyDescent="0.2">
      <c r="A2363" s="156"/>
      <c r="E2363" s="394"/>
    </row>
    <row r="2364" spans="1:5" ht="14.1" customHeight="1" x14ac:dyDescent="0.2">
      <c r="A2364" s="156"/>
      <c r="E2364" s="394"/>
    </row>
    <row r="2365" spans="1:5" ht="14.1" customHeight="1" x14ac:dyDescent="0.2">
      <c r="A2365" s="156"/>
      <c r="E2365" s="394"/>
    </row>
    <row r="2366" spans="1:5" ht="14.1" customHeight="1" x14ac:dyDescent="0.2">
      <c r="A2366" s="156"/>
      <c r="E2366" s="394"/>
    </row>
    <row r="2367" spans="1:5" ht="14.1" customHeight="1" x14ac:dyDescent="0.2">
      <c r="A2367" s="156"/>
      <c r="E2367" s="394"/>
    </row>
    <row r="2368" spans="1:5" ht="14.1" customHeight="1" x14ac:dyDescent="0.2">
      <c r="A2368" s="156"/>
      <c r="E2368" s="394"/>
    </row>
    <row r="2369" spans="1:5" ht="14.1" customHeight="1" x14ac:dyDescent="0.2">
      <c r="A2369" s="156"/>
      <c r="E2369" s="394"/>
    </row>
    <row r="2370" spans="1:5" ht="14.1" customHeight="1" x14ac:dyDescent="0.2">
      <c r="A2370" s="156"/>
      <c r="E2370" s="394"/>
    </row>
    <row r="2371" spans="1:5" ht="14.1" customHeight="1" x14ac:dyDescent="0.2">
      <c r="A2371" s="156"/>
      <c r="E2371" s="394"/>
    </row>
    <row r="2372" spans="1:5" ht="14.1" customHeight="1" x14ac:dyDescent="0.2">
      <c r="A2372" s="156"/>
      <c r="E2372" s="394"/>
    </row>
    <row r="2373" spans="1:5" ht="14.1" customHeight="1" x14ac:dyDescent="0.2">
      <c r="A2373" s="156"/>
      <c r="E2373" s="394"/>
    </row>
    <row r="2374" spans="1:5" ht="14.1" customHeight="1" x14ac:dyDescent="0.2">
      <c r="A2374" s="156"/>
      <c r="E2374" s="394"/>
    </row>
    <row r="2375" spans="1:5" ht="14.1" customHeight="1" x14ac:dyDescent="0.2">
      <c r="A2375" s="156"/>
      <c r="E2375" s="394"/>
    </row>
    <row r="2376" spans="1:5" ht="14.1" customHeight="1" x14ac:dyDescent="0.2">
      <c r="A2376" s="156"/>
      <c r="E2376" s="394"/>
    </row>
    <row r="2377" spans="1:5" ht="14.1" customHeight="1" x14ac:dyDescent="0.2">
      <c r="A2377" s="156"/>
      <c r="E2377" s="394"/>
    </row>
    <row r="2378" spans="1:5" ht="14.1" customHeight="1" x14ac:dyDescent="0.2">
      <c r="A2378" s="156"/>
      <c r="E2378" s="394"/>
    </row>
    <row r="2379" spans="1:5" ht="14.1" customHeight="1" x14ac:dyDescent="0.2">
      <c r="A2379" s="156"/>
      <c r="E2379" s="394"/>
    </row>
    <row r="2380" spans="1:5" ht="14.1" customHeight="1" x14ac:dyDescent="0.2">
      <c r="A2380" s="156"/>
      <c r="E2380" s="394"/>
    </row>
    <row r="2381" spans="1:5" ht="14.1" customHeight="1" x14ac:dyDescent="0.2">
      <c r="A2381" s="156"/>
      <c r="E2381" s="394"/>
    </row>
    <row r="2382" spans="1:5" ht="14.1" customHeight="1" x14ac:dyDescent="0.2">
      <c r="A2382" s="156"/>
      <c r="E2382" s="394"/>
    </row>
    <row r="2383" spans="1:5" ht="14.1" customHeight="1" x14ac:dyDescent="0.2">
      <c r="A2383" s="156"/>
      <c r="E2383" s="394"/>
    </row>
    <row r="2384" spans="1:5" ht="14.1" customHeight="1" x14ac:dyDescent="0.2">
      <c r="A2384" s="156"/>
      <c r="E2384" s="394"/>
    </row>
    <row r="2385" spans="1:5" ht="14.1" customHeight="1" x14ac:dyDescent="0.2">
      <c r="A2385" s="156"/>
      <c r="E2385" s="394"/>
    </row>
    <row r="2386" spans="1:5" ht="14.1" customHeight="1" x14ac:dyDescent="0.2">
      <c r="A2386" s="156"/>
      <c r="E2386" s="394"/>
    </row>
    <row r="2387" spans="1:5" ht="14.1" customHeight="1" x14ac:dyDescent="0.2">
      <c r="A2387" s="156"/>
      <c r="E2387" s="394"/>
    </row>
    <row r="2388" spans="1:5" ht="14.1" customHeight="1" x14ac:dyDescent="0.2">
      <c r="A2388" s="156"/>
      <c r="E2388" s="394"/>
    </row>
    <row r="2389" spans="1:5" ht="14.1" customHeight="1" x14ac:dyDescent="0.2">
      <c r="A2389" s="156"/>
      <c r="E2389" s="394"/>
    </row>
    <row r="2390" spans="1:5" ht="14.1" customHeight="1" x14ac:dyDescent="0.2">
      <c r="A2390" s="156"/>
      <c r="E2390" s="394"/>
    </row>
    <row r="2391" spans="1:5" ht="14.1" customHeight="1" x14ac:dyDescent="0.2">
      <c r="A2391" s="156"/>
      <c r="E2391" s="394"/>
    </row>
    <row r="2392" spans="1:5" ht="14.1" customHeight="1" x14ac:dyDescent="0.2">
      <c r="A2392" s="156"/>
      <c r="E2392" s="394"/>
    </row>
    <row r="2393" spans="1:5" ht="14.1" customHeight="1" x14ac:dyDescent="0.2">
      <c r="A2393" s="156"/>
      <c r="E2393" s="394"/>
    </row>
    <row r="2394" spans="1:5" ht="14.1" customHeight="1" x14ac:dyDescent="0.2">
      <c r="A2394" s="156"/>
      <c r="E2394" s="394"/>
    </row>
    <row r="2395" spans="1:5" ht="14.1" customHeight="1" x14ac:dyDescent="0.2">
      <c r="A2395" s="156"/>
      <c r="E2395" s="394"/>
    </row>
    <row r="2396" spans="1:5" ht="14.1" customHeight="1" x14ac:dyDescent="0.2">
      <c r="A2396" s="156"/>
      <c r="E2396" s="394"/>
    </row>
    <row r="2397" spans="1:5" ht="14.1" customHeight="1" x14ac:dyDescent="0.2">
      <c r="A2397" s="156"/>
      <c r="E2397" s="394"/>
    </row>
    <row r="2398" spans="1:5" ht="14.1" customHeight="1" x14ac:dyDescent="0.2">
      <c r="A2398" s="156"/>
      <c r="E2398" s="394"/>
    </row>
    <row r="2399" spans="1:5" ht="14.1" customHeight="1" x14ac:dyDescent="0.2">
      <c r="A2399" s="156"/>
      <c r="E2399" s="394"/>
    </row>
    <row r="2400" spans="1:5" ht="14.1" customHeight="1" x14ac:dyDescent="0.2">
      <c r="A2400" s="156"/>
      <c r="E2400" s="394"/>
    </row>
    <row r="2401" spans="1:5" ht="14.1" customHeight="1" x14ac:dyDescent="0.2">
      <c r="A2401" s="156"/>
      <c r="E2401" s="394"/>
    </row>
    <row r="2402" spans="1:5" ht="14.1" customHeight="1" x14ac:dyDescent="0.2">
      <c r="A2402" s="156"/>
      <c r="E2402" s="394"/>
    </row>
    <row r="2403" spans="1:5" ht="14.1" customHeight="1" x14ac:dyDescent="0.2">
      <c r="A2403" s="156"/>
      <c r="E2403" s="394"/>
    </row>
    <row r="2404" spans="1:5" ht="14.1" customHeight="1" x14ac:dyDescent="0.2">
      <c r="A2404" s="156"/>
      <c r="E2404" s="394"/>
    </row>
    <row r="2405" spans="1:5" ht="14.1" customHeight="1" x14ac:dyDescent="0.2">
      <c r="A2405" s="156"/>
      <c r="E2405" s="394"/>
    </row>
    <row r="2406" spans="1:5" ht="14.1" customHeight="1" x14ac:dyDescent="0.2">
      <c r="A2406" s="156"/>
      <c r="E2406" s="394"/>
    </row>
    <row r="2407" spans="1:5" ht="14.1" customHeight="1" x14ac:dyDescent="0.2">
      <c r="A2407" s="156"/>
      <c r="E2407" s="394"/>
    </row>
    <row r="2408" spans="1:5" ht="14.1" customHeight="1" x14ac:dyDescent="0.2">
      <c r="A2408" s="156"/>
      <c r="E2408" s="394"/>
    </row>
    <row r="2409" spans="1:5" ht="14.1" customHeight="1" x14ac:dyDescent="0.2">
      <c r="A2409" s="156"/>
      <c r="E2409" s="394"/>
    </row>
    <row r="2410" spans="1:5" ht="14.1" customHeight="1" x14ac:dyDescent="0.2">
      <c r="A2410" s="156"/>
      <c r="E2410" s="394"/>
    </row>
    <row r="2411" spans="1:5" ht="14.1" customHeight="1" x14ac:dyDescent="0.2">
      <c r="A2411" s="156"/>
      <c r="E2411" s="394"/>
    </row>
    <row r="2412" spans="1:5" ht="14.1" customHeight="1" x14ac:dyDescent="0.2">
      <c r="A2412" s="156"/>
      <c r="E2412" s="394"/>
    </row>
    <row r="2413" spans="1:5" ht="14.1" customHeight="1" x14ac:dyDescent="0.2">
      <c r="A2413" s="156"/>
      <c r="E2413" s="394"/>
    </row>
    <row r="2414" spans="1:5" ht="14.1" customHeight="1" x14ac:dyDescent="0.2">
      <c r="A2414" s="156"/>
      <c r="E2414" s="394"/>
    </row>
    <row r="2415" spans="1:5" ht="14.1" customHeight="1" x14ac:dyDescent="0.2">
      <c r="A2415" s="156"/>
      <c r="E2415" s="394"/>
    </row>
    <row r="2416" spans="1:5" ht="14.1" customHeight="1" x14ac:dyDescent="0.2">
      <c r="A2416" s="156"/>
      <c r="E2416" s="394"/>
    </row>
    <row r="2417" spans="1:5" ht="14.1" customHeight="1" x14ac:dyDescent="0.2">
      <c r="A2417" s="156"/>
      <c r="E2417" s="394"/>
    </row>
    <row r="2418" spans="1:5" ht="14.1" customHeight="1" x14ac:dyDescent="0.2">
      <c r="A2418" s="156"/>
      <c r="E2418" s="394"/>
    </row>
    <row r="2419" spans="1:5" ht="14.1" customHeight="1" x14ac:dyDescent="0.2">
      <c r="A2419" s="156"/>
      <c r="E2419" s="394"/>
    </row>
    <row r="2420" spans="1:5" ht="14.1" customHeight="1" x14ac:dyDescent="0.2">
      <c r="A2420" s="156"/>
      <c r="E2420" s="394"/>
    </row>
    <row r="2421" spans="1:5" ht="14.1" customHeight="1" x14ac:dyDescent="0.2">
      <c r="A2421" s="156"/>
      <c r="E2421" s="394"/>
    </row>
    <row r="2422" spans="1:5" ht="14.1" customHeight="1" x14ac:dyDescent="0.2">
      <c r="A2422" s="156"/>
      <c r="E2422" s="394"/>
    </row>
    <row r="2423" spans="1:5" ht="14.1" customHeight="1" x14ac:dyDescent="0.2">
      <c r="A2423" s="156"/>
      <c r="E2423" s="394"/>
    </row>
    <row r="2424" spans="1:5" ht="14.1" customHeight="1" x14ac:dyDescent="0.2">
      <c r="A2424" s="156"/>
      <c r="E2424" s="394"/>
    </row>
    <row r="2425" spans="1:5" ht="14.1" customHeight="1" x14ac:dyDescent="0.2">
      <c r="A2425" s="156"/>
      <c r="E2425" s="394"/>
    </row>
    <row r="2426" spans="1:5" ht="14.1" customHeight="1" x14ac:dyDescent="0.2">
      <c r="A2426" s="156"/>
      <c r="E2426" s="394"/>
    </row>
    <row r="2427" spans="1:5" ht="14.1" customHeight="1" x14ac:dyDescent="0.2">
      <c r="A2427" s="156"/>
      <c r="E2427" s="394"/>
    </row>
    <row r="2428" spans="1:5" ht="14.1" customHeight="1" x14ac:dyDescent="0.2">
      <c r="A2428" s="156"/>
      <c r="E2428" s="394"/>
    </row>
    <row r="2429" spans="1:5" ht="14.1" customHeight="1" x14ac:dyDescent="0.2">
      <c r="A2429" s="156"/>
      <c r="E2429" s="394"/>
    </row>
    <row r="2430" spans="1:5" ht="14.1" customHeight="1" x14ac:dyDescent="0.2">
      <c r="A2430" s="156"/>
      <c r="E2430" s="394"/>
    </row>
    <row r="2431" spans="1:5" ht="14.1" customHeight="1" x14ac:dyDescent="0.2">
      <c r="A2431" s="156"/>
      <c r="E2431" s="394"/>
    </row>
    <row r="2432" spans="1:5" ht="14.1" customHeight="1" x14ac:dyDescent="0.2">
      <c r="A2432" s="156"/>
      <c r="E2432" s="394"/>
    </row>
    <row r="2433" spans="1:5" ht="14.1" customHeight="1" x14ac:dyDescent="0.2">
      <c r="A2433" s="156"/>
      <c r="E2433" s="394"/>
    </row>
    <row r="2434" spans="1:5" ht="14.1" customHeight="1" x14ac:dyDescent="0.2">
      <c r="A2434" s="156"/>
      <c r="E2434" s="394"/>
    </row>
    <row r="2435" spans="1:5" ht="14.1" customHeight="1" x14ac:dyDescent="0.2">
      <c r="A2435" s="156"/>
      <c r="E2435" s="394"/>
    </row>
    <row r="2436" spans="1:5" ht="14.1" customHeight="1" x14ac:dyDescent="0.2">
      <c r="A2436" s="156"/>
      <c r="E2436" s="394"/>
    </row>
    <row r="2437" spans="1:5" ht="14.1" customHeight="1" x14ac:dyDescent="0.2">
      <c r="A2437" s="156"/>
      <c r="E2437" s="394"/>
    </row>
    <row r="2438" spans="1:5" ht="14.1" customHeight="1" x14ac:dyDescent="0.2">
      <c r="A2438" s="156"/>
      <c r="E2438" s="394"/>
    </row>
    <row r="2439" spans="1:5" ht="14.1" customHeight="1" x14ac:dyDescent="0.2">
      <c r="A2439" s="156"/>
      <c r="E2439" s="394"/>
    </row>
    <row r="2440" spans="1:5" ht="14.1" customHeight="1" x14ac:dyDescent="0.2">
      <c r="A2440" s="156"/>
      <c r="E2440" s="394"/>
    </row>
    <row r="2441" spans="1:5" ht="14.1" customHeight="1" x14ac:dyDescent="0.2">
      <c r="A2441" s="156"/>
      <c r="E2441" s="394"/>
    </row>
    <row r="2442" spans="1:5" ht="14.1" customHeight="1" x14ac:dyDescent="0.2">
      <c r="A2442" s="156"/>
      <c r="E2442" s="394"/>
    </row>
    <row r="2443" spans="1:5" ht="14.1" customHeight="1" x14ac:dyDescent="0.2">
      <c r="A2443" s="156"/>
      <c r="E2443" s="394"/>
    </row>
    <row r="2444" spans="1:5" ht="14.1" customHeight="1" x14ac:dyDescent="0.2">
      <c r="A2444" s="156"/>
      <c r="E2444" s="394"/>
    </row>
    <row r="2445" spans="1:5" ht="14.1" customHeight="1" x14ac:dyDescent="0.2">
      <c r="A2445" s="156"/>
      <c r="E2445" s="394"/>
    </row>
    <row r="2446" spans="1:5" ht="14.1" customHeight="1" x14ac:dyDescent="0.2">
      <c r="A2446" s="156"/>
      <c r="E2446" s="394"/>
    </row>
    <row r="2447" spans="1:5" ht="14.1" customHeight="1" x14ac:dyDescent="0.2">
      <c r="A2447" s="156"/>
      <c r="E2447" s="394"/>
    </row>
    <row r="2448" spans="1:5" ht="14.1" customHeight="1" x14ac:dyDescent="0.2">
      <c r="A2448" s="156"/>
      <c r="E2448" s="394"/>
    </row>
    <row r="2449" spans="1:5" ht="14.1" customHeight="1" x14ac:dyDescent="0.2">
      <c r="A2449" s="156"/>
      <c r="E2449" s="394"/>
    </row>
    <row r="2450" spans="1:5" ht="14.1" customHeight="1" x14ac:dyDescent="0.2">
      <c r="A2450" s="156"/>
      <c r="E2450" s="394"/>
    </row>
    <row r="2451" spans="1:5" ht="14.1" customHeight="1" x14ac:dyDescent="0.2">
      <c r="A2451" s="156"/>
      <c r="E2451" s="394"/>
    </row>
    <row r="2452" spans="1:5" ht="14.1" customHeight="1" x14ac:dyDescent="0.2">
      <c r="A2452" s="156"/>
      <c r="E2452" s="394"/>
    </row>
    <row r="2453" spans="1:5" ht="14.1" customHeight="1" x14ac:dyDescent="0.2">
      <c r="A2453" s="156"/>
      <c r="E2453" s="394"/>
    </row>
    <row r="2454" spans="1:5" ht="14.1" customHeight="1" x14ac:dyDescent="0.2">
      <c r="A2454" s="156"/>
      <c r="E2454" s="394"/>
    </row>
    <row r="2455" spans="1:5" ht="14.1" customHeight="1" x14ac:dyDescent="0.2">
      <c r="A2455" s="156"/>
      <c r="E2455" s="394"/>
    </row>
    <row r="2456" spans="1:5" ht="14.1" customHeight="1" x14ac:dyDescent="0.2">
      <c r="A2456" s="156"/>
      <c r="E2456" s="394"/>
    </row>
    <row r="2457" spans="1:5" ht="14.1" customHeight="1" x14ac:dyDescent="0.2">
      <c r="A2457" s="156"/>
      <c r="E2457" s="394"/>
    </row>
    <row r="2458" spans="1:5" ht="14.1" customHeight="1" x14ac:dyDescent="0.2">
      <c r="A2458" s="156"/>
      <c r="E2458" s="394"/>
    </row>
    <row r="2459" spans="1:5" ht="14.1" customHeight="1" x14ac:dyDescent="0.2">
      <c r="A2459" s="156"/>
      <c r="E2459" s="394"/>
    </row>
    <row r="2460" spans="1:5" ht="14.1" customHeight="1" x14ac:dyDescent="0.2">
      <c r="A2460" s="156"/>
      <c r="E2460" s="394"/>
    </row>
    <row r="2461" spans="1:5" ht="14.1" customHeight="1" x14ac:dyDescent="0.2">
      <c r="A2461" s="156"/>
      <c r="E2461" s="394"/>
    </row>
    <row r="2462" spans="1:5" ht="14.1" customHeight="1" x14ac:dyDescent="0.2">
      <c r="A2462" s="156"/>
      <c r="E2462" s="394"/>
    </row>
    <row r="2463" spans="1:5" ht="14.1" customHeight="1" x14ac:dyDescent="0.2">
      <c r="A2463" s="156"/>
      <c r="E2463" s="394"/>
    </row>
    <row r="2464" spans="1:5" ht="14.1" customHeight="1" x14ac:dyDescent="0.2">
      <c r="A2464" s="156"/>
      <c r="E2464" s="394"/>
    </row>
    <row r="2465" spans="1:5" ht="14.1" customHeight="1" x14ac:dyDescent="0.2">
      <c r="A2465" s="156"/>
      <c r="E2465" s="394"/>
    </row>
    <row r="2466" spans="1:5" ht="14.1" customHeight="1" x14ac:dyDescent="0.2">
      <c r="A2466" s="156"/>
      <c r="E2466" s="394"/>
    </row>
    <row r="2467" spans="1:5" ht="14.1" customHeight="1" x14ac:dyDescent="0.2">
      <c r="A2467" s="156"/>
      <c r="E2467" s="394"/>
    </row>
    <row r="2468" spans="1:5" ht="14.1" customHeight="1" x14ac:dyDescent="0.2">
      <c r="A2468" s="156"/>
      <c r="E2468" s="394"/>
    </row>
    <row r="2469" spans="1:5" ht="14.1" customHeight="1" x14ac:dyDescent="0.2">
      <c r="A2469" s="156"/>
      <c r="E2469" s="394"/>
    </row>
    <row r="2470" spans="1:5" ht="14.1" customHeight="1" x14ac:dyDescent="0.2">
      <c r="A2470" s="156"/>
      <c r="E2470" s="394"/>
    </row>
    <row r="2471" spans="1:5" ht="14.1" customHeight="1" x14ac:dyDescent="0.2">
      <c r="A2471" s="156"/>
      <c r="E2471" s="394"/>
    </row>
    <row r="2472" spans="1:5" ht="14.1" customHeight="1" x14ac:dyDescent="0.2">
      <c r="A2472" s="156"/>
      <c r="E2472" s="394"/>
    </row>
    <row r="2473" spans="1:5" ht="14.1" customHeight="1" x14ac:dyDescent="0.2">
      <c r="A2473" s="156"/>
      <c r="E2473" s="394"/>
    </row>
    <row r="2474" spans="1:5" ht="14.1" customHeight="1" x14ac:dyDescent="0.2">
      <c r="A2474" s="156"/>
      <c r="E2474" s="394"/>
    </row>
    <row r="2475" spans="1:5" ht="14.1" customHeight="1" x14ac:dyDescent="0.2">
      <c r="A2475" s="156"/>
      <c r="E2475" s="394"/>
    </row>
    <row r="2476" spans="1:5" ht="14.1" customHeight="1" x14ac:dyDescent="0.2">
      <c r="A2476" s="156"/>
      <c r="E2476" s="394"/>
    </row>
    <row r="2477" spans="1:5" ht="14.1" customHeight="1" x14ac:dyDescent="0.2">
      <c r="A2477" s="156"/>
      <c r="E2477" s="394"/>
    </row>
    <row r="2478" spans="1:5" ht="14.1" customHeight="1" x14ac:dyDescent="0.2">
      <c r="A2478" s="156"/>
      <c r="E2478" s="394"/>
    </row>
    <row r="2479" spans="1:5" ht="14.1" customHeight="1" x14ac:dyDescent="0.2">
      <c r="A2479" s="156"/>
      <c r="E2479" s="394"/>
    </row>
    <row r="2480" spans="1:5" ht="14.1" customHeight="1" x14ac:dyDescent="0.2">
      <c r="A2480" s="156"/>
      <c r="E2480" s="394"/>
    </row>
    <row r="2481" spans="1:5" ht="14.1" customHeight="1" x14ac:dyDescent="0.2">
      <c r="A2481" s="156"/>
      <c r="E2481" s="394"/>
    </row>
    <row r="2482" spans="1:5" ht="14.1" customHeight="1" x14ac:dyDescent="0.2">
      <c r="A2482" s="156"/>
      <c r="E2482" s="394"/>
    </row>
    <row r="2483" spans="1:5" ht="14.1" customHeight="1" x14ac:dyDescent="0.2">
      <c r="A2483" s="156"/>
      <c r="E2483" s="394"/>
    </row>
    <row r="2484" spans="1:5" ht="14.1" customHeight="1" x14ac:dyDescent="0.2">
      <c r="A2484" s="156"/>
      <c r="E2484" s="394"/>
    </row>
    <row r="2485" spans="1:5" ht="14.1" customHeight="1" x14ac:dyDescent="0.2">
      <c r="A2485" s="156"/>
      <c r="E2485" s="394"/>
    </row>
    <row r="2486" spans="1:5" ht="14.1" customHeight="1" x14ac:dyDescent="0.2">
      <c r="A2486" s="156"/>
      <c r="E2486" s="394"/>
    </row>
    <row r="2487" spans="1:5" ht="14.1" customHeight="1" x14ac:dyDescent="0.2">
      <c r="A2487" s="156"/>
      <c r="E2487" s="394"/>
    </row>
    <row r="2488" spans="1:5" ht="14.1" customHeight="1" x14ac:dyDescent="0.2">
      <c r="A2488" s="156"/>
      <c r="E2488" s="394"/>
    </row>
    <row r="2489" spans="1:5" ht="14.1" customHeight="1" x14ac:dyDescent="0.2">
      <c r="A2489" s="156"/>
      <c r="E2489" s="394"/>
    </row>
    <row r="2490" spans="1:5" ht="14.1" customHeight="1" x14ac:dyDescent="0.2">
      <c r="A2490" s="156"/>
      <c r="E2490" s="394"/>
    </row>
    <row r="2491" spans="1:5" ht="14.1" customHeight="1" x14ac:dyDescent="0.2">
      <c r="A2491" s="156"/>
      <c r="E2491" s="394"/>
    </row>
    <row r="2492" spans="1:5" ht="14.1" customHeight="1" x14ac:dyDescent="0.2">
      <c r="A2492" s="156"/>
      <c r="E2492" s="394"/>
    </row>
    <row r="2493" spans="1:5" ht="14.1" customHeight="1" x14ac:dyDescent="0.2">
      <c r="A2493" s="156"/>
      <c r="E2493" s="394"/>
    </row>
    <row r="2494" spans="1:5" ht="14.1" customHeight="1" x14ac:dyDescent="0.2">
      <c r="A2494" s="156"/>
      <c r="E2494" s="394"/>
    </row>
    <row r="2495" spans="1:5" ht="14.1" customHeight="1" x14ac:dyDescent="0.2">
      <c r="A2495" s="156"/>
      <c r="E2495" s="394"/>
    </row>
    <row r="2496" spans="1:5" ht="14.1" customHeight="1" x14ac:dyDescent="0.2">
      <c r="A2496" s="156"/>
      <c r="E2496" s="394"/>
    </row>
    <row r="2497" spans="1:5" ht="14.1" customHeight="1" x14ac:dyDescent="0.2">
      <c r="A2497" s="156"/>
      <c r="E2497" s="394"/>
    </row>
    <row r="2498" spans="1:5" ht="14.1" customHeight="1" x14ac:dyDescent="0.2">
      <c r="A2498" s="156"/>
      <c r="E2498" s="394"/>
    </row>
    <row r="2499" spans="1:5" ht="14.1" customHeight="1" x14ac:dyDescent="0.2">
      <c r="A2499" s="156"/>
      <c r="E2499" s="394"/>
    </row>
    <row r="2500" spans="1:5" ht="14.1" customHeight="1" x14ac:dyDescent="0.2">
      <c r="A2500" s="156"/>
      <c r="E2500" s="394"/>
    </row>
    <row r="2501" spans="1:5" ht="14.1" customHeight="1" x14ac:dyDescent="0.2">
      <c r="A2501" s="156"/>
      <c r="E2501" s="394"/>
    </row>
    <row r="2502" spans="1:5" ht="14.1" customHeight="1" x14ac:dyDescent="0.2">
      <c r="A2502" s="156"/>
      <c r="E2502" s="394"/>
    </row>
    <row r="2503" spans="1:5" ht="14.1" customHeight="1" x14ac:dyDescent="0.2">
      <c r="A2503" s="156"/>
      <c r="E2503" s="394"/>
    </row>
    <row r="2504" spans="1:5" ht="14.1" customHeight="1" x14ac:dyDescent="0.2">
      <c r="A2504" s="156"/>
      <c r="E2504" s="394"/>
    </row>
    <row r="2505" spans="1:5" ht="14.1" customHeight="1" x14ac:dyDescent="0.2">
      <c r="A2505" s="156"/>
      <c r="E2505" s="394"/>
    </row>
    <row r="2506" spans="1:5" ht="14.1" customHeight="1" x14ac:dyDescent="0.2">
      <c r="A2506" s="156"/>
      <c r="E2506" s="394"/>
    </row>
    <row r="2507" spans="1:5" ht="14.1" customHeight="1" x14ac:dyDescent="0.2">
      <c r="A2507" s="156"/>
      <c r="E2507" s="394"/>
    </row>
    <row r="2508" spans="1:5" ht="14.1" customHeight="1" x14ac:dyDescent="0.2">
      <c r="A2508" s="156"/>
      <c r="E2508" s="394"/>
    </row>
    <row r="2509" spans="1:5" ht="14.1" customHeight="1" x14ac:dyDescent="0.2">
      <c r="A2509" s="156"/>
      <c r="E2509" s="394"/>
    </row>
    <row r="2510" spans="1:5" ht="14.1" customHeight="1" x14ac:dyDescent="0.2">
      <c r="A2510" s="156"/>
      <c r="E2510" s="394"/>
    </row>
    <row r="2511" spans="1:5" ht="14.1" customHeight="1" x14ac:dyDescent="0.2">
      <c r="A2511" s="156"/>
      <c r="E2511" s="394"/>
    </row>
    <row r="2512" spans="1:5" ht="14.1" customHeight="1" x14ac:dyDescent="0.2">
      <c r="A2512" s="156"/>
      <c r="E2512" s="394"/>
    </row>
    <row r="2513" spans="1:5" ht="14.1" customHeight="1" x14ac:dyDescent="0.2">
      <c r="A2513" s="156"/>
      <c r="E2513" s="394"/>
    </row>
    <row r="2514" spans="1:5" ht="14.1" customHeight="1" x14ac:dyDescent="0.2">
      <c r="A2514" s="156"/>
      <c r="E2514" s="394"/>
    </row>
    <row r="2515" spans="1:5" ht="14.1" customHeight="1" x14ac:dyDescent="0.2">
      <c r="A2515" s="156"/>
      <c r="E2515" s="394"/>
    </row>
    <row r="2516" spans="1:5" ht="14.1" customHeight="1" x14ac:dyDescent="0.2">
      <c r="A2516" s="156"/>
      <c r="E2516" s="394"/>
    </row>
    <row r="2517" spans="1:5" ht="14.1" customHeight="1" x14ac:dyDescent="0.2">
      <c r="A2517" s="156"/>
      <c r="E2517" s="394"/>
    </row>
    <row r="2518" spans="1:5" ht="14.1" customHeight="1" x14ac:dyDescent="0.2">
      <c r="A2518" s="156"/>
      <c r="E2518" s="394"/>
    </row>
    <row r="2519" spans="1:5" ht="14.1" customHeight="1" x14ac:dyDescent="0.2">
      <c r="A2519" s="156"/>
      <c r="E2519" s="394"/>
    </row>
    <row r="2520" spans="1:5" ht="14.1" customHeight="1" x14ac:dyDescent="0.2">
      <c r="A2520" s="156"/>
      <c r="E2520" s="394"/>
    </row>
    <row r="2521" spans="1:5" ht="14.1" customHeight="1" x14ac:dyDescent="0.2">
      <c r="A2521" s="156"/>
      <c r="E2521" s="394"/>
    </row>
    <row r="2522" spans="1:5" ht="14.1" customHeight="1" x14ac:dyDescent="0.2">
      <c r="A2522" s="156"/>
      <c r="E2522" s="394"/>
    </row>
    <row r="2523" spans="1:5" ht="14.1" customHeight="1" x14ac:dyDescent="0.2">
      <c r="A2523" s="156"/>
      <c r="E2523" s="394"/>
    </row>
    <row r="2524" spans="1:5" ht="14.1" customHeight="1" x14ac:dyDescent="0.2">
      <c r="A2524" s="156"/>
      <c r="E2524" s="394"/>
    </row>
    <row r="2525" spans="1:5" ht="14.1" customHeight="1" x14ac:dyDescent="0.2">
      <c r="A2525" s="156"/>
      <c r="E2525" s="394"/>
    </row>
    <row r="2526" spans="1:5" ht="14.1" customHeight="1" x14ac:dyDescent="0.2">
      <c r="A2526" s="156"/>
      <c r="E2526" s="394"/>
    </row>
    <row r="2527" spans="1:5" ht="14.1" customHeight="1" x14ac:dyDescent="0.2">
      <c r="A2527" s="156"/>
      <c r="E2527" s="394"/>
    </row>
    <row r="2528" spans="1:5" ht="14.1" customHeight="1" x14ac:dyDescent="0.2">
      <c r="A2528" s="156"/>
      <c r="E2528" s="394"/>
    </row>
    <row r="2529" spans="1:5" ht="14.1" customHeight="1" x14ac:dyDescent="0.2">
      <c r="A2529" s="156"/>
      <c r="E2529" s="394"/>
    </row>
    <row r="2530" spans="1:5" ht="14.1" customHeight="1" x14ac:dyDescent="0.2">
      <c r="A2530" s="156"/>
      <c r="E2530" s="394"/>
    </row>
    <row r="2531" spans="1:5" ht="14.1" customHeight="1" x14ac:dyDescent="0.2">
      <c r="A2531" s="156"/>
      <c r="E2531" s="394"/>
    </row>
    <row r="2532" spans="1:5" ht="14.1" customHeight="1" x14ac:dyDescent="0.2">
      <c r="A2532" s="156"/>
      <c r="E2532" s="394"/>
    </row>
    <row r="2533" spans="1:5" ht="14.1" customHeight="1" x14ac:dyDescent="0.2">
      <c r="A2533" s="156"/>
      <c r="E2533" s="394"/>
    </row>
    <row r="2534" spans="1:5" ht="14.1" customHeight="1" x14ac:dyDescent="0.2">
      <c r="A2534" s="156"/>
      <c r="E2534" s="394"/>
    </row>
    <row r="2535" spans="1:5" ht="14.1" customHeight="1" x14ac:dyDescent="0.2">
      <c r="A2535" s="156"/>
      <c r="E2535" s="394"/>
    </row>
    <row r="2536" spans="1:5" ht="14.1" customHeight="1" x14ac:dyDescent="0.2">
      <c r="A2536" s="156"/>
      <c r="E2536" s="394"/>
    </row>
    <row r="2537" spans="1:5" ht="14.1" customHeight="1" x14ac:dyDescent="0.2">
      <c r="A2537" s="156"/>
      <c r="E2537" s="394"/>
    </row>
    <row r="2538" spans="1:5" ht="14.1" customHeight="1" x14ac:dyDescent="0.2">
      <c r="A2538" s="156"/>
      <c r="E2538" s="394"/>
    </row>
    <row r="2539" spans="1:5" ht="14.1" customHeight="1" x14ac:dyDescent="0.2">
      <c r="A2539" s="156"/>
      <c r="E2539" s="394"/>
    </row>
    <row r="2540" spans="1:5" ht="14.1" customHeight="1" x14ac:dyDescent="0.2">
      <c r="A2540" s="156"/>
      <c r="E2540" s="394"/>
    </row>
    <row r="2541" spans="1:5" ht="14.1" customHeight="1" x14ac:dyDescent="0.2">
      <c r="A2541" s="156"/>
      <c r="E2541" s="394"/>
    </row>
    <row r="2542" spans="1:5" ht="14.1" customHeight="1" x14ac:dyDescent="0.2">
      <c r="A2542" s="156"/>
      <c r="E2542" s="394"/>
    </row>
    <row r="2543" spans="1:5" ht="14.1" customHeight="1" x14ac:dyDescent="0.2">
      <c r="A2543" s="156"/>
      <c r="E2543" s="394"/>
    </row>
    <row r="2544" spans="1:5" ht="14.1" customHeight="1" x14ac:dyDescent="0.2">
      <c r="A2544" s="156"/>
      <c r="E2544" s="394"/>
    </row>
    <row r="2545" spans="1:5" ht="14.1" customHeight="1" x14ac:dyDescent="0.2">
      <c r="A2545" s="156"/>
      <c r="E2545" s="394"/>
    </row>
    <row r="2546" spans="1:5" ht="14.1" customHeight="1" x14ac:dyDescent="0.2">
      <c r="A2546" s="156"/>
      <c r="E2546" s="394"/>
    </row>
    <row r="2547" spans="1:5" ht="14.1" customHeight="1" x14ac:dyDescent="0.2">
      <c r="A2547" s="156"/>
      <c r="E2547" s="394"/>
    </row>
    <row r="2548" spans="1:5" ht="14.1" customHeight="1" x14ac:dyDescent="0.2">
      <c r="A2548" s="156"/>
      <c r="E2548" s="394"/>
    </row>
    <row r="2549" spans="1:5" ht="14.1" customHeight="1" x14ac:dyDescent="0.2">
      <c r="A2549" s="156"/>
      <c r="E2549" s="394"/>
    </row>
    <row r="2550" spans="1:5" ht="14.1" customHeight="1" x14ac:dyDescent="0.2">
      <c r="A2550" s="156"/>
      <c r="E2550" s="394"/>
    </row>
    <row r="2551" spans="1:5" ht="14.1" customHeight="1" x14ac:dyDescent="0.2">
      <c r="A2551" s="156"/>
      <c r="E2551" s="394"/>
    </row>
    <row r="2552" spans="1:5" ht="14.1" customHeight="1" x14ac:dyDescent="0.2">
      <c r="A2552" s="156"/>
      <c r="E2552" s="394"/>
    </row>
    <row r="2553" spans="1:5" ht="14.1" customHeight="1" x14ac:dyDescent="0.2">
      <c r="A2553" s="156"/>
      <c r="E2553" s="394"/>
    </row>
    <row r="2554" spans="1:5" ht="14.1" customHeight="1" x14ac:dyDescent="0.2">
      <c r="A2554" s="156"/>
      <c r="E2554" s="394"/>
    </row>
    <row r="2555" spans="1:5" ht="14.1" customHeight="1" x14ac:dyDescent="0.2">
      <c r="A2555" s="156"/>
      <c r="E2555" s="394"/>
    </row>
    <row r="2556" spans="1:5" ht="14.1" customHeight="1" x14ac:dyDescent="0.2">
      <c r="A2556" s="156"/>
      <c r="E2556" s="394"/>
    </row>
    <row r="2557" spans="1:5" ht="14.1" customHeight="1" x14ac:dyDescent="0.2">
      <c r="A2557" s="156"/>
      <c r="E2557" s="394"/>
    </row>
    <row r="2558" spans="1:5" ht="14.1" customHeight="1" x14ac:dyDescent="0.2">
      <c r="A2558" s="156"/>
      <c r="E2558" s="394"/>
    </row>
    <row r="2559" spans="1:5" ht="14.1" customHeight="1" x14ac:dyDescent="0.2">
      <c r="A2559" s="156"/>
      <c r="E2559" s="394"/>
    </row>
    <row r="2560" spans="1:5" ht="14.1" customHeight="1" x14ac:dyDescent="0.2">
      <c r="A2560" s="156"/>
      <c r="E2560" s="394"/>
    </row>
    <row r="2561" spans="1:5" ht="14.1" customHeight="1" x14ac:dyDescent="0.2">
      <c r="A2561" s="156"/>
      <c r="E2561" s="394"/>
    </row>
    <row r="2562" spans="1:5" ht="14.1" customHeight="1" x14ac:dyDescent="0.2">
      <c r="A2562" s="156"/>
      <c r="E2562" s="394"/>
    </row>
    <row r="2563" spans="1:5" ht="14.1" customHeight="1" x14ac:dyDescent="0.2">
      <c r="A2563" s="156"/>
      <c r="E2563" s="394"/>
    </row>
    <row r="2564" spans="1:5" ht="14.1" customHeight="1" x14ac:dyDescent="0.2">
      <c r="A2564" s="156"/>
      <c r="E2564" s="394"/>
    </row>
    <row r="2565" spans="1:5" ht="14.1" customHeight="1" x14ac:dyDescent="0.2">
      <c r="A2565" s="156"/>
      <c r="E2565" s="394"/>
    </row>
    <row r="2566" spans="1:5" ht="14.1" customHeight="1" x14ac:dyDescent="0.2">
      <c r="A2566" s="156"/>
      <c r="E2566" s="394"/>
    </row>
    <row r="2567" spans="1:5" ht="14.1" customHeight="1" x14ac:dyDescent="0.2">
      <c r="A2567" s="156"/>
      <c r="E2567" s="394"/>
    </row>
    <row r="2568" spans="1:5" ht="14.1" customHeight="1" x14ac:dyDescent="0.2">
      <c r="A2568" s="156"/>
      <c r="E2568" s="394"/>
    </row>
    <row r="2569" spans="1:5" ht="14.1" customHeight="1" x14ac:dyDescent="0.2">
      <c r="A2569" s="156"/>
      <c r="E2569" s="394"/>
    </row>
    <row r="2570" spans="1:5" ht="14.1" customHeight="1" x14ac:dyDescent="0.2">
      <c r="A2570" s="156"/>
      <c r="E2570" s="394"/>
    </row>
    <row r="2571" spans="1:5" ht="14.1" customHeight="1" x14ac:dyDescent="0.2">
      <c r="A2571" s="156"/>
      <c r="E2571" s="394"/>
    </row>
    <row r="2572" spans="1:5" ht="14.1" customHeight="1" x14ac:dyDescent="0.2">
      <c r="A2572" s="156"/>
      <c r="E2572" s="394"/>
    </row>
    <row r="2573" spans="1:5" ht="14.1" customHeight="1" x14ac:dyDescent="0.2">
      <c r="A2573" s="156"/>
      <c r="E2573" s="394"/>
    </row>
    <row r="2574" spans="1:5" ht="14.1" customHeight="1" x14ac:dyDescent="0.2">
      <c r="A2574" s="156"/>
      <c r="E2574" s="394"/>
    </row>
    <row r="2575" spans="1:5" ht="14.1" customHeight="1" x14ac:dyDescent="0.2">
      <c r="A2575" s="156"/>
      <c r="E2575" s="394"/>
    </row>
    <row r="2576" spans="1:5" ht="14.1" customHeight="1" x14ac:dyDescent="0.2">
      <c r="A2576" s="156"/>
      <c r="E2576" s="394"/>
    </row>
    <row r="2577" spans="1:5" ht="14.1" customHeight="1" x14ac:dyDescent="0.2">
      <c r="A2577" s="156"/>
      <c r="E2577" s="394"/>
    </row>
    <row r="2578" spans="1:5" ht="14.1" customHeight="1" x14ac:dyDescent="0.2">
      <c r="A2578" s="156"/>
      <c r="E2578" s="394"/>
    </row>
    <row r="2579" spans="1:5" ht="14.1" customHeight="1" x14ac:dyDescent="0.2">
      <c r="A2579" s="156"/>
      <c r="E2579" s="394"/>
    </row>
    <row r="2580" spans="1:5" ht="14.1" customHeight="1" x14ac:dyDescent="0.2">
      <c r="A2580" s="156"/>
      <c r="E2580" s="394"/>
    </row>
    <row r="2581" spans="1:5" ht="14.1" customHeight="1" x14ac:dyDescent="0.2">
      <c r="A2581" s="156"/>
      <c r="E2581" s="394"/>
    </row>
    <row r="2582" spans="1:5" ht="14.1" customHeight="1" x14ac:dyDescent="0.2">
      <c r="A2582" s="156"/>
      <c r="E2582" s="394"/>
    </row>
    <row r="2583" spans="1:5" ht="14.1" customHeight="1" x14ac:dyDescent="0.2">
      <c r="A2583" s="156"/>
      <c r="E2583" s="394"/>
    </row>
    <row r="2584" spans="1:5" ht="14.1" customHeight="1" x14ac:dyDescent="0.2">
      <c r="A2584" s="156"/>
      <c r="E2584" s="394"/>
    </row>
    <row r="2585" spans="1:5" ht="14.1" customHeight="1" x14ac:dyDescent="0.2">
      <c r="A2585" s="156"/>
      <c r="E2585" s="394"/>
    </row>
    <row r="2586" spans="1:5" ht="14.1" customHeight="1" x14ac:dyDescent="0.2">
      <c r="A2586" s="156"/>
      <c r="E2586" s="394"/>
    </row>
    <row r="2587" spans="1:5" ht="14.1" customHeight="1" x14ac:dyDescent="0.2">
      <c r="A2587" s="156"/>
      <c r="E2587" s="394"/>
    </row>
    <row r="2588" spans="1:5" ht="14.1" customHeight="1" x14ac:dyDescent="0.2">
      <c r="A2588" s="156"/>
      <c r="E2588" s="394"/>
    </row>
    <row r="2589" spans="1:5" ht="14.1" customHeight="1" x14ac:dyDescent="0.2">
      <c r="A2589" s="156"/>
      <c r="E2589" s="394"/>
    </row>
    <row r="2590" spans="1:5" ht="14.1" customHeight="1" x14ac:dyDescent="0.2">
      <c r="A2590" s="156"/>
      <c r="E2590" s="394"/>
    </row>
    <row r="2591" spans="1:5" ht="14.1" customHeight="1" x14ac:dyDescent="0.2">
      <c r="A2591" s="156"/>
      <c r="E2591" s="394"/>
    </row>
    <row r="2592" spans="1:5" ht="14.1" customHeight="1" x14ac:dyDescent="0.2">
      <c r="A2592" s="156"/>
      <c r="E2592" s="394"/>
    </row>
    <row r="2593" spans="1:5" ht="14.1" customHeight="1" x14ac:dyDescent="0.2">
      <c r="A2593" s="156"/>
      <c r="E2593" s="394"/>
    </row>
    <row r="2594" spans="1:5" ht="14.1" customHeight="1" x14ac:dyDescent="0.2">
      <c r="A2594" s="156"/>
      <c r="E2594" s="394"/>
    </row>
    <row r="2595" spans="1:5" ht="14.1" customHeight="1" x14ac:dyDescent="0.2">
      <c r="A2595" s="156"/>
      <c r="E2595" s="394"/>
    </row>
    <row r="2596" spans="1:5" ht="14.1" customHeight="1" x14ac:dyDescent="0.2">
      <c r="A2596" s="156"/>
      <c r="E2596" s="394"/>
    </row>
    <row r="2597" spans="1:5" ht="14.1" customHeight="1" x14ac:dyDescent="0.2">
      <c r="A2597" s="156"/>
      <c r="E2597" s="394"/>
    </row>
    <row r="2598" spans="1:5" ht="14.1" customHeight="1" x14ac:dyDescent="0.2">
      <c r="A2598" s="156"/>
      <c r="E2598" s="394"/>
    </row>
    <row r="2599" spans="1:5" ht="14.1" customHeight="1" x14ac:dyDescent="0.2">
      <c r="A2599" s="156"/>
      <c r="E2599" s="394"/>
    </row>
    <row r="2600" spans="1:5" ht="14.1" customHeight="1" x14ac:dyDescent="0.2">
      <c r="A2600" s="156"/>
      <c r="E2600" s="394"/>
    </row>
    <row r="2601" spans="1:5" ht="14.1" customHeight="1" x14ac:dyDescent="0.2">
      <c r="A2601" s="156"/>
      <c r="E2601" s="394"/>
    </row>
    <row r="2602" spans="1:5" ht="14.1" customHeight="1" x14ac:dyDescent="0.2">
      <c r="A2602" s="156"/>
      <c r="E2602" s="394"/>
    </row>
    <row r="2603" spans="1:5" ht="14.1" customHeight="1" x14ac:dyDescent="0.2">
      <c r="A2603" s="156"/>
      <c r="E2603" s="394"/>
    </row>
    <row r="2604" spans="1:5" ht="14.1" customHeight="1" x14ac:dyDescent="0.2">
      <c r="A2604" s="156"/>
      <c r="E2604" s="394"/>
    </row>
    <row r="2605" spans="1:5" ht="14.1" customHeight="1" x14ac:dyDescent="0.2">
      <c r="A2605" s="156"/>
      <c r="E2605" s="394"/>
    </row>
    <row r="2606" spans="1:5" ht="14.1" customHeight="1" x14ac:dyDescent="0.2">
      <c r="A2606" s="156"/>
      <c r="E2606" s="394"/>
    </row>
    <row r="2607" spans="1:5" ht="14.1" customHeight="1" x14ac:dyDescent="0.2">
      <c r="A2607" s="156"/>
      <c r="E2607" s="394"/>
    </row>
    <row r="2608" spans="1:5" ht="14.1" customHeight="1" x14ac:dyDescent="0.2">
      <c r="A2608" s="156"/>
      <c r="E2608" s="394"/>
    </row>
    <row r="2609" spans="1:5" ht="14.1" customHeight="1" x14ac:dyDescent="0.2">
      <c r="A2609" s="156"/>
      <c r="E2609" s="394"/>
    </row>
    <row r="2610" spans="1:5" ht="14.1" customHeight="1" x14ac:dyDescent="0.2">
      <c r="A2610" s="156"/>
      <c r="E2610" s="394"/>
    </row>
    <row r="2611" spans="1:5" ht="14.1" customHeight="1" x14ac:dyDescent="0.2">
      <c r="A2611" s="156"/>
      <c r="E2611" s="394"/>
    </row>
    <row r="2612" spans="1:5" ht="14.1" customHeight="1" x14ac:dyDescent="0.2">
      <c r="A2612" s="156"/>
      <c r="E2612" s="394"/>
    </row>
    <row r="2613" spans="1:5" ht="14.1" customHeight="1" x14ac:dyDescent="0.2">
      <c r="A2613" s="156"/>
      <c r="E2613" s="394"/>
    </row>
    <row r="2614" spans="1:5" ht="14.1" customHeight="1" x14ac:dyDescent="0.2">
      <c r="A2614" s="156"/>
      <c r="E2614" s="394"/>
    </row>
    <row r="2615" spans="1:5" ht="14.1" customHeight="1" x14ac:dyDescent="0.2">
      <c r="A2615" s="156"/>
      <c r="E2615" s="394"/>
    </row>
    <row r="2616" spans="1:5" ht="14.1" customHeight="1" x14ac:dyDescent="0.2">
      <c r="A2616" s="156"/>
      <c r="E2616" s="394"/>
    </row>
    <row r="2617" spans="1:5" ht="14.1" customHeight="1" x14ac:dyDescent="0.2">
      <c r="A2617" s="156"/>
      <c r="E2617" s="394"/>
    </row>
    <row r="2618" spans="1:5" ht="14.1" customHeight="1" x14ac:dyDescent="0.2">
      <c r="A2618" s="156"/>
      <c r="E2618" s="394"/>
    </row>
    <row r="2619" spans="1:5" ht="14.1" customHeight="1" x14ac:dyDescent="0.2">
      <c r="A2619" s="156"/>
      <c r="E2619" s="394"/>
    </row>
    <row r="2620" spans="1:5" ht="14.1" customHeight="1" x14ac:dyDescent="0.2">
      <c r="A2620" s="156"/>
      <c r="E2620" s="394"/>
    </row>
    <row r="2621" spans="1:5" ht="14.1" customHeight="1" x14ac:dyDescent="0.2">
      <c r="A2621" s="156"/>
      <c r="E2621" s="394"/>
    </row>
    <row r="2622" spans="1:5" ht="14.1" customHeight="1" x14ac:dyDescent="0.2">
      <c r="A2622" s="156"/>
      <c r="E2622" s="394"/>
    </row>
    <row r="2623" spans="1:5" ht="14.1" customHeight="1" x14ac:dyDescent="0.2">
      <c r="A2623" s="156"/>
      <c r="E2623" s="394"/>
    </row>
    <row r="2624" spans="1:5" ht="14.1" customHeight="1" x14ac:dyDescent="0.2">
      <c r="A2624" s="156"/>
      <c r="E2624" s="394"/>
    </row>
    <row r="2625" spans="1:5" ht="14.1" customHeight="1" x14ac:dyDescent="0.2">
      <c r="A2625" s="156"/>
      <c r="E2625" s="394"/>
    </row>
    <row r="2626" spans="1:5" ht="14.1" customHeight="1" x14ac:dyDescent="0.2">
      <c r="A2626" s="156"/>
      <c r="E2626" s="394"/>
    </row>
    <row r="2627" spans="1:5" ht="14.1" customHeight="1" x14ac:dyDescent="0.2">
      <c r="A2627" s="156"/>
      <c r="E2627" s="394"/>
    </row>
    <row r="2628" spans="1:5" ht="14.1" customHeight="1" x14ac:dyDescent="0.2">
      <c r="A2628" s="156"/>
      <c r="E2628" s="394"/>
    </row>
    <row r="2629" spans="1:5" ht="14.1" customHeight="1" x14ac:dyDescent="0.2">
      <c r="A2629" s="156"/>
      <c r="E2629" s="394"/>
    </row>
    <row r="2630" spans="1:5" ht="14.1" customHeight="1" x14ac:dyDescent="0.2">
      <c r="A2630" s="156"/>
      <c r="E2630" s="394"/>
    </row>
    <row r="2631" spans="1:5" ht="14.1" customHeight="1" x14ac:dyDescent="0.2">
      <c r="A2631" s="156"/>
      <c r="E2631" s="394"/>
    </row>
    <row r="2632" spans="1:5" ht="14.1" customHeight="1" x14ac:dyDescent="0.2">
      <c r="A2632" s="156"/>
      <c r="E2632" s="394"/>
    </row>
    <row r="2633" spans="1:5" ht="14.1" customHeight="1" x14ac:dyDescent="0.2">
      <c r="A2633" s="156"/>
      <c r="E2633" s="394"/>
    </row>
    <row r="2634" spans="1:5" ht="14.1" customHeight="1" x14ac:dyDescent="0.2">
      <c r="A2634" s="156"/>
      <c r="E2634" s="394"/>
    </row>
    <row r="2635" spans="1:5" ht="14.1" customHeight="1" x14ac:dyDescent="0.2">
      <c r="A2635" s="156"/>
      <c r="E2635" s="394"/>
    </row>
    <row r="2636" spans="1:5" ht="14.1" customHeight="1" x14ac:dyDescent="0.2">
      <c r="A2636" s="156"/>
      <c r="E2636" s="394"/>
    </row>
    <row r="2637" spans="1:5" ht="14.1" customHeight="1" x14ac:dyDescent="0.2">
      <c r="A2637" s="156"/>
      <c r="E2637" s="394"/>
    </row>
    <row r="2638" spans="1:5" ht="14.1" customHeight="1" x14ac:dyDescent="0.2">
      <c r="A2638" s="156"/>
      <c r="E2638" s="394"/>
    </row>
    <row r="2639" spans="1:5" ht="14.1" customHeight="1" x14ac:dyDescent="0.2">
      <c r="A2639" s="156"/>
      <c r="E2639" s="394"/>
    </row>
    <row r="2640" spans="1:5" ht="14.1" customHeight="1" x14ac:dyDescent="0.2">
      <c r="A2640" s="156"/>
      <c r="E2640" s="394"/>
    </row>
    <row r="2641" spans="1:5" ht="14.1" customHeight="1" x14ac:dyDescent="0.2">
      <c r="A2641" s="156"/>
      <c r="E2641" s="394"/>
    </row>
    <row r="2642" spans="1:5" ht="14.1" customHeight="1" x14ac:dyDescent="0.2">
      <c r="A2642" s="156"/>
      <c r="E2642" s="394"/>
    </row>
    <row r="2643" spans="1:5" ht="14.1" customHeight="1" x14ac:dyDescent="0.2">
      <c r="A2643" s="156"/>
      <c r="E2643" s="394"/>
    </row>
    <row r="2644" spans="1:5" ht="14.1" customHeight="1" x14ac:dyDescent="0.2">
      <c r="A2644" s="156"/>
      <c r="E2644" s="394"/>
    </row>
    <row r="2645" spans="1:5" ht="14.1" customHeight="1" x14ac:dyDescent="0.2">
      <c r="A2645" s="156"/>
      <c r="E2645" s="394"/>
    </row>
    <row r="2646" spans="1:5" ht="14.1" customHeight="1" x14ac:dyDescent="0.2">
      <c r="A2646" s="156"/>
      <c r="E2646" s="394"/>
    </row>
    <row r="2647" spans="1:5" ht="14.1" customHeight="1" x14ac:dyDescent="0.2">
      <c r="A2647" s="156"/>
      <c r="E2647" s="394"/>
    </row>
    <row r="2648" spans="1:5" ht="14.1" customHeight="1" x14ac:dyDescent="0.2">
      <c r="A2648" s="156"/>
      <c r="E2648" s="394"/>
    </row>
    <row r="2649" spans="1:5" ht="14.1" customHeight="1" x14ac:dyDescent="0.2">
      <c r="A2649" s="156"/>
      <c r="E2649" s="394"/>
    </row>
    <row r="2650" spans="1:5" ht="14.1" customHeight="1" x14ac:dyDescent="0.2">
      <c r="A2650" s="156"/>
      <c r="E2650" s="394"/>
    </row>
    <row r="2651" spans="1:5" ht="14.1" customHeight="1" x14ac:dyDescent="0.2">
      <c r="A2651" s="156"/>
      <c r="E2651" s="394"/>
    </row>
    <row r="2652" spans="1:5" ht="14.1" customHeight="1" x14ac:dyDescent="0.2">
      <c r="A2652" s="156"/>
      <c r="E2652" s="394"/>
    </row>
    <row r="2653" spans="1:5" ht="14.1" customHeight="1" x14ac:dyDescent="0.2">
      <c r="A2653" s="156"/>
      <c r="E2653" s="394"/>
    </row>
    <row r="2654" spans="1:5" ht="14.1" customHeight="1" x14ac:dyDescent="0.2">
      <c r="A2654" s="156"/>
      <c r="E2654" s="394"/>
    </row>
    <row r="2655" spans="1:5" ht="14.1" customHeight="1" x14ac:dyDescent="0.2">
      <c r="A2655" s="156"/>
      <c r="E2655" s="394"/>
    </row>
    <row r="2656" spans="1:5" ht="14.1" customHeight="1" x14ac:dyDescent="0.2">
      <c r="A2656" s="156"/>
      <c r="E2656" s="394"/>
    </row>
    <row r="2657" spans="1:5" ht="14.1" customHeight="1" x14ac:dyDescent="0.2">
      <c r="A2657" s="156"/>
      <c r="E2657" s="394"/>
    </row>
    <row r="2658" spans="1:5" ht="14.1" customHeight="1" x14ac:dyDescent="0.2">
      <c r="A2658" s="156"/>
      <c r="E2658" s="394"/>
    </row>
    <row r="2659" spans="1:5" ht="14.1" customHeight="1" x14ac:dyDescent="0.2">
      <c r="A2659" s="156"/>
      <c r="E2659" s="394"/>
    </row>
    <row r="2660" spans="1:5" ht="14.1" customHeight="1" x14ac:dyDescent="0.2">
      <c r="A2660" s="156"/>
      <c r="E2660" s="394"/>
    </row>
    <row r="2661" spans="1:5" ht="14.1" customHeight="1" x14ac:dyDescent="0.2">
      <c r="A2661" s="156"/>
      <c r="E2661" s="394"/>
    </row>
    <row r="2662" spans="1:5" ht="14.1" customHeight="1" x14ac:dyDescent="0.2">
      <c r="A2662" s="156"/>
      <c r="E2662" s="394"/>
    </row>
    <row r="2663" spans="1:5" ht="14.1" customHeight="1" x14ac:dyDescent="0.2">
      <c r="A2663" s="156"/>
      <c r="E2663" s="394"/>
    </row>
    <row r="2664" spans="1:5" ht="14.1" customHeight="1" x14ac:dyDescent="0.2">
      <c r="A2664" s="156"/>
      <c r="E2664" s="394"/>
    </row>
    <row r="2665" spans="1:5" ht="14.1" customHeight="1" x14ac:dyDescent="0.2">
      <c r="A2665" s="156"/>
      <c r="E2665" s="394"/>
    </row>
    <row r="2666" spans="1:5" ht="14.1" customHeight="1" x14ac:dyDescent="0.2">
      <c r="A2666" s="156"/>
      <c r="E2666" s="394"/>
    </row>
    <row r="2667" spans="1:5" ht="14.1" customHeight="1" x14ac:dyDescent="0.2">
      <c r="A2667" s="156"/>
      <c r="E2667" s="394"/>
    </row>
    <row r="2668" spans="1:5" ht="14.1" customHeight="1" x14ac:dyDescent="0.2">
      <c r="A2668" s="156"/>
      <c r="E2668" s="394"/>
    </row>
    <row r="2669" spans="1:5" ht="14.1" customHeight="1" x14ac:dyDescent="0.2">
      <c r="A2669" s="156"/>
      <c r="E2669" s="394"/>
    </row>
    <row r="2670" spans="1:5" ht="14.1" customHeight="1" x14ac:dyDescent="0.2">
      <c r="A2670" s="156"/>
      <c r="E2670" s="394"/>
    </row>
    <row r="2671" spans="1:5" ht="14.1" customHeight="1" x14ac:dyDescent="0.2">
      <c r="A2671" s="156"/>
      <c r="E2671" s="394"/>
    </row>
    <row r="2672" spans="1:5" ht="14.1" customHeight="1" x14ac:dyDescent="0.2">
      <c r="A2672" s="156"/>
      <c r="E2672" s="394"/>
    </row>
    <row r="2673" spans="1:5" ht="14.1" customHeight="1" x14ac:dyDescent="0.2">
      <c r="A2673" s="156"/>
      <c r="E2673" s="394"/>
    </row>
    <row r="2674" spans="1:5" ht="14.1" customHeight="1" x14ac:dyDescent="0.2">
      <c r="A2674" s="156"/>
      <c r="E2674" s="394"/>
    </row>
    <row r="2675" spans="1:5" ht="14.1" customHeight="1" x14ac:dyDescent="0.2">
      <c r="A2675" s="156"/>
      <c r="E2675" s="394"/>
    </row>
    <row r="2676" spans="1:5" ht="14.1" customHeight="1" x14ac:dyDescent="0.2">
      <c r="A2676" s="156"/>
      <c r="E2676" s="394"/>
    </row>
    <row r="2677" spans="1:5" ht="14.1" customHeight="1" x14ac:dyDescent="0.2">
      <c r="A2677" s="156"/>
      <c r="E2677" s="394"/>
    </row>
    <row r="2678" spans="1:5" ht="14.1" customHeight="1" x14ac:dyDescent="0.2">
      <c r="A2678" s="156"/>
      <c r="E2678" s="394"/>
    </row>
    <row r="2679" spans="1:5" ht="14.1" customHeight="1" x14ac:dyDescent="0.2">
      <c r="A2679" s="156"/>
      <c r="E2679" s="394"/>
    </row>
    <row r="2680" spans="1:5" ht="14.1" customHeight="1" x14ac:dyDescent="0.2">
      <c r="A2680" s="156"/>
      <c r="E2680" s="394"/>
    </row>
    <row r="2681" spans="1:5" ht="14.1" customHeight="1" x14ac:dyDescent="0.2">
      <c r="A2681" s="156"/>
      <c r="E2681" s="394"/>
    </row>
    <row r="2682" spans="1:5" ht="14.1" customHeight="1" x14ac:dyDescent="0.2">
      <c r="A2682" s="156"/>
      <c r="E2682" s="394"/>
    </row>
    <row r="2683" spans="1:5" ht="14.1" customHeight="1" x14ac:dyDescent="0.2">
      <c r="A2683" s="156"/>
      <c r="E2683" s="394"/>
    </row>
    <row r="2684" spans="1:5" ht="14.1" customHeight="1" x14ac:dyDescent="0.2">
      <c r="A2684" s="156"/>
      <c r="E2684" s="394"/>
    </row>
    <row r="2685" spans="1:5" ht="14.1" customHeight="1" x14ac:dyDescent="0.2">
      <c r="A2685" s="156"/>
      <c r="E2685" s="394"/>
    </row>
    <row r="2686" spans="1:5" ht="14.1" customHeight="1" x14ac:dyDescent="0.2">
      <c r="A2686" s="156"/>
      <c r="E2686" s="394"/>
    </row>
    <row r="2687" spans="1:5" ht="14.1" customHeight="1" x14ac:dyDescent="0.2">
      <c r="A2687" s="156"/>
      <c r="E2687" s="394"/>
    </row>
    <row r="2688" spans="1:5" ht="14.1" customHeight="1" x14ac:dyDescent="0.2">
      <c r="A2688" s="156"/>
      <c r="E2688" s="394"/>
    </row>
    <row r="2689" spans="1:5" ht="14.1" customHeight="1" x14ac:dyDescent="0.2">
      <c r="A2689" s="156"/>
      <c r="E2689" s="394"/>
    </row>
    <row r="2690" spans="1:5" ht="14.1" customHeight="1" x14ac:dyDescent="0.2">
      <c r="A2690" s="156"/>
      <c r="E2690" s="394"/>
    </row>
    <row r="2691" spans="1:5" ht="14.1" customHeight="1" x14ac:dyDescent="0.2">
      <c r="A2691" s="156"/>
      <c r="E2691" s="394"/>
    </row>
    <row r="2692" spans="1:5" ht="14.1" customHeight="1" x14ac:dyDescent="0.2">
      <c r="A2692" s="156"/>
      <c r="E2692" s="394"/>
    </row>
    <row r="2693" spans="1:5" ht="14.1" customHeight="1" x14ac:dyDescent="0.2">
      <c r="A2693" s="156"/>
      <c r="E2693" s="394"/>
    </row>
    <row r="2694" spans="1:5" ht="14.1" customHeight="1" x14ac:dyDescent="0.2">
      <c r="A2694" s="156"/>
      <c r="E2694" s="394"/>
    </row>
    <row r="2695" spans="1:5" ht="14.1" customHeight="1" x14ac:dyDescent="0.2">
      <c r="A2695" s="156"/>
      <c r="E2695" s="394"/>
    </row>
    <row r="2696" spans="1:5" ht="14.1" customHeight="1" x14ac:dyDescent="0.2">
      <c r="A2696" s="156"/>
      <c r="E2696" s="394"/>
    </row>
    <row r="2697" spans="1:5" ht="14.1" customHeight="1" x14ac:dyDescent="0.2">
      <c r="A2697" s="156"/>
      <c r="E2697" s="394"/>
    </row>
    <row r="2698" spans="1:5" ht="14.1" customHeight="1" x14ac:dyDescent="0.2">
      <c r="A2698" s="156"/>
      <c r="E2698" s="394"/>
    </row>
    <row r="2699" spans="1:5" ht="14.1" customHeight="1" x14ac:dyDescent="0.2">
      <c r="A2699" s="156"/>
      <c r="E2699" s="394"/>
    </row>
    <row r="2700" spans="1:5" ht="14.1" customHeight="1" x14ac:dyDescent="0.2">
      <c r="A2700" s="156"/>
      <c r="E2700" s="394"/>
    </row>
    <row r="2701" spans="1:5" ht="14.1" customHeight="1" x14ac:dyDescent="0.2">
      <c r="A2701" s="156"/>
      <c r="E2701" s="394"/>
    </row>
    <row r="2702" spans="1:5" ht="14.1" customHeight="1" x14ac:dyDescent="0.2">
      <c r="A2702" s="156"/>
      <c r="E2702" s="394"/>
    </row>
    <row r="2703" spans="1:5" ht="14.1" customHeight="1" x14ac:dyDescent="0.2">
      <c r="A2703" s="156"/>
      <c r="E2703" s="394"/>
    </row>
    <row r="2704" spans="1:5" ht="14.1" customHeight="1" x14ac:dyDescent="0.2">
      <c r="A2704" s="156"/>
      <c r="E2704" s="394"/>
    </row>
    <row r="2705" spans="1:5" ht="14.1" customHeight="1" x14ac:dyDescent="0.2">
      <c r="A2705" s="156"/>
      <c r="E2705" s="394"/>
    </row>
    <row r="2706" spans="1:5" ht="14.1" customHeight="1" x14ac:dyDescent="0.2">
      <c r="A2706" s="156"/>
      <c r="E2706" s="394"/>
    </row>
    <row r="2707" spans="1:5" ht="14.1" customHeight="1" x14ac:dyDescent="0.2">
      <c r="A2707" s="156"/>
      <c r="E2707" s="394"/>
    </row>
    <row r="2708" spans="1:5" ht="14.1" customHeight="1" x14ac:dyDescent="0.2">
      <c r="A2708" s="156"/>
      <c r="E2708" s="394"/>
    </row>
    <row r="2709" spans="1:5" ht="14.1" customHeight="1" x14ac:dyDescent="0.2">
      <c r="A2709" s="156"/>
      <c r="E2709" s="394"/>
    </row>
    <row r="2710" spans="1:5" ht="14.1" customHeight="1" x14ac:dyDescent="0.2">
      <c r="A2710" s="156"/>
      <c r="E2710" s="394"/>
    </row>
    <row r="2711" spans="1:5" ht="14.1" customHeight="1" x14ac:dyDescent="0.2">
      <c r="A2711" s="156"/>
      <c r="E2711" s="394"/>
    </row>
    <row r="2712" spans="1:5" ht="14.1" customHeight="1" x14ac:dyDescent="0.2">
      <c r="A2712" s="156"/>
      <c r="E2712" s="394"/>
    </row>
    <row r="2713" spans="1:5" ht="14.1" customHeight="1" x14ac:dyDescent="0.2">
      <c r="A2713" s="156"/>
      <c r="E2713" s="394"/>
    </row>
    <row r="2714" spans="1:5" ht="14.1" customHeight="1" x14ac:dyDescent="0.2">
      <c r="A2714" s="156"/>
      <c r="E2714" s="394"/>
    </row>
    <row r="2715" spans="1:5" ht="14.1" customHeight="1" x14ac:dyDescent="0.2">
      <c r="A2715" s="156"/>
      <c r="E2715" s="394"/>
    </row>
    <row r="2716" spans="1:5" ht="14.1" customHeight="1" x14ac:dyDescent="0.2">
      <c r="A2716" s="156"/>
      <c r="E2716" s="394"/>
    </row>
    <row r="2717" spans="1:5" ht="14.1" customHeight="1" x14ac:dyDescent="0.2">
      <c r="A2717" s="156"/>
      <c r="E2717" s="394"/>
    </row>
    <row r="2718" spans="1:5" ht="14.1" customHeight="1" x14ac:dyDescent="0.2">
      <c r="A2718" s="156"/>
      <c r="E2718" s="394"/>
    </row>
    <row r="2719" spans="1:5" ht="14.1" customHeight="1" x14ac:dyDescent="0.2">
      <c r="A2719" s="156"/>
      <c r="E2719" s="394"/>
    </row>
    <row r="2720" spans="1:5" ht="14.1" customHeight="1" x14ac:dyDescent="0.2">
      <c r="A2720" s="156"/>
      <c r="E2720" s="394"/>
    </row>
    <row r="2721" spans="1:5" ht="14.1" customHeight="1" x14ac:dyDescent="0.2">
      <c r="A2721" s="156"/>
      <c r="E2721" s="394"/>
    </row>
    <row r="2722" spans="1:5" ht="14.1" customHeight="1" x14ac:dyDescent="0.2">
      <c r="A2722" s="156"/>
      <c r="E2722" s="394"/>
    </row>
    <row r="2723" spans="1:5" ht="14.1" customHeight="1" x14ac:dyDescent="0.2">
      <c r="A2723" s="156"/>
      <c r="E2723" s="394"/>
    </row>
    <row r="2724" spans="1:5" ht="14.1" customHeight="1" x14ac:dyDescent="0.2">
      <c r="A2724" s="156"/>
      <c r="E2724" s="394"/>
    </row>
    <row r="2725" spans="1:5" ht="14.1" customHeight="1" x14ac:dyDescent="0.2">
      <c r="A2725" s="156"/>
      <c r="E2725" s="394"/>
    </row>
    <row r="2726" spans="1:5" ht="14.1" customHeight="1" x14ac:dyDescent="0.2">
      <c r="A2726" s="156"/>
      <c r="E2726" s="394"/>
    </row>
    <row r="2727" spans="1:5" ht="14.1" customHeight="1" x14ac:dyDescent="0.2">
      <c r="A2727" s="156"/>
      <c r="E2727" s="394"/>
    </row>
    <row r="2728" spans="1:5" ht="14.1" customHeight="1" x14ac:dyDescent="0.2">
      <c r="A2728" s="156"/>
      <c r="E2728" s="394"/>
    </row>
    <row r="2729" spans="1:5" ht="14.1" customHeight="1" x14ac:dyDescent="0.2">
      <c r="A2729" s="156"/>
      <c r="E2729" s="394"/>
    </row>
    <row r="2730" spans="1:5" ht="14.1" customHeight="1" x14ac:dyDescent="0.2">
      <c r="A2730" s="156"/>
      <c r="E2730" s="394"/>
    </row>
    <row r="2731" spans="1:5" ht="14.1" customHeight="1" x14ac:dyDescent="0.2">
      <c r="A2731" s="156"/>
      <c r="E2731" s="394"/>
    </row>
    <row r="2732" spans="1:5" ht="14.1" customHeight="1" x14ac:dyDescent="0.2">
      <c r="A2732" s="156"/>
      <c r="E2732" s="394"/>
    </row>
    <row r="2733" spans="1:5" ht="14.1" customHeight="1" x14ac:dyDescent="0.2">
      <c r="A2733" s="156"/>
      <c r="E2733" s="394"/>
    </row>
    <row r="2734" spans="1:5" ht="14.1" customHeight="1" x14ac:dyDescent="0.2">
      <c r="A2734" s="156"/>
      <c r="E2734" s="394"/>
    </row>
    <row r="2735" spans="1:5" ht="14.1" customHeight="1" x14ac:dyDescent="0.2">
      <c r="A2735" s="156"/>
      <c r="E2735" s="394"/>
    </row>
    <row r="2736" spans="1:5" ht="14.1" customHeight="1" x14ac:dyDescent="0.2">
      <c r="A2736" s="156"/>
      <c r="E2736" s="394"/>
    </row>
    <row r="2737" spans="1:5" ht="14.1" customHeight="1" x14ac:dyDescent="0.2">
      <c r="A2737" s="156"/>
      <c r="E2737" s="394"/>
    </row>
    <row r="2738" spans="1:5" ht="14.1" customHeight="1" x14ac:dyDescent="0.2">
      <c r="A2738" s="156"/>
      <c r="E2738" s="394"/>
    </row>
    <row r="2739" spans="1:5" ht="14.1" customHeight="1" x14ac:dyDescent="0.2">
      <c r="A2739" s="156"/>
      <c r="E2739" s="394"/>
    </row>
    <row r="2740" spans="1:5" ht="14.1" customHeight="1" x14ac:dyDescent="0.2">
      <c r="A2740" s="156"/>
      <c r="E2740" s="394"/>
    </row>
    <row r="2741" spans="1:5" ht="14.1" customHeight="1" x14ac:dyDescent="0.2">
      <c r="A2741" s="156"/>
      <c r="E2741" s="394"/>
    </row>
    <row r="2742" spans="1:5" ht="14.1" customHeight="1" x14ac:dyDescent="0.2">
      <c r="A2742" s="156"/>
      <c r="E2742" s="394"/>
    </row>
    <row r="2743" spans="1:5" ht="14.1" customHeight="1" x14ac:dyDescent="0.2">
      <c r="A2743" s="156"/>
      <c r="E2743" s="394"/>
    </row>
    <row r="2744" spans="1:5" ht="14.1" customHeight="1" x14ac:dyDescent="0.2">
      <c r="A2744" s="156"/>
      <c r="E2744" s="394"/>
    </row>
    <row r="2745" spans="1:5" ht="14.1" customHeight="1" x14ac:dyDescent="0.2">
      <c r="A2745" s="156"/>
      <c r="E2745" s="394"/>
    </row>
    <row r="2746" spans="1:5" ht="14.1" customHeight="1" x14ac:dyDescent="0.2">
      <c r="A2746" s="156"/>
      <c r="E2746" s="394"/>
    </row>
    <row r="2747" spans="1:5" ht="14.1" customHeight="1" x14ac:dyDescent="0.2">
      <c r="A2747" s="156"/>
      <c r="E2747" s="394"/>
    </row>
    <row r="2748" spans="1:5" ht="14.1" customHeight="1" x14ac:dyDescent="0.2">
      <c r="A2748" s="156"/>
      <c r="E2748" s="394"/>
    </row>
    <row r="2749" spans="1:5" ht="14.1" customHeight="1" x14ac:dyDescent="0.2">
      <c r="A2749" s="156"/>
      <c r="E2749" s="394"/>
    </row>
    <row r="2750" spans="1:5" ht="14.1" customHeight="1" x14ac:dyDescent="0.2">
      <c r="A2750" s="156"/>
      <c r="E2750" s="394"/>
    </row>
    <row r="2751" spans="1:5" ht="14.1" customHeight="1" x14ac:dyDescent="0.2">
      <c r="A2751" s="156"/>
      <c r="E2751" s="394"/>
    </row>
    <row r="2752" spans="1:5" ht="14.1" customHeight="1" x14ac:dyDescent="0.2">
      <c r="A2752" s="156"/>
      <c r="E2752" s="394"/>
    </row>
    <row r="2753" spans="1:5" ht="14.1" customHeight="1" x14ac:dyDescent="0.2">
      <c r="A2753" s="156"/>
      <c r="E2753" s="394"/>
    </row>
    <row r="2754" spans="1:5" ht="14.1" customHeight="1" x14ac:dyDescent="0.2">
      <c r="A2754" s="156"/>
      <c r="E2754" s="394"/>
    </row>
    <row r="2755" spans="1:5" ht="14.1" customHeight="1" x14ac:dyDescent="0.2">
      <c r="A2755" s="156"/>
      <c r="E2755" s="394"/>
    </row>
    <row r="2756" spans="1:5" ht="14.1" customHeight="1" x14ac:dyDescent="0.2">
      <c r="A2756" s="156"/>
      <c r="E2756" s="394"/>
    </row>
    <row r="2757" spans="1:5" ht="14.1" customHeight="1" x14ac:dyDescent="0.2">
      <c r="A2757" s="156"/>
      <c r="E2757" s="394"/>
    </row>
    <row r="2758" spans="1:5" ht="14.1" customHeight="1" x14ac:dyDescent="0.2">
      <c r="A2758" s="156"/>
      <c r="E2758" s="394"/>
    </row>
    <row r="2759" spans="1:5" ht="14.1" customHeight="1" x14ac:dyDescent="0.2">
      <c r="A2759" s="156"/>
      <c r="E2759" s="394"/>
    </row>
    <row r="2760" spans="1:5" ht="14.1" customHeight="1" x14ac:dyDescent="0.2">
      <c r="A2760" s="156"/>
      <c r="E2760" s="394"/>
    </row>
    <row r="2761" spans="1:5" ht="14.1" customHeight="1" x14ac:dyDescent="0.2">
      <c r="A2761" s="156"/>
      <c r="E2761" s="394"/>
    </row>
    <row r="2762" spans="1:5" ht="14.1" customHeight="1" x14ac:dyDescent="0.2">
      <c r="A2762" s="156"/>
      <c r="E2762" s="394"/>
    </row>
    <row r="2763" spans="1:5" ht="14.1" customHeight="1" x14ac:dyDescent="0.2">
      <c r="A2763" s="156"/>
      <c r="E2763" s="394"/>
    </row>
    <row r="2764" spans="1:5" ht="14.1" customHeight="1" x14ac:dyDescent="0.2">
      <c r="A2764" s="156"/>
      <c r="E2764" s="394"/>
    </row>
    <row r="2765" spans="1:5" ht="14.1" customHeight="1" x14ac:dyDescent="0.2">
      <c r="A2765" s="156"/>
      <c r="E2765" s="394"/>
    </row>
    <row r="2766" spans="1:5" ht="14.1" customHeight="1" x14ac:dyDescent="0.2">
      <c r="A2766" s="156"/>
      <c r="E2766" s="394"/>
    </row>
    <row r="2767" spans="1:5" ht="14.1" customHeight="1" x14ac:dyDescent="0.2">
      <c r="A2767" s="156"/>
      <c r="E2767" s="394"/>
    </row>
    <row r="2768" spans="1:5" ht="14.1" customHeight="1" x14ac:dyDescent="0.2">
      <c r="A2768" s="156"/>
      <c r="E2768" s="394"/>
    </row>
    <row r="2769" spans="1:5" ht="14.1" customHeight="1" x14ac:dyDescent="0.2">
      <c r="A2769" s="156"/>
      <c r="E2769" s="394"/>
    </row>
    <row r="2770" spans="1:5" ht="14.1" customHeight="1" x14ac:dyDescent="0.2">
      <c r="A2770" s="156"/>
      <c r="E2770" s="394"/>
    </row>
    <row r="2771" spans="1:5" ht="14.1" customHeight="1" x14ac:dyDescent="0.2">
      <c r="A2771" s="156"/>
      <c r="E2771" s="394"/>
    </row>
    <row r="2772" spans="1:5" ht="14.1" customHeight="1" x14ac:dyDescent="0.2">
      <c r="A2772" s="156"/>
      <c r="E2772" s="394"/>
    </row>
    <row r="2773" spans="1:5" ht="14.1" customHeight="1" x14ac:dyDescent="0.2">
      <c r="A2773" s="156"/>
      <c r="E2773" s="394"/>
    </row>
    <row r="2774" spans="1:5" ht="14.1" customHeight="1" x14ac:dyDescent="0.2">
      <c r="A2774" s="156"/>
      <c r="E2774" s="394"/>
    </row>
    <row r="2775" spans="1:5" ht="14.1" customHeight="1" x14ac:dyDescent="0.2">
      <c r="A2775" s="156"/>
      <c r="E2775" s="394"/>
    </row>
    <row r="2776" spans="1:5" ht="14.1" customHeight="1" x14ac:dyDescent="0.2">
      <c r="A2776" s="156"/>
      <c r="E2776" s="394"/>
    </row>
    <row r="2777" spans="1:5" ht="14.1" customHeight="1" x14ac:dyDescent="0.2">
      <c r="A2777" s="156"/>
      <c r="E2777" s="394"/>
    </row>
    <row r="2778" spans="1:5" ht="14.1" customHeight="1" x14ac:dyDescent="0.2">
      <c r="A2778" s="156"/>
      <c r="E2778" s="394"/>
    </row>
    <row r="2779" spans="1:5" ht="14.1" customHeight="1" x14ac:dyDescent="0.2">
      <c r="A2779" s="156"/>
      <c r="E2779" s="394"/>
    </row>
    <row r="2780" spans="1:5" ht="14.1" customHeight="1" x14ac:dyDescent="0.2">
      <c r="A2780" s="156"/>
      <c r="E2780" s="394"/>
    </row>
    <row r="2781" spans="1:5" ht="14.1" customHeight="1" x14ac:dyDescent="0.2">
      <c r="A2781" s="156"/>
      <c r="E2781" s="394"/>
    </row>
    <row r="2782" spans="1:5" ht="14.1" customHeight="1" x14ac:dyDescent="0.2">
      <c r="A2782" s="156"/>
      <c r="E2782" s="394"/>
    </row>
    <row r="2783" spans="1:5" ht="14.1" customHeight="1" x14ac:dyDescent="0.2">
      <c r="A2783" s="156"/>
      <c r="E2783" s="394"/>
    </row>
    <row r="2784" spans="1:5" ht="14.1" customHeight="1" x14ac:dyDescent="0.2">
      <c r="A2784" s="156"/>
      <c r="E2784" s="394"/>
    </row>
    <row r="2785" spans="1:5" ht="14.1" customHeight="1" x14ac:dyDescent="0.2">
      <c r="A2785" s="156"/>
      <c r="E2785" s="394"/>
    </row>
    <row r="2786" spans="1:5" ht="14.1" customHeight="1" x14ac:dyDescent="0.2">
      <c r="A2786" s="156"/>
      <c r="E2786" s="394"/>
    </row>
    <row r="2787" spans="1:5" ht="14.1" customHeight="1" x14ac:dyDescent="0.2">
      <c r="A2787" s="156"/>
      <c r="E2787" s="394"/>
    </row>
    <row r="2788" spans="1:5" ht="14.1" customHeight="1" x14ac:dyDescent="0.2">
      <c r="A2788" s="156"/>
      <c r="E2788" s="394"/>
    </row>
    <row r="2789" spans="1:5" ht="14.1" customHeight="1" x14ac:dyDescent="0.2">
      <c r="A2789" s="156"/>
      <c r="E2789" s="394"/>
    </row>
    <row r="2790" spans="1:5" ht="14.1" customHeight="1" x14ac:dyDescent="0.2">
      <c r="A2790" s="156"/>
      <c r="E2790" s="394"/>
    </row>
    <row r="2791" spans="1:5" ht="14.1" customHeight="1" x14ac:dyDescent="0.2">
      <c r="A2791" s="156"/>
      <c r="E2791" s="394"/>
    </row>
    <row r="2792" spans="1:5" ht="14.1" customHeight="1" x14ac:dyDescent="0.2">
      <c r="A2792" s="156"/>
      <c r="E2792" s="394"/>
    </row>
    <row r="2793" spans="1:5" ht="14.1" customHeight="1" x14ac:dyDescent="0.2">
      <c r="A2793" s="156"/>
      <c r="E2793" s="394"/>
    </row>
    <row r="2794" spans="1:5" ht="14.1" customHeight="1" x14ac:dyDescent="0.2">
      <c r="A2794" s="156"/>
      <c r="E2794" s="394"/>
    </row>
    <row r="2795" spans="1:5" ht="14.1" customHeight="1" x14ac:dyDescent="0.2">
      <c r="A2795" s="156"/>
      <c r="E2795" s="394"/>
    </row>
    <row r="2796" spans="1:5" ht="14.1" customHeight="1" x14ac:dyDescent="0.2">
      <c r="A2796" s="156"/>
      <c r="E2796" s="394"/>
    </row>
    <row r="2797" spans="1:5" ht="14.1" customHeight="1" x14ac:dyDescent="0.2">
      <c r="A2797" s="156"/>
      <c r="E2797" s="394"/>
    </row>
    <row r="2798" spans="1:5" ht="14.1" customHeight="1" x14ac:dyDescent="0.2">
      <c r="A2798" s="156"/>
      <c r="E2798" s="394"/>
    </row>
    <row r="2799" spans="1:5" ht="14.1" customHeight="1" x14ac:dyDescent="0.2">
      <c r="A2799" s="156"/>
      <c r="E2799" s="394"/>
    </row>
    <row r="2800" spans="1:5" ht="14.1" customHeight="1" x14ac:dyDescent="0.2">
      <c r="A2800" s="156"/>
      <c r="E2800" s="394"/>
    </row>
    <row r="2801" spans="1:5" ht="14.1" customHeight="1" x14ac:dyDescent="0.2">
      <c r="A2801" s="156"/>
      <c r="E2801" s="394"/>
    </row>
    <row r="2802" spans="1:5" ht="14.1" customHeight="1" x14ac:dyDescent="0.2">
      <c r="A2802" s="156"/>
      <c r="E2802" s="394"/>
    </row>
    <row r="2803" spans="1:5" ht="14.1" customHeight="1" x14ac:dyDescent="0.2">
      <c r="A2803" s="156"/>
      <c r="E2803" s="394"/>
    </row>
    <row r="2804" spans="1:5" ht="14.1" customHeight="1" x14ac:dyDescent="0.2">
      <c r="A2804" s="156"/>
      <c r="E2804" s="394"/>
    </row>
    <row r="2805" spans="1:5" ht="14.1" customHeight="1" x14ac:dyDescent="0.2">
      <c r="A2805" s="156"/>
      <c r="E2805" s="394"/>
    </row>
    <row r="2806" spans="1:5" ht="14.1" customHeight="1" x14ac:dyDescent="0.2">
      <c r="A2806" s="156"/>
      <c r="E2806" s="394"/>
    </row>
    <row r="2807" spans="1:5" ht="14.1" customHeight="1" x14ac:dyDescent="0.2">
      <c r="A2807" s="156"/>
      <c r="E2807" s="394"/>
    </row>
    <row r="2808" spans="1:5" ht="14.1" customHeight="1" x14ac:dyDescent="0.2">
      <c r="A2808" s="156"/>
      <c r="E2808" s="394"/>
    </row>
    <row r="2809" spans="1:5" ht="14.1" customHeight="1" x14ac:dyDescent="0.2">
      <c r="A2809" s="156"/>
      <c r="E2809" s="394"/>
    </row>
    <row r="2810" spans="1:5" ht="14.1" customHeight="1" x14ac:dyDescent="0.2">
      <c r="A2810" s="156"/>
      <c r="E2810" s="394"/>
    </row>
    <row r="2811" spans="1:5" ht="14.1" customHeight="1" x14ac:dyDescent="0.2">
      <c r="A2811" s="156"/>
      <c r="E2811" s="394"/>
    </row>
    <row r="2812" spans="1:5" ht="14.1" customHeight="1" x14ac:dyDescent="0.2">
      <c r="A2812" s="156"/>
      <c r="E2812" s="394"/>
    </row>
    <row r="2813" spans="1:5" ht="14.1" customHeight="1" x14ac:dyDescent="0.2">
      <c r="A2813" s="156"/>
      <c r="E2813" s="394"/>
    </row>
    <row r="2814" spans="1:5" ht="14.1" customHeight="1" x14ac:dyDescent="0.2">
      <c r="A2814" s="156"/>
      <c r="E2814" s="394"/>
    </row>
    <row r="2815" spans="1:5" ht="14.1" customHeight="1" x14ac:dyDescent="0.2">
      <c r="A2815" s="156"/>
      <c r="E2815" s="394"/>
    </row>
    <row r="2816" spans="1:5" ht="14.1" customHeight="1" x14ac:dyDescent="0.2">
      <c r="A2816" s="156"/>
      <c r="E2816" s="394"/>
    </row>
    <row r="2817" spans="1:5" ht="14.1" customHeight="1" x14ac:dyDescent="0.2">
      <c r="A2817" s="156"/>
      <c r="E2817" s="394"/>
    </row>
    <row r="2818" spans="1:5" ht="14.1" customHeight="1" x14ac:dyDescent="0.2">
      <c r="A2818" s="156"/>
      <c r="E2818" s="394"/>
    </row>
    <row r="2819" spans="1:5" ht="14.1" customHeight="1" x14ac:dyDescent="0.2">
      <c r="A2819" s="156"/>
      <c r="E2819" s="394"/>
    </row>
    <row r="2820" spans="1:5" ht="14.1" customHeight="1" x14ac:dyDescent="0.2">
      <c r="A2820" s="156"/>
      <c r="E2820" s="394"/>
    </row>
    <row r="2821" spans="1:5" ht="14.1" customHeight="1" x14ac:dyDescent="0.2">
      <c r="A2821" s="156"/>
      <c r="E2821" s="394"/>
    </row>
    <row r="2822" spans="1:5" ht="14.1" customHeight="1" x14ac:dyDescent="0.2">
      <c r="A2822" s="156"/>
      <c r="E2822" s="394"/>
    </row>
    <row r="2823" spans="1:5" ht="14.1" customHeight="1" x14ac:dyDescent="0.2">
      <c r="A2823" s="156"/>
      <c r="E2823" s="394"/>
    </row>
    <row r="2824" spans="1:5" ht="14.1" customHeight="1" x14ac:dyDescent="0.2">
      <c r="A2824" s="156"/>
      <c r="E2824" s="394"/>
    </row>
    <row r="2825" spans="1:5" ht="14.1" customHeight="1" x14ac:dyDescent="0.2">
      <c r="A2825" s="156"/>
      <c r="E2825" s="394"/>
    </row>
    <row r="2826" spans="1:5" ht="14.1" customHeight="1" x14ac:dyDescent="0.2">
      <c r="A2826" s="156"/>
      <c r="E2826" s="394"/>
    </row>
    <row r="2827" spans="1:5" ht="14.1" customHeight="1" x14ac:dyDescent="0.2">
      <c r="A2827" s="156"/>
      <c r="E2827" s="394"/>
    </row>
    <row r="2828" spans="1:5" ht="14.1" customHeight="1" x14ac:dyDescent="0.2">
      <c r="A2828" s="156"/>
      <c r="E2828" s="394"/>
    </row>
    <row r="2829" spans="1:5" ht="14.1" customHeight="1" x14ac:dyDescent="0.2">
      <c r="A2829" s="156"/>
      <c r="E2829" s="394"/>
    </row>
    <row r="2830" spans="1:5" ht="14.1" customHeight="1" x14ac:dyDescent="0.2">
      <c r="A2830" s="156"/>
      <c r="E2830" s="394"/>
    </row>
    <row r="2831" spans="1:5" ht="14.1" customHeight="1" x14ac:dyDescent="0.2">
      <c r="A2831" s="156"/>
      <c r="E2831" s="394"/>
    </row>
    <row r="2832" spans="1:5" ht="14.1" customHeight="1" x14ac:dyDescent="0.2">
      <c r="A2832" s="156"/>
      <c r="E2832" s="394"/>
    </row>
    <row r="2833" spans="1:5" ht="14.1" customHeight="1" x14ac:dyDescent="0.2">
      <c r="A2833" s="156"/>
      <c r="E2833" s="394"/>
    </row>
    <row r="2834" spans="1:5" ht="14.1" customHeight="1" x14ac:dyDescent="0.2">
      <c r="A2834" s="156"/>
      <c r="E2834" s="394"/>
    </row>
    <row r="2835" spans="1:5" ht="14.1" customHeight="1" x14ac:dyDescent="0.2">
      <c r="A2835" s="156"/>
      <c r="E2835" s="394"/>
    </row>
    <row r="2836" spans="1:5" ht="14.1" customHeight="1" x14ac:dyDescent="0.2">
      <c r="A2836" s="156"/>
      <c r="E2836" s="394"/>
    </row>
    <row r="2837" spans="1:5" ht="14.1" customHeight="1" x14ac:dyDescent="0.2">
      <c r="A2837" s="156"/>
      <c r="E2837" s="394"/>
    </row>
    <row r="2838" spans="1:5" ht="14.1" customHeight="1" x14ac:dyDescent="0.2">
      <c r="A2838" s="156"/>
      <c r="E2838" s="394"/>
    </row>
    <row r="2839" spans="1:5" ht="14.1" customHeight="1" x14ac:dyDescent="0.2">
      <c r="A2839" s="156"/>
      <c r="E2839" s="394"/>
    </row>
    <row r="2840" spans="1:5" ht="14.1" customHeight="1" x14ac:dyDescent="0.2">
      <c r="A2840" s="156"/>
      <c r="E2840" s="394"/>
    </row>
    <row r="2841" spans="1:5" ht="14.1" customHeight="1" x14ac:dyDescent="0.2">
      <c r="A2841" s="156"/>
      <c r="E2841" s="394"/>
    </row>
    <row r="2842" spans="1:5" ht="14.1" customHeight="1" x14ac:dyDescent="0.2">
      <c r="A2842" s="156"/>
      <c r="E2842" s="394"/>
    </row>
    <row r="2843" spans="1:5" ht="14.1" customHeight="1" x14ac:dyDescent="0.2">
      <c r="A2843" s="156"/>
      <c r="E2843" s="394"/>
    </row>
    <row r="2844" spans="1:5" ht="14.1" customHeight="1" x14ac:dyDescent="0.2">
      <c r="A2844" s="156"/>
      <c r="E2844" s="394"/>
    </row>
    <row r="2845" spans="1:5" ht="14.1" customHeight="1" x14ac:dyDescent="0.2">
      <c r="A2845" s="156"/>
      <c r="E2845" s="394"/>
    </row>
    <row r="2846" spans="1:5" ht="14.1" customHeight="1" x14ac:dyDescent="0.2">
      <c r="A2846" s="156"/>
      <c r="E2846" s="394"/>
    </row>
    <row r="2847" spans="1:5" ht="14.1" customHeight="1" x14ac:dyDescent="0.2">
      <c r="A2847" s="156"/>
      <c r="E2847" s="394"/>
    </row>
    <row r="2848" spans="1:5" ht="14.1" customHeight="1" x14ac:dyDescent="0.2">
      <c r="A2848" s="156"/>
      <c r="E2848" s="394"/>
    </row>
    <row r="2849" spans="1:5" ht="14.1" customHeight="1" x14ac:dyDescent="0.2">
      <c r="A2849" s="156"/>
      <c r="E2849" s="394"/>
    </row>
    <row r="2850" spans="1:5" ht="14.1" customHeight="1" x14ac:dyDescent="0.2">
      <c r="A2850" s="156"/>
      <c r="E2850" s="394"/>
    </row>
    <row r="2851" spans="1:5" ht="14.1" customHeight="1" x14ac:dyDescent="0.2">
      <c r="A2851" s="156"/>
      <c r="E2851" s="394"/>
    </row>
    <row r="2852" spans="1:5" ht="14.1" customHeight="1" x14ac:dyDescent="0.2">
      <c r="A2852" s="156"/>
      <c r="E2852" s="394"/>
    </row>
    <row r="2853" spans="1:5" ht="14.1" customHeight="1" x14ac:dyDescent="0.2">
      <c r="A2853" s="156"/>
      <c r="E2853" s="394"/>
    </row>
    <row r="2854" spans="1:5" ht="14.1" customHeight="1" x14ac:dyDescent="0.2">
      <c r="A2854" s="156"/>
      <c r="E2854" s="394"/>
    </row>
    <row r="2855" spans="1:5" ht="14.1" customHeight="1" x14ac:dyDescent="0.2">
      <c r="A2855" s="156"/>
      <c r="E2855" s="394"/>
    </row>
    <row r="2856" spans="1:5" ht="14.1" customHeight="1" x14ac:dyDescent="0.2">
      <c r="A2856" s="156"/>
      <c r="E2856" s="394"/>
    </row>
    <row r="2857" spans="1:5" ht="14.1" customHeight="1" x14ac:dyDescent="0.2">
      <c r="A2857" s="156"/>
      <c r="E2857" s="394"/>
    </row>
    <row r="2858" spans="1:5" ht="14.1" customHeight="1" x14ac:dyDescent="0.2">
      <c r="A2858" s="156"/>
      <c r="E2858" s="394"/>
    </row>
    <row r="2859" spans="1:5" ht="14.1" customHeight="1" x14ac:dyDescent="0.2">
      <c r="A2859" s="156"/>
      <c r="E2859" s="394"/>
    </row>
    <row r="2860" spans="1:5" ht="14.1" customHeight="1" x14ac:dyDescent="0.2">
      <c r="A2860" s="156"/>
      <c r="E2860" s="394"/>
    </row>
    <row r="2861" spans="1:5" ht="14.1" customHeight="1" x14ac:dyDescent="0.2">
      <c r="A2861" s="156"/>
      <c r="E2861" s="394"/>
    </row>
    <row r="2862" spans="1:5" ht="14.1" customHeight="1" x14ac:dyDescent="0.2">
      <c r="A2862" s="156"/>
      <c r="E2862" s="394"/>
    </row>
    <row r="2863" spans="1:5" ht="14.1" customHeight="1" x14ac:dyDescent="0.2">
      <c r="A2863" s="156"/>
      <c r="E2863" s="394"/>
    </row>
    <row r="2864" spans="1:5" ht="14.1" customHeight="1" x14ac:dyDescent="0.2">
      <c r="A2864" s="156"/>
      <c r="E2864" s="394"/>
    </row>
    <row r="2865" spans="1:5" ht="14.1" customHeight="1" x14ac:dyDescent="0.2">
      <c r="A2865" s="156"/>
      <c r="E2865" s="394"/>
    </row>
    <row r="2866" spans="1:5" ht="14.1" customHeight="1" x14ac:dyDescent="0.2">
      <c r="A2866" s="156"/>
      <c r="E2866" s="394"/>
    </row>
    <row r="2867" spans="1:5" ht="14.1" customHeight="1" x14ac:dyDescent="0.2">
      <c r="A2867" s="156"/>
      <c r="E2867" s="394"/>
    </row>
    <row r="2868" spans="1:5" ht="14.1" customHeight="1" x14ac:dyDescent="0.2">
      <c r="A2868" s="156"/>
      <c r="E2868" s="394"/>
    </row>
    <row r="2869" spans="1:5" ht="14.1" customHeight="1" x14ac:dyDescent="0.2">
      <c r="A2869" s="156"/>
      <c r="E2869" s="394"/>
    </row>
    <row r="2870" spans="1:5" ht="14.1" customHeight="1" x14ac:dyDescent="0.2">
      <c r="A2870" s="156"/>
      <c r="E2870" s="394"/>
    </row>
    <row r="2871" spans="1:5" ht="14.1" customHeight="1" x14ac:dyDescent="0.2">
      <c r="A2871" s="156"/>
      <c r="E2871" s="394"/>
    </row>
    <row r="2872" spans="1:5" ht="14.1" customHeight="1" x14ac:dyDescent="0.2">
      <c r="A2872" s="156"/>
      <c r="E2872" s="394"/>
    </row>
    <row r="2873" spans="1:5" ht="14.1" customHeight="1" x14ac:dyDescent="0.2">
      <c r="A2873" s="156"/>
      <c r="E2873" s="394"/>
    </row>
    <row r="2874" spans="1:5" ht="14.1" customHeight="1" x14ac:dyDescent="0.2">
      <c r="A2874" s="156"/>
      <c r="E2874" s="394"/>
    </row>
    <row r="2875" spans="1:5" ht="14.1" customHeight="1" x14ac:dyDescent="0.2">
      <c r="A2875" s="156"/>
      <c r="E2875" s="394"/>
    </row>
    <row r="2876" spans="1:5" ht="14.1" customHeight="1" x14ac:dyDescent="0.2">
      <c r="A2876" s="156"/>
      <c r="E2876" s="394"/>
    </row>
    <row r="2877" spans="1:5" ht="14.1" customHeight="1" x14ac:dyDescent="0.2">
      <c r="A2877" s="156"/>
      <c r="E2877" s="394"/>
    </row>
    <row r="2878" spans="1:5" ht="14.1" customHeight="1" x14ac:dyDescent="0.2">
      <c r="A2878" s="156"/>
      <c r="E2878" s="394"/>
    </row>
    <row r="2879" spans="1:5" ht="14.1" customHeight="1" x14ac:dyDescent="0.2">
      <c r="A2879" s="156"/>
      <c r="E2879" s="394"/>
    </row>
    <row r="2880" spans="1:5" ht="14.1" customHeight="1" x14ac:dyDescent="0.2">
      <c r="A2880" s="156"/>
      <c r="E2880" s="394"/>
    </row>
    <row r="2881" spans="1:5" ht="14.1" customHeight="1" x14ac:dyDescent="0.2">
      <c r="A2881" s="156"/>
      <c r="E2881" s="394"/>
    </row>
    <row r="2882" spans="1:5" ht="14.1" customHeight="1" x14ac:dyDescent="0.2">
      <c r="A2882" s="156"/>
      <c r="E2882" s="394"/>
    </row>
    <row r="2883" spans="1:5" ht="14.1" customHeight="1" x14ac:dyDescent="0.2">
      <c r="A2883" s="156"/>
      <c r="E2883" s="394"/>
    </row>
    <row r="2884" spans="1:5" ht="14.1" customHeight="1" x14ac:dyDescent="0.2">
      <c r="A2884" s="156"/>
      <c r="E2884" s="394"/>
    </row>
    <row r="2885" spans="1:5" ht="14.1" customHeight="1" x14ac:dyDescent="0.2">
      <c r="A2885" s="156"/>
      <c r="E2885" s="394"/>
    </row>
    <row r="2886" spans="1:5" ht="14.1" customHeight="1" x14ac:dyDescent="0.2">
      <c r="A2886" s="156"/>
      <c r="E2886" s="394"/>
    </row>
    <row r="2887" spans="1:5" ht="14.1" customHeight="1" x14ac:dyDescent="0.2">
      <c r="A2887" s="156"/>
      <c r="E2887" s="394"/>
    </row>
    <row r="2888" spans="1:5" ht="14.1" customHeight="1" x14ac:dyDescent="0.2">
      <c r="A2888" s="156"/>
      <c r="E2888" s="394"/>
    </row>
    <row r="2889" spans="1:5" ht="14.1" customHeight="1" x14ac:dyDescent="0.2">
      <c r="A2889" s="156"/>
      <c r="E2889" s="394"/>
    </row>
    <row r="2890" spans="1:5" ht="14.1" customHeight="1" x14ac:dyDescent="0.2">
      <c r="A2890" s="156"/>
      <c r="E2890" s="394"/>
    </row>
    <row r="2891" spans="1:5" ht="14.1" customHeight="1" x14ac:dyDescent="0.2">
      <c r="A2891" s="156"/>
      <c r="E2891" s="394"/>
    </row>
    <row r="2892" spans="1:5" ht="14.1" customHeight="1" x14ac:dyDescent="0.2">
      <c r="A2892" s="156"/>
      <c r="E2892" s="394"/>
    </row>
    <row r="2893" spans="1:5" ht="14.1" customHeight="1" x14ac:dyDescent="0.2">
      <c r="A2893" s="156"/>
      <c r="E2893" s="394"/>
    </row>
    <row r="2894" spans="1:5" ht="14.1" customHeight="1" x14ac:dyDescent="0.2">
      <c r="A2894" s="156"/>
      <c r="E2894" s="394"/>
    </row>
    <row r="2895" spans="1:5" ht="14.1" customHeight="1" x14ac:dyDescent="0.2">
      <c r="A2895" s="156"/>
      <c r="E2895" s="394"/>
    </row>
    <row r="2896" spans="1:5" ht="14.1" customHeight="1" x14ac:dyDescent="0.2">
      <c r="A2896" s="156"/>
      <c r="E2896" s="394"/>
    </row>
    <row r="2897" spans="1:5" ht="14.1" customHeight="1" x14ac:dyDescent="0.2">
      <c r="A2897" s="156"/>
      <c r="E2897" s="394"/>
    </row>
    <row r="2898" spans="1:5" ht="14.1" customHeight="1" x14ac:dyDescent="0.2">
      <c r="A2898" s="156"/>
      <c r="E2898" s="394"/>
    </row>
    <row r="2899" spans="1:5" ht="14.1" customHeight="1" x14ac:dyDescent="0.2">
      <c r="A2899" s="156"/>
      <c r="E2899" s="394"/>
    </row>
    <row r="2900" spans="1:5" ht="14.1" customHeight="1" x14ac:dyDescent="0.2">
      <c r="A2900" s="156"/>
      <c r="E2900" s="394"/>
    </row>
    <row r="2901" spans="1:5" ht="14.1" customHeight="1" x14ac:dyDescent="0.2">
      <c r="A2901" s="156"/>
      <c r="E2901" s="394"/>
    </row>
    <row r="2902" spans="1:5" ht="14.1" customHeight="1" x14ac:dyDescent="0.2">
      <c r="A2902" s="156"/>
      <c r="E2902" s="394"/>
    </row>
    <row r="2903" spans="1:5" ht="14.1" customHeight="1" x14ac:dyDescent="0.2">
      <c r="A2903" s="156"/>
      <c r="E2903" s="394"/>
    </row>
    <row r="2904" spans="1:5" ht="14.1" customHeight="1" x14ac:dyDescent="0.2">
      <c r="A2904" s="156"/>
      <c r="E2904" s="394"/>
    </row>
    <row r="2905" spans="1:5" ht="14.1" customHeight="1" x14ac:dyDescent="0.2">
      <c r="A2905" s="156"/>
      <c r="E2905" s="394"/>
    </row>
    <row r="2906" spans="1:5" ht="14.1" customHeight="1" x14ac:dyDescent="0.2">
      <c r="A2906" s="156"/>
      <c r="E2906" s="394"/>
    </row>
    <row r="2907" spans="1:5" ht="14.1" customHeight="1" x14ac:dyDescent="0.2">
      <c r="A2907" s="156"/>
      <c r="E2907" s="394"/>
    </row>
    <row r="2908" spans="1:5" ht="14.1" customHeight="1" x14ac:dyDescent="0.2">
      <c r="A2908" s="156"/>
      <c r="E2908" s="394"/>
    </row>
    <row r="2909" spans="1:5" ht="14.1" customHeight="1" x14ac:dyDescent="0.2">
      <c r="A2909" s="156"/>
      <c r="E2909" s="394"/>
    </row>
    <row r="2910" spans="1:5" ht="14.1" customHeight="1" x14ac:dyDescent="0.2">
      <c r="A2910" s="156"/>
      <c r="E2910" s="394"/>
    </row>
    <row r="2911" spans="1:5" ht="14.1" customHeight="1" x14ac:dyDescent="0.2">
      <c r="A2911" s="156"/>
      <c r="E2911" s="394"/>
    </row>
    <row r="2912" spans="1:5" ht="14.1" customHeight="1" x14ac:dyDescent="0.2">
      <c r="A2912" s="156"/>
      <c r="E2912" s="394"/>
    </row>
    <row r="2913" spans="1:5" ht="14.1" customHeight="1" x14ac:dyDescent="0.2">
      <c r="A2913" s="156"/>
      <c r="E2913" s="394"/>
    </row>
    <row r="2914" spans="1:5" ht="14.1" customHeight="1" x14ac:dyDescent="0.2">
      <c r="A2914" s="156"/>
      <c r="E2914" s="394"/>
    </row>
    <row r="2915" spans="1:5" ht="14.1" customHeight="1" x14ac:dyDescent="0.2">
      <c r="A2915" s="156"/>
      <c r="E2915" s="394"/>
    </row>
    <row r="2916" spans="1:5" ht="14.1" customHeight="1" x14ac:dyDescent="0.2">
      <c r="A2916" s="156"/>
      <c r="E2916" s="394"/>
    </row>
    <row r="2917" spans="1:5" ht="14.1" customHeight="1" x14ac:dyDescent="0.2">
      <c r="A2917" s="156"/>
      <c r="E2917" s="394"/>
    </row>
    <row r="2918" spans="1:5" ht="14.1" customHeight="1" x14ac:dyDescent="0.2">
      <c r="A2918" s="156"/>
      <c r="E2918" s="394"/>
    </row>
    <row r="2919" spans="1:5" ht="14.1" customHeight="1" x14ac:dyDescent="0.2">
      <c r="A2919" s="156"/>
      <c r="E2919" s="394"/>
    </row>
    <row r="2920" spans="1:5" ht="14.1" customHeight="1" x14ac:dyDescent="0.2">
      <c r="A2920" s="156"/>
      <c r="E2920" s="394"/>
    </row>
    <row r="2921" spans="1:5" ht="14.1" customHeight="1" x14ac:dyDescent="0.2">
      <c r="A2921" s="156"/>
      <c r="E2921" s="394"/>
    </row>
    <row r="2922" spans="1:5" ht="14.1" customHeight="1" x14ac:dyDescent="0.2">
      <c r="A2922" s="156"/>
      <c r="E2922" s="394"/>
    </row>
    <row r="2923" spans="1:5" ht="14.1" customHeight="1" x14ac:dyDescent="0.2">
      <c r="A2923" s="156"/>
      <c r="E2923" s="394"/>
    </row>
    <row r="2924" spans="1:5" ht="14.1" customHeight="1" x14ac:dyDescent="0.2">
      <c r="A2924" s="156"/>
      <c r="E2924" s="394"/>
    </row>
    <row r="2925" spans="1:5" ht="14.1" customHeight="1" x14ac:dyDescent="0.2">
      <c r="A2925" s="156"/>
      <c r="E2925" s="394"/>
    </row>
    <row r="2926" spans="1:5" ht="14.1" customHeight="1" x14ac:dyDescent="0.2">
      <c r="A2926" s="156"/>
      <c r="E2926" s="394"/>
    </row>
    <row r="2927" spans="1:5" ht="14.1" customHeight="1" x14ac:dyDescent="0.2">
      <c r="A2927" s="156"/>
      <c r="E2927" s="394"/>
    </row>
    <row r="2928" spans="1:5" ht="14.1" customHeight="1" x14ac:dyDescent="0.2">
      <c r="A2928" s="156"/>
      <c r="E2928" s="394"/>
    </row>
    <row r="2929" spans="1:5" ht="14.1" customHeight="1" x14ac:dyDescent="0.2">
      <c r="A2929" s="156"/>
      <c r="E2929" s="394"/>
    </row>
    <row r="2930" spans="1:5" ht="14.1" customHeight="1" x14ac:dyDescent="0.2">
      <c r="A2930" s="156"/>
      <c r="E2930" s="394"/>
    </row>
    <row r="2931" spans="1:5" ht="14.1" customHeight="1" x14ac:dyDescent="0.2">
      <c r="A2931" s="156"/>
      <c r="E2931" s="394"/>
    </row>
    <row r="2932" spans="1:5" ht="14.1" customHeight="1" x14ac:dyDescent="0.2">
      <c r="A2932" s="156"/>
      <c r="E2932" s="394"/>
    </row>
    <row r="2933" spans="1:5" ht="14.1" customHeight="1" x14ac:dyDescent="0.2">
      <c r="A2933" s="156"/>
      <c r="E2933" s="394"/>
    </row>
    <row r="2934" spans="1:5" ht="14.1" customHeight="1" x14ac:dyDescent="0.2">
      <c r="A2934" s="156"/>
      <c r="E2934" s="394"/>
    </row>
    <row r="2935" spans="1:5" ht="14.1" customHeight="1" x14ac:dyDescent="0.2">
      <c r="A2935" s="156"/>
      <c r="E2935" s="394"/>
    </row>
    <row r="2936" spans="1:5" ht="14.1" customHeight="1" x14ac:dyDescent="0.2">
      <c r="A2936" s="156"/>
      <c r="E2936" s="394"/>
    </row>
    <row r="2937" spans="1:5" ht="14.1" customHeight="1" x14ac:dyDescent="0.2">
      <c r="A2937" s="156"/>
      <c r="E2937" s="394"/>
    </row>
    <row r="2938" spans="1:5" ht="14.1" customHeight="1" x14ac:dyDescent="0.2">
      <c r="A2938" s="156"/>
      <c r="E2938" s="394"/>
    </row>
    <row r="2939" spans="1:5" ht="14.1" customHeight="1" x14ac:dyDescent="0.2">
      <c r="A2939" s="156"/>
      <c r="E2939" s="394"/>
    </row>
    <row r="2940" spans="1:5" ht="14.1" customHeight="1" x14ac:dyDescent="0.2">
      <c r="A2940" s="156"/>
      <c r="E2940" s="394"/>
    </row>
    <row r="2941" spans="1:5" ht="14.1" customHeight="1" x14ac:dyDescent="0.2">
      <c r="A2941" s="156"/>
      <c r="E2941" s="394"/>
    </row>
    <row r="2942" spans="1:5" ht="14.1" customHeight="1" x14ac:dyDescent="0.2">
      <c r="A2942" s="156"/>
      <c r="E2942" s="394"/>
    </row>
    <row r="2943" spans="1:5" ht="14.1" customHeight="1" x14ac:dyDescent="0.2">
      <c r="A2943" s="156"/>
      <c r="E2943" s="394"/>
    </row>
    <row r="2944" spans="1:5" ht="14.1" customHeight="1" x14ac:dyDescent="0.2">
      <c r="A2944" s="156"/>
      <c r="E2944" s="394"/>
    </row>
    <row r="2945" spans="1:5" ht="14.1" customHeight="1" x14ac:dyDescent="0.2">
      <c r="A2945" s="156"/>
      <c r="E2945" s="394"/>
    </row>
    <row r="2946" spans="1:5" ht="14.1" customHeight="1" x14ac:dyDescent="0.2">
      <c r="A2946" s="156"/>
      <c r="E2946" s="394"/>
    </row>
    <row r="2947" spans="1:5" ht="14.1" customHeight="1" x14ac:dyDescent="0.2">
      <c r="A2947" s="156"/>
      <c r="E2947" s="394"/>
    </row>
    <row r="2948" spans="1:5" ht="14.1" customHeight="1" x14ac:dyDescent="0.2">
      <c r="A2948" s="156"/>
      <c r="E2948" s="394"/>
    </row>
    <row r="2949" spans="1:5" ht="14.1" customHeight="1" x14ac:dyDescent="0.2">
      <c r="A2949" s="156"/>
      <c r="E2949" s="394"/>
    </row>
    <row r="2950" spans="1:5" ht="14.1" customHeight="1" x14ac:dyDescent="0.2">
      <c r="A2950" s="156"/>
      <c r="E2950" s="394"/>
    </row>
    <row r="2951" spans="1:5" ht="14.1" customHeight="1" x14ac:dyDescent="0.2">
      <c r="A2951" s="156"/>
      <c r="E2951" s="394"/>
    </row>
    <row r="2952" spans="1:5" ht="14.1" customHeight="1" x14ac:dyDescent="0.2">
      <c r="A2952" s="156"/>
      <c r="E2952" s="394"/>
    </row>
    <row r="2953" spans="1:5" ht="14.1" customHeight="1" x14ac:dyDescent="0.2">
      <c r="A2953" s="156"/>
      <c r="E2953" s="394"/>
    </row>
    <row r="2954" spans="1:5" ht="14.1" customHeight="1" x14ac:dyDescent="0.2">
      <c r="A2954" s="156"/>
      <c r="E2954" s="394"/>
    </row>
    <row r="2955" spans="1:5" ht="14.1" customHeight="1" x14ac:dyDescent="0.2">
      <c r="A2955" s="156"/>
      <c r="E2955" s="394"/>
    </row>
    <row r="2956" spans="1:5" ht="14.1" customHeight="1" x14ac:dyDescent="0.2">
      <c r="A2956" s="156"/>
      <c r="E2956" s="394"/>
    </row>
    <row r="2957" spans="1:5" ht="14.1" customHeight="1" x14ac:dyDescent="0.2">
      <c r="A2957" s="156"/>
      <c r="E2957" s="394"/>
    </row>
    <row r="2958" spans="1:5" ht="14.1" customHeight="1" x14ac:dyDescent="0.2">
      <c r="A2958" s="156"/>
      <c r="E2958" s="394"/>
    </row>
    <row r="2959" spans="1:5" ht="14.1" customHeight="1" x14ac:dyDescent="0.2">
      <c r="A2959" s="156"/>
      <c r="E2959" s="394"/>
    </row>
    <row r="2960" spans="1:5" ht="14.1" customHeight="1" x14ac:dyDescent="0.2">
      <c r="A2960" s="156"/>
      <c r="E2960" s="394"/>
    </row>
    <row r="2961" spans="1:5" ht="14.1" customHeight="1" x14ac:dyDescent="0.2">
      <c r="A2961" s="156"/>
      <c r="E2961" s="394"/>
    </row>
    <row r="2962" spans="1:5" ht="14.1" customHeight="1" x14ac:dyDescent="0.2">
      <c r="A2962" s="156"/>
      <c r="E2962" s="394"/>
    </row>
    <row r="2963" spans="1:5" ht="14.1" customHeight="1" x14ac:dyDescent="0.2">
      <c r="A2963" s="156"/>
      <c r="E2963" s="394"/>
    </row>
    <row r="2964" spans="1:5" ht="14.1" customHeight="1" x14ac:dyDescent="0.2">
      <c r="A2964" s="156"/>
      <c r="E2964" s="394"/>
    </row>
    <row r="2965" spans="1:5" ht="14.1" customHeight="1" x14ac:dyDescent="0.2">
      <c r="A2965" s="156"/>
      <c r="E2965" s="394"/>
    </row>
    <row r="2966" spans="1:5" ht="14.1" customHeight="1" x14ac:dyDescent="0.2">
      <c r="A2966" s="156"/>
      <c r="E2966" s="394"/>
    </row>
    <row r="2967" spans="1:5" ht="14.1" customHeight="1" x14ac:dyDescent="0.2">
      <c r="A2967" s="156"/>
      <c r="E2967" s="394"/>
    </row>
    <row r="2968" spans="1:5" ht="14.1" customHeight="1" x14ac:dyDescent="0.2">
      <c r="A2968" s="156"/>
      <c r="E2968" s="394"/>
    </row>
    <row r="2969" spans="1:5" ht="14.1" customHeight="1" x14ac:dyDescent="0.2">
      <c r="A2969" s="156"/>
      <c r="E2969" s="394"/>
    </row>
    <row r="2970" spans="1:5" ht="14.1" customHeight="1" x14ac:dyDescent="0.2">
      <c r="A2970" s="156"/>
      <c r="E2970" s="394"/>
    </row>
    <row r="2971" spans="1:5" ht="14.1" customHeight="1" x14ac:dyDescent="0.2">
      <c r="A2971" s="156"/>
      <c r="E2971" s="394"/>
    </row>
    <row r="2972" spans="1:5" ht="14.1" customHeight="1" x14ac:dyDescent="0.2">
      <c r="A2972" s="156"/>
      <c r="E2972" s="394"/>
    </row>
    <row r="2973" spans="1:5" ht="14.1" customHeight="1" x14ac:dyDescent="0.2">
      <c r="A2973" s="156"/>
      <c r="E2973" s="394"/>
    </row>
    <row r="2974" spans="1:5" ht="14.1" customHeight="1" x14ac:dyDescent="0.2">
      <c r="A2974" s="156"/>
      <c r="E2974" s="394"/>
    </row>
    <row r="2975" spans="1:5" ht="14.1" customHeight="1" x14ac:dyDescent="0.2">
      <c r="A2975" s="156"/>
      <c r="E2975" s="394"/>
    </row>
    <row r="2976" spans="1:5" ht="14.1" customHeight="1" x14ac:dyDescent="0.2">
      <c r="A2976" s="156"/>
      <c r="E2976" s="394"/>
    </row>
    <row r="2977" spans="1:5" ht="14.1" customHeight="1" x14ac:dyDescent="0.2">
      <c r="A2977" s="156"/>
      <c r="E2977" s="394"/>
    </row>
    <row r="2978" spans="1:5" ht="14.1" customHeight="1" x14ac:dyDescent="0.2">
      <c r="A2978" s="156"/>
      <c r="E2978" s="394"/>
    </row>
    <row r="2979" spans="1:5" ht="14.1" customHeight="1" x14ac:dyDescent="0.2">
      <c r="A2979" s="156"/>
      <c r="E2979" s="394"/>
    </row>
    <row r="2980" spans="1:5" ht="14.1" customHeight="1" x14ac:dyDescent="0.2">
      <c r="A2980" s="156"/>
      <c r="E2980" s="394"/>
    </row>
    <row r="2981" spans="1:5" ht="14.1" customHeight="1" x14ac:dyDescent="0.2">
      <c r="A2981" s="156"/>
      <c r="E2981" s="394"/>
    </row>
    <row r="2982" spans="1:5" ht="14.1" customHeight="1" x14ac:dyDescent="0.2">
      <c r="A2982" s="156"/>
      <c r="E2982" s="394"/>
    </row>
    <row r="2983" spans="1:5" ht="14.1" customHeight="1" x14ac:dyDescent="0.2">
      <c r="A2983" s="156"/>
      <c r="E2983" s="394"/>
    </row>
    <row r="2984" spans="1:5" ht="14.1" customHeight="1" x14ac:dyDescent="0.2">
      <c r="A2984" s="156"/>
      <c r="E2984" s="394"/>
    </row>
    <row r="2985" spans="1:5" ht="14.1" customHeight="1" x14ac:dyDescent="0.2">
      <c r="A2985" s="156"/>
      <c r="E2985" s="394"/>
    </row>
    <row r="2986" spans="1:5" ht="14.1" customHeight="1" x14ac:dyDescent="0.2">
      <c r="A2986" s="156"/>
      <c r="E2986" s="394"/>
    </row>
    <row r="2987" spans="1:5" ht="14.1" customHeight="1" x14ac:dyDescent="0.2">
      <c r="A2987" s="156"/>
      <c r="E2987" s="394"/>
    </row>
    <row r="2988" spans="1:5" ht="14.1" customHeight="1" x14ac:dyDescent="0.2">
      <c r="A2988" s="156"/>
      <c r="E2988" s="394"/>
    </row>
    <row r="2989" spans="1:5" ht="14.1" customHeight="1" x14ac:dyDescent="0.2">
      <c r="A2989" s="156"/>
      <c r="E2989" s="394"/>
    </row>
    <row r="2990" spans="1:5" ht="14.1" customHeight="1" x14ac:dyDescent="0.2">
      <c r="A2990" s="156"/>
      <c r="E2990" s="394"/>
    </row>
    <row r="2991" spans="1:5" ht="14.1" customHeight="1" x14ac:dyDescent="0.2">
      <c r="A2991" s="156"/>
      <c r="E2991" s="394"/>
    </row>
    <row r="2992" spans="1:5" ht="14.1" customHeight="1" x14ac:dyDescent="0.2">
      <c r="A2992" s="156"/>
      <c r="E2992" s="394"/>
    </row>
    <row r="2993" spans="1:5" ht="14.1" customHeight="1" x14ac:dyDescent="0.2">
      <c r="A2993" s="156"/>
      <c r="E2993" s="394"/>
    </row>
    <row r="2994" spans="1:5" ht="14.1" customHeight="1" x14ac:dyDescent="0.2">
      <c r="A2994" s="156"/>
      <c r="E2994" s="394"/>
    </row>
    <row r="2995" spans="1:5" ht="14.1" customHeight="1" x14ac:dyDescent="0.2">
      <c r="A2995" s="156"/>
      <c r="E2995" s="394"/>
    </row>
    <row r="2996" spans="1:5" ht="14.1" customHeight="1" x14ac:dyDescent="0.2">
      <c r="A2996" s="156"/>
      <c r="E2996" s="394"/>
    </row>
    <row r="2997" spans="1:5" ht="14.1" customHeight="1" x14ac:dyDescent="0.2">
      <c r="A2997" s="156"/>
      <c r="E2997" s="394"/>
    </row>
    <row r="2998" spans="1:5" ht="14.1" customHeight="1" x14ac:dyDescent="0.2">
      <c r="A2998" s="156"/>
      <c r="E2998" s="394"/>
    </row>
    <row r="2999" spans="1:5" ht="14.1" customHeight="1" x14ac:dyDescent="0.2">
      <c r="A2999" s="156"/>
      <c r="E2999" s="394"/>
    </row>
    <row r="3000" spans="1:5" ht="14.1" customHeight="1" x14ac:dyDescent="0.2">
      <c r="A3000" s="156"/>
      <c r="E3000" s="394"/>
    </row>
    <row r="3001" spans="1:5" ht="14.1" customHeight="1" x14ac:dyDescent="0.2">
      <c r="A3001" s="156"/>
      <c r="E3001" s="394"/>
    </row>
    <row r="3002" spans="1:5" ht="14.1" customHeight="1" x14ac:dyDescent="0.2">
      <c r="A3002" s="156"/>
      <c r="E3002" s="394"/>
    </row>
    <row r="3003" spans="1:5" ht="14.1" customHeight="1" x14ac:dyDescent="0.2">
      <c r="A3003" s="156"/>
      <c r="E3003" s="394"/>
    </row>
    <row r="3004" spans="1:5" ht="14.1" customHeight="1" x14ac:dyDescent="0.2">
      <c r="A3004" s="156"/>
      <c r="E3004" s="394"/>
    </row>
    <row r="3005" spans="1:5" ht="14.1" customHeight="1" x14ac:dyDescent="0.2">
      <c r="A3005" s="156"/>
      <c r="E3005" s="394"/>
    </row>
    <row r="3006" spans="1:5" ht="14.1" customHeight="1" x14ac:dyDescent="0.2">
      <c r="A3006" s="156"/>
      <c r="E3006" s="394"/>
    </row>
    <row r="3007" spans="1:5" ht="14.1" customHeight="1" x14ac:dyDescent="0.2">
      <c r="A3007" s="156"/>
      <c r="E3007" s="394"/>
    </row>
    <row r="3008" spans="1:5" ht="14.1" customHeight="1" x14ac:dyDescent="0.2">
      <c r="A3008" s="156"/>
      <c r="E3008" s="394"/>
    </row>
    <row r="3009" spans="1:5" ht="14.1" customHeight="1" x14ac:dyDescent="0.2">
      <c r="A3009" s="156"/>
      <c r="E3009" s="394"/>
    </row>
    <row r="3010" spans="1:5" ht="14.1" customHeight="1" x14ac:dyDescent="0.2">
      <c r="A3010" s="156"/>
      <c r="E3010" s="394"/>
    </row>
    <row r="3011" spans="1:5" ht="14.1" customHeight="1" x14ac:dyDescent="0.2">
      <c r="A3011" s="156"/>
      <c r="E3011" s="394"/>
    </row>
    <row r="3012" spans="1:5" ht="14.1" customHeight="1" x14ac:dyDescent="0.2">
      <c r="A3012" s="156"/>
      <c r="E3012" s="394"/>
    </row>
    <row r="3013" spans="1:5" ht="14.1" customHeight="1" x14ac:dyDescent="0.2">
      <c r="A3013" s="156"/>
      <c r="E3013" s="394"/>
    </row>
    <row r="3014" spans="1:5" ht="14.1" customHeight="1" x14ac:dyDescent="0.2">
      <c r="A3014" s="156"/>
      <c r="E3014" s="394"/>
    </row>
    <row r="3015" spans="1:5" ht="14.1" customHeight="1" x14ac:dyDescent="0.2">
      <c r="A3015" s="156"/>
      <c r="E3015" s="394"/>
    </row>
    <row r="3016" spans="1:5" ht="14.1" customHeight="1" x14ac:dyDescent="0.2">
      <c r="A3016" s="156"/>
      <c r="E3016" s="394"/>
    </row>
    <row r="3017" spans="1:5" ht="14.1" customHeight="1" x14ac:dyDescent="0.2">
      <c r="A3017" s="156"/>
      <c r="E3017" s="394"/>
    </row>
    <row r="3018" spans="1:5" ht="14.1" customHeight="1" x14ac:dyDescent="0.2">
      <c r="A3018" s="156"/>
      <c r="E3018" s="394"/>
    </row>
    <row r="3019" spans="1:5" ht="14.1" customHeight="1" x14ac:dyDescent="0.2">
      <c r="A3019" s="156"/>
      <c r="E3019" s="394"/>
    </row>
    <row r="3020" spans="1:5" ht="14.1" customHeight="1" x14ac:dyDescent="0.2">
      <c r="A3020" s="156"/>
      <c r="E3020" s="394"/>
    </row>
    <row r="3021" spans="1:5" ht="14.1" customHeight="1" x14ac:dyDescent="0.2">
      <c r="A3021" s="156"/>
      <c r="E3021" s="394"/>
    </row>
    <row r="3022" spans="1:5" ht="14.1" customHeight="1" x14ac:dyDescent="0.2">
      <c r="A3022" s="156"/>
      <c r="E3022" s="394"/>
    </row>
    <row r="3023" spans="1:5" ht="14.1" customHeight="1" x14ac:dyDescent="0.2">
      <c r="A3023" s="156"/>
      <c r="E3023" s="394"/>
    </row>
    <row r="3024" spans="1:5" ht="14.1" customHeight="1" x14ac:dyDescent="0.2">
      <c r="A3024" s="156"/>
      <c r="E3024" s="394"/>
    </row>
    <row r="3025" spans="1:5" ht="14.1" customHeight="1" x14ac:dyDescent="0.2">
      <c r="A3025" s="156"/>
      <c r="E3025" s="394"/>
    </row>
    <row r="3026" spans="1:5" ht="14.1" customHeight="1" x14ac:dyDescent="0.2">
      <c r="A3026" s="156"/>
      <c r="E3026" s="394"/>
    </row>
    <row r="3027" spans="1:5" ht="14.1" customHeight="1" x14ac:dyDescent="0.2">
      <c r="A3027" s="156"/>
      <c r="E3027" s="394"/>
    </row>
    <row r="3028" spans="1:5" ht="14.1" customHeight="1" x14ac:dyDescent="0.2">
      <c r="A3028" s="156"/>
      <c r="E3028" s="394"/>
    </row>
    <row r="3029" spans="1:5" ht="14.1" customHeight="1" x14ac:dyDescent="0.2">
      <c r="A3029" s="156"/>
      <c r="E3029" s="394"/>
    </row>
    <row r="3030" spans="1:5" ht="14.1" customHeight="1" x14ac:dyDescent="0.2">
      <c r="A3030" s="156"/>
      <c r="E3030" s="394"/>
    </row>
    <row r="3031" spans="1:5" ht="14.1" customHeight="1" x14ac:dyDescent="0.2">
      <c r="A3031" s="156"/>
      <c r="E3031" s="394"/>
    </row>
    <row r="3032" spans="1:5" ht="14.1" customHeight="1" x14ac:dyDescent="0.2">
      <c r="A3032" s="156"/>
      <c r="E3032" s="394"/>
    </row>
    <row r="3033" spans="1:5" ht="14.1" customHeight="1" x14ac:dyDescent="0.2">
      <c r="A3033" s="156"/>
      <c r="E3033" s="394"/>
    </row>
    <row r="3034" spans="1:5" ht="14.1" customHeight="1" x14ac:dyDescent="0.2">
      <c r="A3034" s="156"/>
      <c r="E3034" s="394"/>
    </row>
    <row r="3035" spans="1:5" ht="14.1" customHeight="1" x14ac:dyDescent="0.2">
      <c r="A3035" s="156"/>
      <c r="E3035" s="394"/>
    </row>
    <row r="3036" spans="1:5" ht="14.1" customHeight="1" x14ac:dyDescent="0.2">
      <c r="A3036" s="156"/>
      <c r="E3036" s="394"/>
    </row>
    <row r="3037" spans="1:5" ht="14.1" customHeight="1" x14ac:dyDescent="0.2">
      <c r="A3037" s="156"/>
      <c r="E3037" s="394"/>
    </row>
    <row r="3038" spans="1:5" ht="14.1" customHeight="1" x14ac:dyDescent="0.2">
      <c r="A3038" s="156"/>
      <c r="E3038" s="394"/>
    </row>
    <row r="3039" spans="1:5" ht="14.1" customHeight="1" x14ac:dyDescent="0.2">
      <c r="A3039" s="156"/>
      <c r="E3039" s="394"/>
    </row>
    <row r="3040" spans="1:5" ht="14.1" customHeight="1" x14ac:dyDescent="0.2">
      <c r="A3040" s="156"/>
      <c r="E3040" s="394"/>
    </row>
    <row r="3041" spans="1:5" ht="14.1" customHeight="1" x14ac:dyDescent="0.2">
      <c r="A3041" s="156"/>
      <c r="E3041" s="394"/>
    </row>
    <row r="3042" spans="1:5" ht="14.1" customHeight="1" x14ac:dyDescent="0.2">
      <c r="A3042" s="156"/>
      <c r="E3042" s="394"/>
    </row>
    <row r="3043" spans="1:5" ht="14.1" customHeight="1" x14ac:dyDescent="0.2">
      <c r="A3043" s="156"/>
      <c r="E3043" s="394"/>
    </row>
    <row r="3044" spans="1:5" ht="14.1" customHeight="1" x14ac:dyDescent="0.2">
      <c r="A3044" s="156"/>
      <c r="E3044" s="394"/>
    </row>
    <row r="3045" spans="1:5" ht="14.1" customHeight="1" x14ac:dyDescent="0.2">
      <c r="A3045" s="156"/>
      <c r="E3045" s="394"/>
    </row>
    <row r="3046" spans="1:5" ht="14.1" customHeight="1" x14ac:dyDescent="0.2">
      <c r="A3046" s="156"/>
      <c r="E3046" s="394"/>
    </row>
    <row r="3047" spans="1:5" ht="14.1" customHeight="1" x14ac:dyDescent="0.2">
      <c r="A3047" s="156"/>
      <c r="E3047" s="394"/>
    </row>
    <row r="3048" spans="1:5" ht="14.1" customHeight="1" x14ac:dyDescent="0.2">
      <c r="A3048" s="156"/>
      <c r="E3048" s="394"/>
    </row>
    <row r="3049" spans="1:5" ht="14.1" customHeight="1" x14ac:dyDescent="0.2">
      <c r="A3049" s="156"/>
      <c r="E3049" s="394"/>
    </row>
    <row r="3050" spans="1:5" ht="14.1" customHeight="1" x14ac:dyDescent="0.2">
      <c r="A3050" s="156"/>
      <c r="E3050" s="394"/>
    </row>
    <row r="3051" spans="1:5" ht="14.1" customHeight="1" x14ac:dyDescent="0.2">
      <c r="A3051" s="156"/>
      <c r="E3051" s="394"/>
    </row>
    <row r="3052" spans="1:5" ht="14.1" customHeight="1" x14ac:dyDescent="0.2">
      <c r="A3052" s="156"/>
      <c r="E3052" s="394"/>
    </row>
    <row r="3053" spans="1:5" ht="14.1" customHeight="1" x14ac:dyDescent="0.2">
      <c r="A3053" s="156"/>
      <c r="E3053" s="394"/>
    </row>
    <row r="3054" spans="1:5" ht="14.1" customHeight="1" x14ac:dyDescent="0.2">
      <c r="A3054" s="156"/>
      <c r="E3054" s="394"/>
    </row>
    <row r="3055" spans="1:5" ht="14.1" customHeight="1" x14ac:dyDescent="0.2">
      <c r="A3055" s="156"/>
      <c r="E3055" s="394"/>
    </row>
    <row r="3056" spans="1:5" ht="14.1" customHeight="1" x14ac:dyDescent="0.2">
      <c r="A3056" s="156"/>
      <c r="E3056" s="394"/>
    </row>
    <row r="3057" spans="1:5" ht="14.1" customHeight="1" x14ac:dyDescent="0.2">
      <c r="A3057" s="156"/>
      <c r="E3057" s="394"/>
    </row>
    <row r="3058" spans="1:5" ht="14.1" customHeight="1" x14ac:dyDescent="0.2">
      <c r="A3058" s="156"/>
      <c r="E3058" s="394"/>
    </row>
    <row r="3059" spans="1:5" ht="14.1" customHeight="1" x14ac:dyDescent="0.2">
      <c r="A3059" s="156"/>
      <c r="E3059" s="394"/>
    </row>
    <row r="3060" spans="1:5" ht="14.1" customHeight="1" x14ac:dyDescent="0.2">
      <c r="A3060" s="156"/>
      <c r="E3060" s="394"/>
    </row>
    <row r="3061" spans="1:5" ht="14.1" customHeight="1" x14ac:dyDescent="0.2">
      <c r="A3061" s="156"/>
      <c r="E3061" s="394"/>
    </row>
    <row r="3062" spans="1:5" ht="14.1" customHeight="1" x14ac:dyDescent="0.2">
      <c r="A3062" s="156"/>
      <c r="E3062" s="394"/>
    </row>
    <row r="3063" spans="1:5" ht="14.1" customHeight="1" x14ac:dyDescent="0.2">
      <c r="A3063" s="156"/>
      <c r="E3063" s="394"/>
    </row>
    <row r="3064" spans="1:5" ht="14.1" customHeight="1" x14ac:dyDescent="0.2">
      <c r="A3064" s="156"/>
      <c r="E3064" s="394"/>
    </row>
    <row r="3065" spans="1:5" ht="14.1" customHeight="1" x14ac:dyDescent="0.2">
      <c r="A3065" s="156"/>
      <c r="E3065" s="394"/>
    </row>
    <row r="3066" spans="1:5" ht="14.1" customHeight="1" x14ac:dyDescent="0.2">
      <c r="A3066" s="156"/>
      <c r="E3066" s="394"/>
    </row>
    <row r="3067" spans="1:5" ht="14.1" customHeight="1" x14ac:dyDescent="0.2">
      <c r="A3067" s="156"/>
      <c r="E3067" s="394"/>
    </row>
    <row r="3068" spans="1:5" ht="14.1" customHeight="1" x14ac:dyDescent="0.2">
      <c r="A3068" s="156"/>
      <c r="E3068" s="394"/>
    </row>
    <row r="3069" spans="1:5" ht="14.1" customHeight="1" x14ac:dyDescent="0.2">
      <c r="A3069" s="156"/>
      <c r="E3069" s="394"/>
    </row>
    <row r="3070" spans="1:5" ht="14.1" customHeight="1" x14ac:dyDescent="0.2">
      <c r="A3070" s="156"/>
      <c r="E3070" s="394"/>
    </row>
    <row r="3071" spans="1:5" ht="14.1" customHeight="1" x14ac:dyDescent="0.2">
      <c r="A3071" s="156"/>
      <c r="E3071" s="394"/>
    </row>
    <row r="3072" spans="1:5" ht="14.1" customHeight="1" x14ac:dyDescent="0.2">
      <c r="A3072" s="156"/>
      <c r="E3072" s="394"/>
    </row>
    <row r="3073" spans="1:5" ht="14.1" customHeight="1" x14ac:dyDescent="0.2">
      <c r="A3073" s="156"/>
      <c r="E3073" s="394"/>
    </row>
    <row r="3074" spans="1:5" ht="14.1" customHeight="1" x14ac:dyDescent="0.2">
      <c r="A3074" s="156"/>
      <c r="E3074" s="394"/>
    </row>
    <row r="3075" spans="1:5" ht="14.1" customHeight="1" x14ac:dyDescent="0.2">
      <c r="A3075" s="156"/>
      <c r="E3075" s="394"/>
    </row>
    <row r="3076" spans="1:5" ht="14.1" customHeight="1" x14ac:dyDescent="0.2">
      <c r="A3076" s="156"/>
      <c r="E3076" s="394"/>
    </row>
    <row r="3077" spans="1:5" ht="14.1" customHeight="1" x14ac:dyDescent="0.2">
      <c r="A3077" s="156"/>
      <c r="E3077" s="394"/>
    </row>
    <row r="3078" spans="1:5" ht="14.1" customHeight="1" x14ac:dyDescent="0.2">
      <c r="A3078" s="156"/>
      <c r="E3078" s="394"/>
    </row>
    <row r="3079" spans="1:5" ht="14.1" customHeight="1" x14ac:dyDescent="0.2">
      <c r="A3079" s="156"/>
      <c r="E3079" s="394"/>
    </row>
    <row r="3080" spans="1:5" ht="14.1" customHeight="1" x14ac:dyDescent="0.2">
      <c r="A3080" s="156"/>
      <c r="E3080" s="394"/>
    </row>
    <row r="3081" spans="1:5" ht="14.1" customHeight="1" x14ac:dyDescent="0.2">
      <c r="A3081" s="156"/>
      <c r="E3081" s="394"/>
    </row>
    <row r="3082" spans="1:5" ht="14.1" customHeight="1" x14ac:dyDescent="0.2">
      <c r="A3082" s="156"/>
      <c r="E3082" s="394"/>
    </row>
    <row r="3083" spans="1:5" ht="14.1" customHeight="1" x14ac:dyDescent="0.2">
      <c r="A3083" s="156"/>
      <c r="E3083" s="394"/>
    </row>
    <row r="3084" spans="1:5" ht="14.1" customHeight="1" x14ac:dyDescent="0.2">
      <c r="A3084" s="156"/>
      <c r="E3084" s="394"/>
    </row>
    <row r="3085" spans="1:5" ht="14.1" customHeight="1" x14ac:dyDescent="0.2">
      <c r="A3085" s="156"/>
      <c r="E3085" s="394"/>
    </row>
    <row r="3086" spans="1:5" ht="14.1" customHeight="1" x14ac:dyDescent="0.2">
      <c r="A3086" s="156"/>
      <c r="E3086" s="394"/>
    </row>
    <row r="3087" spans="1:5" ht="14.1" customHeight="1" x14ac:dyDescent="0.2">
      <c r="A3087" s="156"/>
      <c r="E3087" s="394"/>
    </row>
    <row r="3088" spans="1:5" ht="14.1" customHeight="1" x14ac:dyDescent="0.2">
      <c r="A3088" s="156"/>
      <c r="E3088" s="394"/>
    </row>
    <row r="3089" spans="1:5" ht="14.1" customHeight="1" x14ac:dyDescent="0.2">
      <c r="A3089" s="156"/>
      <c r="E3089" s="394"/>
    </row>
    <row r="3090" spans="1:5" ht="14.1" customHeight="1" x14ac:dyDescent="0.2">
      <c r="A3090" s="156"/>
      <c r="E3090" s="394"/>
    </row>
    <row r="3091" spans="1:5" ht="14.1" customHeight="1" x14ac:dyDescent="0.2">
      <c r="A3091" s="156"/>
      <c r="E3091" s="394"/>
    </row>
    <row r="3092" spans="1:5" ht="14.1" customHeight="1" x14ac:dyDescent="0.2">
      <c r="A3092" s="156"/>
      <c r="E3092" s="394"/>
    </row>
    <row r="3093" spans="1:5" ht="14.1" customHeight="1" x14ac:dyDescent="0.2">
      <c r="A3093" s="156"/>
      <c r="E3093" s="394"/>
    </row>
    <row r="3094" spans="1:5" ht="14.1" customHeight="1" x14ac:dyDescent="0.2">
      <c r="A3094" s="156"/>
      <c r="E3094" s="394"/>
    </row>
    <row r="3095" spans="1:5" ht="14.1" customHeight="1" x14ac:dyDescent="0.2">
      <c r="A3095" s="156"/>
      <c r="E3095" s="394"/>
    </row>
    <row r="3096" spans="1:5" ht="14.1" customHeight="1" x14ac:dyDescent="0.2">
      <c r="A3096" s="156"/>
      <c r="E3096" s="394"/>
    </row>
    <row r="3097" spans="1:5" ht="14.1" customHeight="1" x14ac:dyDescent="0.2">
      <c r="A3097" s="156"/>
      <c r="E3097" s="394"/>
    </row>
    <row r="3098" spans="1:5" ht="14.1" customHeight="1" x14ac:dyDescent="0.2">
      <c r="A3098" s="156"/>
      <c r="E3098" s="394"/>
    </row>
    <row r="3099" spans="1:5" ht="14.1" customHeight="1" x14ac:dyDescent="0.2">
      <c r="A3099" s="156"/>
      <c r="E3099" s="394"/>
    </row>
    <row r="3100" spans="1:5" ht="14.1" customHeight="1" x14ac:dyDescent="0.2">
      <c r="A3100" s="156"/>
      <c r="E3100" s="394"/>
    </row>
    <row r="3101" spans="1:5" ht="14.1" customHeight="1" x14ac:dyDescent="0.2">
      <c r="A3101" s="156"/>
      <c r="E3101" s="394"/>
    </row>
    <row r="3102" spans="1:5" ht="14.1" customHeight="1" x14ac:dyDescent="0.2">
      <c r="A3102" s="156"/>
      <c r="E3102" s="394"/>
    </row>
    <row r="3103" spans="1:5" ht="14.1" customHeight="1" x14ac:dyDescent="0.2">
      <c r="A3103" s="156"/>
      <c r="E3103" s="394"/>
    </row>
    <row r="3104" spans="1:5" ht="14.1" customHeight="1" x14ac:dyDescent="0.2">
      <c r="A3104" s="156"/>
      <c r="E3104" s="394"/>
    </row>
    <row r="3105" spans="1:5" ht="14.1" customHeight="1" x14ac:dyDescent="0.2">
      <c r="A3105" s="156"/>
      <c r="E3105" s="394"/>
    </row>
    <row r="3106" spans="1:5" ht="14.1" customHeight="1" x14ac:dyDescent="0.2">
      <c r="A3106" s="156"/>
      <c r="E3106" s="394"/>
    </row>
    <row r="3107" spans="1:5" ht="14.1" customHeight="1" x14ac:dyDescent="0.2">
      <c r="A3107" s="156"/>
      <c r="E3107" s="394"/>
    </row>
    <row r="3108" spans="1:5" ht="14.1" customHeight="1" x14ac:dyDescent="0.2">
      <c r="A3108" s="156"/>
      <c r="E3108" s="394"/>
    </row>
    <row r="3109" spans="1:5" ht="14.1" customHeight="1" x14ac:dyDescent="0.2">
      <c r="A3109" s="156"/>
      <c r="E3109" s="394"/>
    </row>
    <row r="3110" spans="1:5" ht="14.1" customHeight="1" x14ac:dyDescent="0.2">
      <c r="A3110" s="156"/>
      <c r="E3110" s="394"/>
    </row>
    <row r="3111" spans="1:5" ht="14.1" customHeight="1" x14ac:dyDescent="0.2">
      <c r="A3111" s="156"/>
      <c r="E3111" s="394"/>
    </row>
    <row r="3112" spans="1:5" ht="14.1" customHeight="1" x14ac:dyDescent="0.2">
      <c r="A3112" s="156"/>
      <c r="E3112" s="394"/>
    </row>
    <row r="3113" spans="1:5" ht="14.1" customHeight="1" x14ac:dyDescent="0.2">
      <c r="A3113" s="156"/>
      <c r="E3113" s="394"/>
    </row>
    <row r="3114" spans="1:5" ht="14.1" customHeight="1" x14ac:dyDescent="0.2">
      <c r="A3114" s="156"/>
      <c r="E3114" s="394"/>
    </row>
    <row r="3115" spans="1:5" ht="14.1" customHeight="1" x14ac:dyDescent="0.2">
      <c r="A3115" s="156"/>
      <c r="E3115" s="394"/>
    </row>
    <row r="3116" spans="1:5" ht="14.1" customHeight="1" x14ac:dyDescent="0.2">
      <c r="A3116" s="156"/>
      <c r="E3116" s="394"/>
    </row>
    <row r="3117" spans="1:5" ht="14.1" customHeight="1" x14ac:dyDescent="0.2">
      <c r="A3117" s="156"/>
      <c r="E3117" s="394"/>
    </row>
    <row r="3118" spans="1:5" ht="14.1" customHeight="1" x14ac:dyDescent="0.2">
      <c r="A3118" s="156"/>
      <c r="E3118" s="394"/>
    </row>
    <row r="3119" spans="1:5" ht="14.1" customHeight="1" x14ac:dyDescent="0.2">
      <c r="A3119" s="156"/>
      <c r="E3119" s="394"/>
    </row>
    <row r="3120" spans="1:5" ht="14.1" customHeight="1" x14ac:dyDescent="0.2">
      <c r="A3120" s="156"/>
      <c r="E3120" s="394"/>
    </row>
    <row r="3121" spans="1:5" ht="14.1" customHeight="1" x14ac:dyDescent="0.2">
      <c r="A3121" s="156"/>
      <c r="E3121" s="394"/>
    </row>
    <row r="3122" spans="1:5" ht="14.1" customHeight="1" x14ac:dyDescent="0.2">
      <c r="A3122" s="156"/>
      <c r="E3122" s="394"/>
    </row>
    <row r="3123" spans="1:5" ht="14.1" customHeight="1" x14ac:dyDescent="0.2">
      <c r="A3123" s="156"/>
      <c r="E3123" s="394"/>
    </row>
    <row r="3124" spans="1:5" ht="14.1" customHeight="1" x14ac:dyDescent="0.2">
      <c r="A3124" s="156"/>
      <c r="E3124" s="394"/>
    </row>
    <row r="3125" spans="1:5" ht="14.1" customHeight="1" x14ac:dyDescent="0.2">
      <c r="A3125" s="156"/>
      <c r="E3125" s="394"/>
    </row>
    <row r="3126" spans="1:5" ht="14.1" customHeight="1" x14ac:dyDescent="0.2">
      <c r="A3126" s="156"/>
      <c r="E3126" s="394"/>
    </row>
    <row r="3127" spans="1:5" ht="14.1" customHeight="1" x14ac:dyDescent="0.2">
      <c r="A3127" s="156"/>
      <c r="E3127" s="394"/>
    </row>
    <row r="3128" spans="1:5" ht="14.1" customHeight="1" x14ac:dyDescent="0.2">
      <c r="A3128" s="156"/>
      <c r="E3128" s="394"/>
    </row>
    <row r="3129" spans="1:5" ht="14.1" customHeight="1" x14ac:dyDescent="0.2">
      <c r="A3129" s="156"/>
      <c r="E3129" s="394"/>
    </row>
    <row r="3130" spans="1:5" ht="14.1" customHeight="1" x14ac:dyDescent="0.2"/>
    <row r="3131" spans="1:5" ht="14.1" customHeight="1" x14ac:dyDescent="0.2"/>
    <row r="3132" spans="1:5" ht="14.1" customHeight="1" x14ac:dyDescent="0.2">
      <c r="A3132" s="397"/>
    </row>
  </sheetData>
  <mergeCells count="19">
    <mergeCell ref="A2032:B2032"/>
    <mergeCell ref="A2033:B2033"/>
    <mergeCell ref="A2035:B2035"/>
    <mergeCell ref="J6:L6"/>
    <mergeCell ref="N6:P6"/>
    <mergeCell ref="A2025:B2025"/>
    <mergeCell ref="A2026:B2026"/>
    <mergeCell ref="A2029:B2029"/>
    <mergeCell ref="A2030:B2030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</mergeCells>
  <printOptions horizontalCentered="1" gridLines="1"/>
  <pageMargins left="0" right="0" top="0.36" bottom="0" header="0.17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TITLE</vt:lpstr>
      <vt:lpstr>CONTENTS</vt:lpstr>
      <vt:lpstr>SUMMARY J-OCT.2019-20 (F)</vt:lpstr>
      <vt:lpstr>SUMM. (cmdty) J-OCT. 2019-20 </vt:lpstr>
      <vt:lpstr>vari. (cmdty) J-OCT. 2019-20</vt:lpstr>
      <vt:lpstr>JUL.-OCT. TDAP FORMAT (F)</vt:lpstr>
      <vt:lpstr>TOP 40 COUNT. J-OCT.19-20</vt:lpstr>
      <vt:lpstr>Vari. (Count.) J-OCT. 2019- (2</vt:lpstr>
      <vt:lpstr>'JUL.-OCT. TDAP FORMAT (F)'!Print_Titles</vt:lpstr>
      <vt:lpstr>'vari. (cmdty) J-OCT. 2019-20'!Print_Titles</vt:lpstr>
      <vt:lpstr>'Vari. (Count.) J-OCT. 2019- (2'!Print_Titles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</dc:creator>
  <cp:lastModifiedBy>kamal</cp:lastModifiedBy>
  <cp:lastPrinted>2020-01-23T10:20:57Z</cp:lastPrinted>
  <dcterms:created xsi:type="dcterms:W3CDTF">2020-01-17T05:22:11Z</dcterms:created>
  <dcterms:modified xsi:type="dcterms:W3CDTF">2020-01-24T06:03:20Z</dcterms:modified>
</cp:coreProperties>
</file>