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0" yWindow="0" windowWidth="15360" windowHeight="7755" activeTab="1"/>
  </bookViews>
  <sheets>
    <sheet name="TITLE" sheetId="1" r:id="rId1"/>
    <sheet name="CONTENTS" sheetId="2" r:id="rId2"/>
    <sheet name="SUMMARY J-JUN.2017-18 (F)" sheetId="7" r:id="rId3"/>
    <sheet name="SUMM. (cmdty) J-JUN. 18-19 " sheetId="3" r:id="rId4"/>
    <sheet name="vari. (cmdty) J-JUN. 18-19" sheetId="4" r:id="rId5"/>
    <sheet name="BAL.OF TRA.4 J-JUN. 2018-19 (2" sheetId="8" r:id="rId6"/>
    <sheet name="TOP 40 COUNT. J-JUN.18-19" sheetId="5" r:id="rId7"/>
    <sheet name="Vari. (Count.) J-JUN. 2018-19" sheetId="6" r:id="rId8"/>
  </sheets>
  <externalReferences>
    <externalReference r:id="rId9"/>
  </externalReferences>
  <definedNames>
    <definedName name="aa" localSheetId="5">#REF!</definedName>
    <definedName name="aa" localSheetId="1">#REF!</definedName>
    <definedName name="aa" localSheetId="2">#REF!</definedName>
    <definedName name="aa" localSheetId="7">#REF!</definedName>
    <definedName name="aa">#REF!</definedName>
    <definedName name="ABC" localSheetId="5">#REF!</definedName>
    <definedName name="ABC" localSheetId="1">#REF!</definedName>
    <definedName name="ABC" localSheetId="2">#REF!</definedName>
    <definedName name="ABC" localSheetId="7">#REF!</definedName>
    <definedName name="ABC">#REF!</definedName>
    <definedName name="ABCD" localSheetId="5">#REF!</definedName>
    <definedName name="ABCD" localSheetId="1">#REF!</definedName>
    <definedName name="ABCD" localSheetId="2">#REF!</definedName>
    <definedName name="ABCD" localSheetId="7">#REF!</definedName>
    <definedName name="ABCD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6">#REF!</definedName>
    <definedName name="_xlnm.Database" localSheetId="7">#REF!</definedName>
    <definedName name="_xlnm.Database">#REF!</definedName>
    <definedName name="Database_MI" localSheetId="5">#REF!</definedName>
    <definedName name="Database_MI" localSheetId="1">#REF!</definedName>
    <definedName name="Database_MI" localSheetId="2">#REF!</definedName>
    <definedName name="Database_MI" localSheetId="7">#REF!</definedName>
    <definedName name="Database_MI">#REF!</definedName>
    <definedName name="DATES" localSheetId="5">#REF!</definedName>
    <definedName name="DATES" localSheetId="1">#REF!</definedName>
    <definedName name="DATES" localSheetId="2">#REF!</definedName>
    <definedName name="DATES" localSheetId="7">#REF!</definedName>
    <definedName name="DATES">#REF!</definedName>
    <definedName name="DUP" localSheetId="5">#REF!</definedName>
    <definedName name="DUP" localSheetId="1">#REF!</definedName>
    <definedName name="DUP" localSheetId="2">#REF!</definedName>
    <definedName name="DUP">#REF!</definedName>
    <definedName name="NAMES" localSheetId="5">#REF!</definedName>
    <definedName name="NAMES" localSheetId="1">#REF!</definedName>
    <definedName name="NAMES" localSheetId="2">#REF!</definedName>
    <definedName name="NAMES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>#REF!</definedName>
    <definedName name="PRINT_AREA_MI" localSheetId="5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5">'BAL.OF TRA.4 J-JUN. 2018-19 (2'!$3:$5</definedName>
    <definedName name="_xlnm.Print_Titles" localSheetId="4">'vari. (cmdty) J-JUN. 18-19'!$3:$7</definedName>
    <definedName name="_xlnm.Print_Titles" localSheetId="7">'Vari. (Count.) J-JUN. 2018-19'!$3:$7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40" i="6" l="1"/>
  <c r="H2040" i="6" s="1"/>
  <c r="F2040" i="6"/>
  <c r="D2040" i="6"/>
  <c r="E2028" i="6"/>
  <c r="F2028" i="6" s="1"/>
  <c r="C2028" i="6"/>
  <c r="D2028" i="6" s="1"/>
  <c r="K2012" i="6"/>
  <c r="O2011" i="6"/>
  <c r="N2011" i="6"/>
  <c r="J2012" i="6" s="1"/>
  <c r="J2013" i="6" s="1"/>
  <c r="J2014" i="6" s="1"/>
  <c r="K2011" i="6"/>
  <c r="K2013" i="6" s="1"/>
  <c r="K2014" i="6" s="1"/>
  <c r="J2011" i="6"/>
  <c r="P1999" i="6"/>
  <c r="P1998" i="6"/>
  <c r="P1997" i="6"/>
  <c r="P1996" i="6"/>
  <c r="P1995" i="6"/>
  <c r="L1995" i="6"/>
  <c r="P1994" i="6"/>
  <c r="L1994" i="6"/>
  <c r="P1993" i="6"/>
  <c r="L1993" i="6"/>
  <c r="P1992" i="6"/>
  <c r="L1992" i="6"/>
  <c r="P1991" i="6"/>
  <c r="L1991" i="6"/>
  <c r="P1990" i="6"/>
  <c r="L1990" i="6"/>
  <c r="P1989" i="6"/>
  <c r="L1989" i="6"/>
  <c r="P1988" i="6"/>
  <c r="L1988" i="6"/>
  <c r="P1987" i="6"/>
  <c r="L1987" i="6"/>
  <c r="P1986" i="6"/>
  <c r="L1986" i="6"/>
  <c r="P1985" i="6"/>
  <c r="L1985" i="6"/>
  <c r="P1984" i="6"/>
  <c r="L1984" i="6"/>
  <c r="P1983" i="6"/>
  <c r="L1983" i="6"/>
  <c r="P1982" i="6"/>
  <c r="L1982" i="6"/>
  <c r="P1981" i="6"/>
  <c r="L1981" i="6"/>
  <c r="P1980" i="6"/>
  <c r="L1980" i="6"/>
  <c r="P1979" i="6"/>
  <c r="L1979" i="6"/>
  <c r="P1978" i="6"/>
  <c r="L1978" i="6"/>
  <c r="P1977" i="6"/>
  <c r="L1977" i="6"/>
  <c r="P1976" i="6"/>
  <c r="L1976" i="6"/>
  <c r="P1975" i="6"/>
  <c r="L1975" i="6"/>
  <c r="P1974" i="6"/>
  <c r="L1974" i="6"/>
  <c r="P1973" i="6"/>
  <c r="L1973" i="6"/>
  <c r="P1972" i="6"/>
  <c r="L1972" i="6"/>
  <c r="P1971" i="6"/>
  <c r="L1971" i="6"/>
  <c r="P1970" i="6"/>
  <c r="L1970" i="6"/>
  <c r="P1969" i="6"/>
  <c r="L1969" i="6"/>
  <c r="P1968" i="6"/>
  <c r="P2011" i="6" s="1"/>
  <c r="L2012" i="6" s="1"/>
  <c r="L1968" i="6"/>
  <c r="L2011" i="6" s="1"/>
  <c r="L2013" i="6" s="1"/>
  <c r="H1967" i="6"/>
  <c r="G1967" i="6"/>
  <c r="L2014" i="6" s="1"/>
  <c r="F1967" i="6"/>
  <c r="D1967" i="6"/>
  <c r="J1963" i="6"/>
  <c r="O1962" i="6"/>
  <c r="K1963" i="6" s="1"/>
  <c r="K1964" i="6" s="1"/>
  <c r="K1965" i="6" s="1"/>
  <c r="N1962" i="6"/>
  <c r="L1962" i="6"/>
  <c r="K1962" i="6"/>
  <c r="J1962" i="6"/>
  <c r="J1964" i="6" s="1"/>
  <c r="J1965" i="6" s="1"/>
  <c r="P1940" i="6"/>
  <c r="P1939" i="6"/>
  <c r="P1938" i="6"/>
  <c r="P1937" i="6"/>
  <c r="L1937" i="6"/>
  <c r="P1936" i="6"/>
  <c r="L1936" i="6"/>
  <c r="P1935" i="6"/>
  <c r="L1935" i="6"/>
  <c r="P1934" i="6"/>
  <c r="L1934" i="6"/>
  <c r="P1933" i="6"/>
  <c r="L1933" i="6"/>
  <c r="P1932" i="6"/>
  <c r="L1932" i="6"/>
  <c r="P1931" i="6"/>
  <c r="L1931" i="6"/>
  <c r="P1930" i="6"/>
  <c r="L1930" i="6"/>
  <c r="P1929" i="6"/>
  <c r="L1929" i="6"/>
  <c r="P1928" i="6"/>
  <c r="L1928" i="6"/>
  <c r="P1927" i="6"/>
  <c r="L1927" i="6"/>
  <c r="P1926" i="6"/>
  <c r="L1926" i="6"/>
  <c r="P1925" i="6"/>
  <c r="L1925" i="6"/>
  <c r="P1924" i="6"/>
  <c r="L1924" i="6"/>
  <c r="P1923" i="6"/>
  <c r="L1923" i="6"/>
  <c r="P1922" i="6"/>
  <c r="L1922" i="6"/>
  <c r="P1921" i="6"/>
  <c r="L1921" i="6"/>
  <c r="P1920" i="6"/>
  <c r="L1920" i="6"/>
  <c r="P1919" i="6"/>
  <c r="P1962" i="6" s="1"/>
  <c r="L1963" i="6" s="1"/>
  <c r="L1919" i="6"/>
  <c r="H1918" i="6"/>
  <c r="G1918" i="6"/>
  <c r="F1918" i="6"/>
  <c r="D1918" i="6"/>
  <c r="J1914" i="6"/>
  <c r="O1913" i="6"/>
  <c r="K1914" i="6" s="1"/>
  <c r="K1915" i="6" s="1"/>
  <c r="K1916" i="6" s="1"/>
  <c r="N1913" i="6"/>
  <c r="K1913" i="6"/>
  <c r="J1913" i="6"/>
  <c r="J1915" i="6" s="1"/>
  <c r="J1916" i="6" s="1"/>
  <c r="P1895" i="6"/>
  <c r="P1894" i="6"/>
  <c r="P1893" i="6"/>
  <c r="P1892" i="6"/>
  <c r="P1891" i="6"/>
  <c r="P1890" i="6"/>
  <c r="P1889" i="6"/>
  <c r="L1889" i="6"/>
  <c r="P1888" i="6"/>
  <c r="L1888" i="6"/>
  <c r="P1887" i="6"/>
  <c r="L1887" i="6"/>
  <c r="P1886" i="6"/>
  <c r="L1886" i="6"/>
  <c r="P1885" i="6"/>
  <c r="L1885" i="6"/>
  <c r="P1884" i="6"/>
  <c r="L1884" i="6"/>
  <c r="P1883" i="6"/>
  <c r="L1883" i="6"/>
  <c r="P1882" i="6"/>
  <c r="L1882" i="6"/>
  <c r="P1881" i="6"/>
  <c r="L1881" i="6"/>
  <c r="P1880" i="6"/>
  <c r="L1880" i="6"/>
  <c r="P1879" i="6"/>
  <c r="L1879" i="6"/>
  <c r="P1878" i="6"/>
  <c r="L1878" i="6"/>
  <c r="P1877" i="6"/>
  <c r="L1877" i="6"/>
  <c r="P1876" i="6"/>
  <c r="L1876" i="6"/>
  <c r="P1875" i="6"/>
  <c r="L1875" i="6"/>
  <c r="P1874" i="6"/>
  <c r="L1874" i="6"/>
  <c r="P1873" i="6"/>
  <c r="L1873" i="6"/>
  <c r="P1872" i="6"/>
  <c r="L1872" i="6"/>
  <c r="P1871" i="6"/>
  <c r="L1871" i="6"/>
  <c r="P1870" i="6"/>
  <c r="P1913" i="6" s="1"/>
  <c r="L1914" i="6" s="1"/>
  <c r="L1870" i="6"/>
  <c r="L1913" i="6" s="1"/>
  <c r="L1915" i="6" s="1"/>
  <c r="G1869" i="6"/>
  <c r="H1869" i="6" s="1"/>
  <c r="F1869" i="6"/>
  <c r="D1869" i="6"/>
  <c r="K1865" i="6"/>
  <c r="P1864" i="6"/>
  <c r="L1865" i="6" s="1"/>
  <c r="O1864" i="6"/>
  <c r="N1864" i="6"/>
  <c r="J1865" i="6" s="1"/>
  <c r="J1866" i="6" s="1"/>
  <c r="J1867" i="6" s="1"/>
  <c r="K1864" i="6"/>
  <c r="K1866" i="6" s="1"/>
  <c r="K1867" i="6" s="1"/>
  <c r="J1864" i="6"/>
  <c r="L1853" i="6"/>
  <c r="L1852" i="6"/>
  <c r="L1851" i="6"/>
  <c r="L1850" i="6"/>
  <c r="L1849" i="6"/>
  <c r="P1848" i="6"/>
  <c r="L1848" i="6"/>
  <c r="P1847" i="6"/>
  <c r="L1847" i="6"/>
  <c r="P1846" i="6"/>
  <c r="L1846" i="6"/>
  <c r="P1845" i="6"/>
  <c r="L1845" i="6"/>
  <c r="P1844" i="6"/>
  <c r="L1844" i="6"/>
  <c r="P1843" i="6"/>
  <c r="L1843" i="6"/>
  <c r="P1842" i="6"/>
  <c r="L1842" i="6"/>
  <c r="P1841" i="6"/>
  <c r="L1841" i="6"/>
  <c r="P1840" i="6"/>
  <c r="L1840" i="6"/>
  <c r="P1839" i="6"/>
  <c r="L1839" i="6"/>
  <c r="P1838" i="6"/>
  <c r="L1838" i="6"/>
  <c r="P1837" i="6"/>
  <c r="L1837" i="6"/>
  <c r="P1836" i="6"/>
  <c r="L1836" i="6"/>
  <c r="P1835" i="6"/>
  <c r="L1835" i="6"/>
  <c r="P1834" i="6"/>
  <c r="L1834" i="6"/>
  <c r="P1833" i="6"/>
  <c r="L1833" i="6"/>
  <c r="P1832" i="6"/>
  <c r="L1832" i="6"/>
  <c r="P1831" i="6"/>
  <c r="L1831" i="6"/>
  <c r="P1830" i="6"/>
  <c r="L1830" i="6"/>
  <c r="P1829" i="6"/>
  <c r="L1829" i="6"/>
  <c r="P1828" i="6"/>
  <c r="L1828" i="6"/>
  <c r="P1827" i="6"/>
  <c r="L1827" i="6"/>
  <c r="P1826" i="6"/>
  <c r="L1826" i="6"/>
  <c r="P1825" i="6"/>
  <c r="L1825" i="6"/>
  <c r="P1824" i="6"/>
  <c r="L1824" i="6"/>
  <c r="P1823" i="6"/>
  <c r="L1823" i="6"/>
  <c r="P1822" i="6"/>
  <c r="L1822" i="6"/>
  <c r="P1821" i="6"/>
  <c r="L1821" i="6"/>
  <c r="L1864" i="6" s="1"/>
  <c r="L1866" i="6" s="1"/>
  <c r="G1820" i="6"/>
  <c r="F1820" i="6"/>
  <c r="D1820" i="6"/>
  <c r="K1816" i="6"/>
  <c r="O1815" i="6"/>
  <c r="N1815" i="6"/>
  <c r="J1816" i="6" s="1"/>
  <c r="J1817" i="6" s="1"/>
  <c r="J1818" i="6" s="1"/>
  <c r="K1815" i="6"/>
  <c r="K1817" i="6" s="1"/>
  <c r="K1818" i="6" s="1"/>
  <c r="J1815" i="6"/>
  <c r="L1799" i="6"/>
  <c r="L1798" i="6"/>
  <c r="P1797" i="6"/>
  <c r="L1797" i="6"/>
  <c r="P1796" i="6"/>
  <c r="L1796" i="6"/>
  <c r="P1795" i="6"/>
  <c r="L1795" i="6"/>
  <c r="P1794" i="6"/>
  <c r="L1794" i="6"/>
  <c r="P1793" i="6"/>
  <c r="L1793" i="6"/>
  <c r="P1792" i="6"/>
  <c r="L1792" i="6"/>
  <c r="P1791" i="6"/>
  <c r="L1791" i="6"/>
  <c r="P1790" i="6"/>
  <c r="L1790" i="6"/>
  <c r="P1789" i="6"/>
  <c r="L1789" i="6"/>
  <c r="P1788" i="6"/>
  <c r="L1788" i="6"/>
  <c r="P1787" i="6"/>
  <c r="L1787" i="6"/>
  <c r="P1786" i="6"/>
  <c r="L1786" i="6"/>
  <c r="P1785" i="6"/>
  <c r="L1785" i="6"/>
  <c r="P1784" i="6"/>
  <c r="L1784" i="6"/>
  <c r="P1783" i="6"/>
  <c r="L1783" i="6"/>
  <c r="P1782" i="6"/>
  <c r="L1782" i="6"/>
  <c r="P1781" i="6"/>
  <c r="L1781" i="6"/>
  <c r="P1780" i="6"/>
  <c r="L1780" i="6"/>
  <c r="P1779" i="6"/>
  <c r="L1779" i="6"/>
  <c r="P1778" i="6"/>
  <c r="L1778" i="6"/>
  <c r="P1777" i="6"/>
  <c r="L1777" i="6"/>
  <c r="P1776" i="6"/>
  <c r="L1776" i="6"/>
  <c r="P1775" i="6"/>
  <c r="L1775" i="6"/>
  <c r="P1774" i="6"/>
  <c r="L1774" i="6"/>
  <c r="P1773" i="6"/>
  <c r="L1773" i="6"/>
  <c r="P1772" i="6"/>
  <c r="P1815" i="6" s="1"/>
  <c r="L1816" i="6" s="1"/>
  <c r="L1772" i="6"/>
  <c r="L1815" i="6" s="1"/>
  <c r="L1817" i="6" s="1"/>
  <c r="H1771" i="6"/>
  <c r="G1771" i="6"/>
  <c r="L1818" i="6" s="1"/>
  <c r="F1771" i="6"/>
  <c r="D1771" i="6"/>
  <c r="J1767" i="6"/>
  <c r="O1766" i="6"/>
  <c r="K1767" i="6" s="1"/>
  <c r="K1768" i="6" s="1"/>
  <c r="K1769" i="6" s="1"/>
  <c r="N1766" i="6"/>
  <c r="K1766" i="6"/>
  <c r="J1766" i="6"/>
  <c r="J1768" i="6" s="1"/>
  <c r="J1769" i="6" s="1"/>
  <c r="P1753" i="6"/>
  <c r="P1752" i="6"/>
  <c r="P1751" i="6"/>
  <c r="L1751" i="6"/>
  <c r="P1750" i="6"/>
  <c r="L1750" i="6"/>
  <c r="P1749" i="6"/>
  <c r="L1749" i="6"/>
  <c r="P1748" i="6"/>
  <c r="L1748" i="6"/>
  <c r="P1747" i="6"/>
  <c r="L1747" i="6"/>
  <c r="P1746" i="6"/>
  <c r="L1746" i="6"/>
  <c r="P1745" i="6"/>
  <c r="L1745" i="6"/>
  <c r="P1744" i="6"/>
  <c r="L1744" i="6"/>
  <c r="P1743" i="6"/>
  <c r="L1743" i="6"/>
  <c r="P1742" i="6"/>
  <c r="L1742" i="6"/>
  <c r="P1741" i="6"/>
  <c r="L1741" i="6"/>
  <c r="P1740" i="6"/>
  <c r="L1740" i="6"/>
  <c r="P1739" i="6"/>
  <c r="L1739" i="6"/>
  <c r="P1738" i="6"/>
  <c r="L1738" i="6"/>
  <c r="P1737" i="6"/>
  <c r="L1737" i="6"/>
  <c r="P1736" i="6"/>
  <c r="L1736" i="6"/>
  <c r="P1735" i="6"/>
  <c r="L1735" i="6"/>
  <c r="P1734" i="6"/>
  <c r="L1734" i="6"/>
  <c r="P1733" i="6"/>
  <c r="L1733" i="6"/>
  <c r="P1732" i="6"/>
  <c r="L1732" i="6"/>
  <c r="P1731" i="6"/>
  <c r="L1731" i="6"/>
  <c r="P1730" i="6"/>
  <c r="L1730" i="6"/>
  <c r="P1729" i="6"/>
  <c r="L1729" i="6"/>
  <c r="P1728" i="6"/>
  <c r="L1728" i="6"/>
  <c r="P1727" i="6"/>
  <c r="L1727" i="6"/>
  <c r="P1726" i="6"/>
  <c r="L1726" i="6"/>
  <c r="P1725" i="6"/>
  <c r="L1725" i="6"/>
  <c r="P1724" i="6"/>
  <c r="L1724" i="6"/>
  <c r="P1723" i="6"/>
  <c r="P1766" i="6" s="1"/>
  <c r="L1767" i="6" s="1"/>
  <c r="L1723" i="6"/>
  <c r="L1766" i="6" s="1"/>
  <c r="G1722" i="6"/>
  <c r="H1722" i="6" s="1"/>
  <c r="F1722" i="6"/>
  <c r="D1722" i="6"/>
  <c r="K1718" i="6"/>
  <c r="P1717" i="6"/>
  <c r="L1718" i="6" s="1"/>
  <c r="O1717" i="6"/>
  <c r="N1717" i="6"/>
  <c r="J1718" i="6" s="1"/>
  <c r="J1719" i="6" s="1"/>
  <c r="J1720" i="6" s="1"/>
  <c r="K1717" i="6"/>
  <c r="K1719" i="6" s="1"/>
  <c r="K1720" i="6" s="1"/>
  <c r="J1717" i="6"/>
  <c r="L1710" i="6"/>
  <c r="L1709" i="6"/>
  <c r="L1708" i="6"/>
  <c r="P1707" i="6"/>
  <c r="L1707" i="6"/>
  <c r="P1706" i="6"/>
  <c r="L1706" i="6"/>
  <c r="P1705" i="6"/>
  <c r="L1705" i="6"/>
  <c r="P1704" i="6"/>
  <c r="L1704" i="6"/>
  <c r="P1703" i="6"/>
  <c r="L1703" i="6"/>
  <c r="P1702" i="6"/>
  <c r="L1702" i="6"/>
  <c r="P1701" i="6"/>
  <c r="L1701" i="6"/>
  <c r="P1700" i="6"/>
  <c r="L1700" i="6"/>
  <c r="P1699" i="6"/>
  <c r="L1699" i="6"/>
  <c r="P1698" i="6"/>
  <c r="L1698" i="6"/>
  <c r="P1697" i="6"/>
  <c r="L1697" i="6"/>
  <c r="P1696" i="6"/>
  <c r="L1696" i="6"/>
  <c r="P1695" i="6"/>
  <c r="L1695" i="6"/>
  <c r="P1694" i="6"/>
  <c r="L1694" i="6"/>
  <c r="P1693" i="6"/>
  <c r="L1693" i="6"/>
  <c r="P1692" i="6"/>
  <c r="L1692" i="6"/>
  <c r="P1691" i="6"/>
  <c r="L1691" i="6"/>
  <c r="P1690" i="6"/>
  <c r="L1690" i="6"/>
  <c r="P1689" i="6"/>
  <c r="L1689" i="6"/>
  <c r="P1688" i="6"/>
  <c r="L1688" i="6"/>
  <c r="P1687" i="6"/>
  <c r="L1687" i="6"/>
  <c r="P1686" i="6"/>
  <c r="L1686" i="6"/>
  <c r="P1685" i="6"/>
  <c r="L1685" i="6"/>
  <c r="P1684" i="6"/>
  <c r="L1684" i="6"/>
  <c r="P1683" i="6"/>
  <c r="L1683" i="6"/>
  <c r="P1682" i="6"/>
  <c r="L1682" i="6"/>
  <c r="P1681" i="6"/>
  <c r="L1681" i="6"/>
  <c r="P1680" i="6"/>
  <c r="L1680" i="6"/>
  <c r="P1679" i="6"/>
  <c r="L1679" i="6"/>
  <c r="P1678" i="6"/>
  <c r="L1678" i="6"/>
  <c r="P1677" i="6"/>
  <c r="L1677" i="6"/>
  <c r="P1676" i="6"/>
  <c r="L1676" i="6"/>
  <c r="P1675" i="6"/>
  <c r="L1675" i="6"/>
  <c r="P1674" i="6"/>
  <c r="L1674" i="6"/>
  <c r="L1717" i="6" s="1"/>
  <c r="G1673" i="6"/>
  <c r="F1673" i="6"/>
  <c r="D1673" i="6"/>
  <c r="K1669" i="6"/>
  <c r="P1668" i="6"/>
  <c r="L1669" i="6" s="1"/>
  <c r="O1668" i="6"/>
  <c r="N1668" i="6"/>
  <c r="J1669" i="6" s="1"/>
  <c r="J1670" i="6" s="1"/>
  <c r="J1671" i="6" s="1"/>
  <c r="K1668" i="6"/>
  <c r="K1670" i="6" s="1"/>
  <c r="K1671" i="6" s="1"/>
  <c r="J1668" i="6"/>
  <c r="L1651" i="6"/>
  <c r="L1650" i="6"/>
  <c r="L1649" i="6"/>
  <c r="L1648" i="6"/>
  <c r="P1647" i="6"/>
  <c r="L1647" i="6"/>
  <c r="P1646" i="6"/>
  <c r="L1646" i="6"/>
  <c r="P1645" i="6"/>
  <c r="L1645" i="6"/>
  <c r="P1644" i="6"/>
  <c r="L1644" i="6"/>
  <c r="P1643" i="6"/>
  <c r="L1643" i="6"/>
  <c r="P1642" i="6"/>
  <c r="L1642" i="6"/>
  <c r="P1641" i="6"/>
  <c r="L1641" i="6"/>
  <c r="P1640" i="6"/>
  <c r="L1640" i="6"/>
  <c r="P1639" i="6"/>
  <c r="L1639" i="6"/>
  <c r="P1638" i="6"/>
  <c r="L1638" i="6"/>
  <c r="P1637" i="6"/>
  <c r="L1637" i="6"/>
  <c r="P1636" i="6"/>
  <c r="L1636" i="6"/>
  <c r="P1635" i="6"/>
  <c r="L1635" i="6"/>
  <c r="P1634" i="6"/>
  <c r="L1634" i="6"/>
  <c r="P1633" i="6"/>
  <c r="L1633" i="6"/>
  <c r="P1632" i="6"/>
  <c r="L1632" i="6"/>
  <c r="P1631" i="6"/>
  <c r="L1631" i="6"/>
  <c r="P1630" i="6"/>
  <c r="L1630" i="6"/>
  <c r="P1629" i="6"/>
  <c r="L1629" i="6"/>
  <c r="P1628" i="6"/>
  <c r="L1628" i="6"/>
  <c r="P1627" i="6"/>
  <c r="L1627" i="6"/>
  <c r="P1626" i="6"/>
  <c r="L1626" i="6"/>
  <c r="P1625" i="6"/>
  <c r="L1625" i="6"/>
  <c r="L1668" i="6" s="1"/>
  <c r="L1670" i="6" s="1"/>
  <c r="H1624" i="6"/>
  <c r="G1624" i="6"/>
  <c r="L1671" i="6" s="1"/>
  <c r="F1624" i="6"/>
  <c r="D1624" i="6"/>
  <c r="J1622" i="6"/>
  <c r="L1620" i="6"/>
  <c r="J1620" i="6"/>
  <c r="O1619" i="6"/>
  <c r="K1620" i="6" s="1"/>
  <c r="K1621" i="6" s="1"/>
  <c r="K1622" i="6" s="1"/>
  <c r="N1619" i="6"/>
  <c r="K1619" i="6"/>
  <c r="J1619" i="6"/>
  <c r="J1621" i="6" s="1"/>
  <c r="L1612" i="6"/>
  <c r="L1611" i="6"/>
  <c r="L1610" i="6"/>
  <c r="L1609" i="6"/>
  <c r="P1608" i="6"/>
  <c r="L1608" i="6"/>
  <c r="P1607" i="6"/>
  <c r="L1607" i="6"/>
  <c r="P1606" i="6"/>
  <c r="L1606" i="6"/>
  <c r="P1605" i="6"/>
  <c r="L1605" i="6"/>
  <c r="P1604" i="6"/>
  <c r="L1604" i="6"/>
  <c r="P1603" i="6"/>
  <c r="L1603" i="6"/>
  <c r="P1602" i="6"/>
  <c r="L1602" i="6"/>
  <c r="P1601" i="6"/>
  <c r="L1601" i="6"/>
  <c r="P1600" i="6"/>
  <c r="L1600" i="6"/>
  <c r="P1599" i="6"/>
  <c r="L1599" i="6"/>
  <c r="P1598" i="6"/>
  <c r="L1598" i="6"/>
  <c r="P1597" i="6"/>
  <c r="L1597" i="6"/>
  <c r="P1596" i="6"/>
  <c r="L1596" i="6"/>
  <c r="P1595" i="6"/>
  <c r="L1595" i="6"/>
  <c r="P1594" i="6"/>
  <c r="L1594" i="6"/>
  <c r="P1593" i="6"/>
  <c r="L1593" i="6"/>
  <c r="P1592" i="6"/>
  <c r="L1592" i="6"/>
  <c r="P1591" i="6"/>
  <c r="L1591" i="6"/>
  <c r="P1590" i="6"/>
  <c r="L1590" i="6"/>
  <c r="P1589" i="6"/>
  <c r="L1589" i="6"/>
  <c r="P1588" i="6"/>
  <c r="L1588" i="6"/>
  <c r="P1587" i="6"/>
  <c r="L1587" i="6"/>
  <c r="P1586" i="6"/>
  <c r="L1586" i="6"/>
  <c r="P1585" i="6"/>
  <c r="L1585" i="6"/>
  <c r="P1584" i="6"/>
  <c r="L1584" i="6"/>
  <c r="P1583" i="6"/>
  <c r="L1583" i="6"/>
  <c r="P1582" i="6"/>
  <c r="L1582" i="6"/>
  <c r="P1581" i="6"/>
  <c r="L1581" i="6"/>
  <c r="P1580" i="6"/>
  <c r="L1580" i="6"/>
  <c r="P1579" i="6"/>
  <c r="L1579" i="6"/>
  <c r="P1578" i="6"/>
  <c r="L1578" i="6"/>
  <c r="P1577" i="6"/>
  <c r="L1577" i="6"/>
  <c r="P1576" i="6"/>
  <c r="P1619" i="6" s="1"/>
  <c r="L1576" i="6"/>
  <c r="L1619" i="6" s="1"/>
  <c r="L1621" i="6" s="1"/>
  <c r="G1575" i="6"/>
  <c r="H1575" i="6" s="1"/>
  <c r="F1575" i="6"/>
  <c r="D1575" i="6"/>
  <c r="K1573" i="6"/>
  <c r="K1571" i="6"/>
  <c r="P1570" i="6"/>
  <c r="L1571" i="6" s="1"/>
  <c r="O1570" i="6"/>
  <c r="N1570" i="6"/>
  <c r="J1571" i="6" s="1"/>
  <c r="J1572" i="6" s="1"/>
  <c r="J1573" i="6" s="1"/>
  <c r="K1570" i="6"/>
  <c r="K1572" i="6" s="1"/>
  <c r="J1570" i="6"/>
  <c r="L1552" i="6"/>
  <c r="L1551" i="6"/>
  <c r="L1550" i="6"/>
  <c r="L1549" i="6"/>
  <c r="P1548" i="6"/>
  <c r="L1548" i="6"/>
  <c r="P1547" i="6"/>
  <c r="L1547" i="6"/>
  <c r="P1546" i="6"/>
  <c r="L1546" i="6"/>
  <c r="P1545" i="6"/>
  <c r="L1545" i="6"/>
  <c r="P1544" i="6"/>
  <c r="L1544" i="6"/>
  <c r="P1543" i="6"/>
  <c r="L1543" i="6"/>
  <c r="P1542" i="6"/>
  <c r="L1542" i="6"/>
  <c r="P1541" i="6"/>
  <c r="L1541" i="6"/>
  <c r="P1540" i="6"/>
  <c r="L1540" i="6"/>
  <c r="P1539" i="6"/>
  <c r="L1539" i="6"/>
  <c r="P1538" i="6"/>
  <c r="L1538" i="6"/>
  <c r="P1537" i="6"/>
  <c r="L1537" i="6"/>
  <c r="P1536" i="6"/>
  <c r="L1536" i="6"/>
  <c r="P1535" i="6"/>
  <c r="L1535" i="6"/>
  <c r="P1534" i="6"/>
  <c r="L1534" i="6"/>
  <c r="P1533" i="6"/>
  <c r="L1533" i="6"/>
  <c r="P1532" i="6"/>
  <c r="L1532" i="6"/>
  <c r="P1531" i="6"/>
  <c r="L1531" i="6"/>
  <c r="P1530" i="6"/>
  <c r="L1530" i="6"/>
  <c r="P1529" i="6"/>
  <c r="L1529" i="6"/>
  <c r="P1528" i="6"/>
  <c r="L1528" i="6"/>
  <c r="P1527" i="6"/>
  <c r="L1527" i="6"/>
  <c r="L1570" i="6" s="1"/>
  <c r="L1572" i="6" s="1"/>
  <c r="H1526" i="6"/>
  <c r="G1526" i="6"/>
  <c r="L1573" i="6" s="1"/>
  <c r="F1526" i="6"/>
  <c r="D1526" i="6"/>
  <c r="L1522" i="6"/>
  <c r="J1522" i="6"/>
  <c r="O1521" i="6"/>
  <c r="K1522" i="6" s="1"/>
  <c r="K1523" i="6" s="1"/>
  <c r="K1524" i="6" s="1"/>
  <c r="N1521" i="6"/>
  <c r="K1521" i="6"/>
  <c r="J1521" i="6"/>
  <c r="J1523" i="6" s="1"/>
  <c r="J1524" i="6" s="1"/>
  <c r="L1502" i="6"/>
  <c r="L1501" i="6"/>
  <c r="L1500" i="6"/>
  <c r="L1499" i="6"/>
  <c r="P1498" i="6"/>
  <c r="L1498" i="6"/>
  <c r="P1497" i="6"/>
  <c r="L1497" i="6"/>
  <c r="P1496" i="6"/>
  <c r="L1496" i="6"/>
  <c r="P1495" i="6"/>
  <c r="L1495" i="6"/>
  <c r="P1494" i="6"/>
  <c r="L1494" i="6"/>
  <c r="P1493" i="6"/>
  <c r="L1493" i="6"/>
  <c r="P1492" i="6"/>
  <c r="L1492" i="6"/>
  <c r="P1491" i="6"/>
  <c r="L1491" i="6"/>
  <c r="P1490" i="6"/>
  <c r="L1490" i="6"/>
  <c r="P1489" i="6"/>
  <c r="L1489" i="6"/>
  <c r="P1488" i="6"/>
  <c r="L1488" i="6"/>
  <c r="P1487" i="6"/>
  <c r="L1487" i="6"/>
  <c r="P1486" i="6"/>
  <c r="L1486" i="6"/>
  <c r="P1485" i="6"/>
  <c r="L1485" i="6"/>
  <c r="P1484" i="6"/>
  <c r="L1484" i="6"/>
  <c r="P1483" i="6"/>
  <c r="L1483" i="6"/>
  <c r="P1482" i="6"/>
  <c r="L1482" i="6"/>
  <c r="P1481" i="6"/>
  <c r="L1481" i="6"/>
  <c r="P1480" i="6"/>
  <c r="L1480" i="6"/>
  <c r="P1479" i="6"/>
  <c r="L1479" i="6"/>
  <c r="P1478" i="6"/>
  <c r="P1521" i="6" s="1"/>
  <c r="L1478" i="6"/>
  <c r="L1521" i="6" s="1"/>
  <c r="L1523" i="6" s="1"/>
  <c r="G1477" i="6"/>
  <c r="H1477" i="6" s="1"/>
  <c r="F1477" i="6"/>
  <c r="D1477" i="6"/>
  <c r="J1473" i="6"/>
  <c r="O1472" i="6"/>
  <c r="K1473" i="6" s="1"/>
  <c r="K1474" i="6" s="1"/>
  <c r="K1475" i="6" s="1"/>
  <c r="N1472" i="6"/>
  <c r="L1472" i="6"/>
  <c r="K1472" i="6"/>
  <c r="J1472" i="6"/>
  <c r="J1474" i="6" s="1"/>
  <c r="J1475" i="6" s="1"/>
  <c r="P1469" i="6"/>
  <c r="P1468" i="6"/>
  <c r="P1467" i="6"/>
  <c r="P1466" i="6"/>
  <c r="P1465" i="6"/>
  <c r="P1464" i="6"/>
  <c r="P1463" i="6"/>
  <c r="P1462" i="6"/>
  <c r="P1461" i="6"/>
  <c r="P1460" i="6"/>
  <c r="P1459" i="6"/>
  <c r="P1458" i="6"/>
  <c r="P1457" i="6"/>
  <c r="P1456" i="6"/>
  <c r="P1455" i="6"/>
  <c r="P1454" i="6"/>
  <c r="P1453" i="6"/>
  <c r="P1452" i="6"/>
  <c r="L1452" i="6"/>
  <c r="P1451" i="6"/>
  <c r="L1451" i="6"/>
  <c r="P1450" i="6"/>
  <c r="L1450" i="6"/>
  <c r="P1449" i="6"/>
  <c r="L1449" i="6"/>
  <c r="P1448" i="6"/>
  <c r="L1448" i="6"/>
  <c r="P1447" i="6"/>
  <c r="L1447" i="6"/>
  <c r="P1446" i="6"/>
  <c r="L1446" i="6"/>
  <c r="P1445" i="6"/>
  <c r="L1445" i="6"/>
  <c r="P1444" i="6"/>
  <c r="L1444" i="6"/>
  <c r="P1443" i="6"/>
  <c r="L1443" i="6"/>
  <c r="P1442" i="6"/>
  <c r="L1442" i="6"/>
  <c r="P1441" i="6"/>
  <c r="L1441" i="6"/>
  <c r="P1440" i="6"/>
  <c r="L1440" i="6"/>
  <c r="P1439" i="6"/>
  <c r="L1439" i="6"/>
  <c r="P1438" i="6"/>
  <c r="L1438" i="6"/>
  <c r="P1437" i="6"/>
  <c r="L1437" i="6"/>
  <c r="P1436" i="6"/>
  <c r="L1436" i="6"/>
  <c r="P1435" i="6"/>
  <c r="L1435" i="6"/>
  <c r="P1434" i="6"/>
  <c r="L1434" i="6"/>
  <c r="P1433" i="6"/>
  <c r="L1433" i="6"/>
  <c r="P1432" i="6"/>
  <c r="L1432" i="6"/>
  <c r="P1431" i="6"/>
  <c r="L1431" i="6"/>
  <c r="P1430" i="6"/>
  <c r="L1430" i="6"/>
  <c r="P1429" i="6"/>
  <c r="P1472" i="6" s="1"/>
  <c r="L1473" i="6" s="1"/>
  <c r="L1429" i="6"/>
  <c r="H1428" i="6"/>
  <c r="G1428" i="6"/>
  <c r="F1428" i="6"/>
  <c r="D1428" i="6"/>
  <c r="K1425" i="6"/>
  <c r="K1426" i="6" s="1"/>
  <c r="J1424" i="6"/>
  <c r="O1423" i="6"/>
  <c r="K1424" i="6" s="1"/>
  <c r="N1423" i="6"/>
  <c r="K1423" i="6"/>
  <c r="J1423" i="6"/>
  <c r="L1419" i="6"/>
  <c r="L1418" i="6"/>
  <c r="L1417" i="6"/>
  <c r="L1416" i="6"/>
  <c r="L1415" i="6"/>
  <c r="L1414" i="6"/>
  <c r="L1413" i="6"/>
  <c r="L1412" i="6"/>
  <c r="L1411" i="6"/>
  <c r="L1410" i="6"/>
  <c r="L1423" i="6" s="1"/>
  <c r="L1409" i="6"/>
  <c r="P1408" i="6"/>
  <c r="L1408" i="6"/>
  <c r="P1407" i="6"/>
  <c r="L1407" i="6"/>
  <c r="P1406" i="6"/>
  <c r="L1406" i="6"/>
  <c r="P1405" i="6"/>
  <c r="L1405" i="6"/>
  <c r="P1404" i="6"/>
  <c r="L1404" i="6"/>
  <c r="P1403" i="6"/>
  <c r="L1403" i="6"/>
  <c r="P1402" i="6"/>
  <c r="L1402" i="6"/>
  <c r="P1401" i="6"/>
  <c r="L1401" i="6"/>
  <c r="P1400" i="6"/>
  <c r="L1400" i="6"/>
  <c r="P1399" i="6"/>
  <c r="L1399" i="6"/>
  <c r="P1398" i="6"/>
  <c r="L1398" i="6"/>
  <c r="P1397" i="6"/>
  <c r="L1397" i="6"/>
  <c r="P1396" i="6"/>
  <c r="L1396" i="6"/>
  <c r="P1395" i="6"/>
  <c r="L1395" i="6"/>
  <c r="P1394" i="6"/>
  <c r="L1394" i="6"/>
  <c r="P1393" i="6"/>
  <c r="L1393" i="6"/>
  <c r="P1392" i="6"/>
  <c r="L1392" i="6"/>
  <c r="P1391" i="6"/>
  <c r="L1391" i="6"/>
  <c r="P1390" i="6"/>
  <c r="L1390" i="6"/>
  <c r="P1389" i="6"/>
  <c r="L1389" i="6"/>
  <c r="P1388" i="6"/>
  <c r="L1388" i="6"/>
  <c r="P1387" i="6"/>
  <c r="L1387" i="6"/>
  <c r="P1386" i="6"/>
  <c r="L1386" i="6"/>
  <c r="P1385" i="6"/>
  <c r="L1385" i="6"/>
  <c r="P1384" i="6"/>
  <c r="L1384" i="6"/>
  <c r="P1383" i="6"/>
  <c r="L1383" i="6"/>
  <c r="P1382" i="6"/>
  <c r="L1382" i="6"/>
  <c r="P1381" i="6"/>
  <c r="L1381" i="6"/>
  <c r="P1380" i="6"/>
  <c r="P1423" i="6" s="1"/>
  <c r="L1424" i="6" s="1"/>
  <c r="L1380" i="6"/>
  <c r="H1379" i="6"/>
  <c r="G1379" i="6"/>
  <c r="F1379" i="6"/>
  <c r="D1379" i="6"/>
  <c r="J1375" i="6"/>
  <c r="O1374" i="6"/>
  <c r="K1375" i="6" s="1"/>
  <c r="K1376" i="6" s="1"/>
  <c r="K1377" i="6" s="1"/>
  <c r="N1374" i="6"/>
  <c r="K1374" i="6"/>
  <c r="J1374" i="6"/>
  <c r="J1376" i="6" s="1"/>
  <c r="J1377" i="6" s="1"/>
  <c r="L1360" i="6"/>
  <c r="L1359" i="6"/>
  <c r="L1358" i="6"/>
  <c r="L1357" i="6"/>
  <c r="L1356" i="6"/>
  <c r="L1355" i="6"/>
  <c r="L1374" i="6" s="1"/>
  <c r="L1354" i="6"/>
  <c r="P1353" i="6"/>
  <c r="L1353" i="6"/>
  <c r="P1352" i="6"/>
  <c r="L1352" i="6"/>
  <c r="P1351" i="6"/>
  <c r="L1351" i="6"/>
  <c r="P1350" i="6"/>
  <c r="L1350" i="6"/>
  <c r="P1349" i="6"/>
  <c r="L1349" i="6"/>
  <c r="P1348" i="6"/>
  <c r="L1348" i="6"/>
  <c r="P1347" i="6"/>
  <c r="L1347" i="6"/>
  <c r="P1346" i="6"/>
  <c r="L1346" i="6"/>
  <c r="P1345" i="6"/>
  <c r="L1345" i="6"/>
  <c r="P1344" i="6"/>
  <c r="L1344" i="6"/>
  <c r="P1343" i="6"/>
  <c r="L1343" i="6"/>
  <c r="P1342" i="6"/>
  <c r="L1342" i="6"/>
  <c r="P1341" i="6"/>
  <c r="L1341" i="6"/>
  <c r="P1340" i="6"/>
  <c r="L1340" i="6"/>
  <c r="P1339" i="6"/>
  <c r="L1339" i="6"/>
  <c r="P1338" i="6"/>
  <c r="L1338" i="6"/>
  <c r="P1337" i="6"/>
  <c r="L1337" i="6"/>
  <c r="P1336" i="6"/>
  <c r="L1336" i="6"/>
  <c r="P1335" i="6"/>
  <c r="L1335" i="6"/>
  <c r="P1334" i="6"/>
  <c r="L1334" i="6"/>
  <c r="P1333" i="6"/>
  <c r="L1333" i="6"/>
  <c r="P1332" i="6"/>
  <c r="L1332" i="6"/>
  <c r="P1331" i="6"/>
  <c r="P1374" i="6" s="1"/>
  <c r="L1375" i="6" s="1"/>
  <c r="L1331" i="6"/>
  <c r="H1330" i="6"/>
  <c r="G1330" i="6"/>
  <c r="F1330" i="6"/>
  <c r="D1330" i="6"/>
  <c r="K1327" i="6"/>
  <c r="K1328" i="6" s="1"/>
  <c r="J1326" i="6"/>
  <c r="O1325" i="6"/>
  <c r="K1326" i="6" s="1"/>
  <c r="N1325" i="6"/>
  <c r="K1325" i="6"/>
  <c r="J1325" i="6"/>
  <c r="L1308" i="6"/>
  <c r="L1307" i="6"/>
  <c r="L1306" i="6"/>
  <c r="L1305" i="6"/>
  <c r="L1304" i="6"/>
  <c r="L1303" i="6"/>
  <c r="L1302" i="6"/>
  <c r="L1301" i="6"/>
  <c r="L1300" i="6"/>
  <c r="L1299" i="6"/>
  <c r="P1298" i="6"/>
  <c r="L1298" i="6"/>
  <c r="P1297" i="6"/>
  <c r="L1297" i="6"/>
  <c r="P1296" i="6"/>
  <c r="L1296" i="6"/>
  <c r="P1295" i="6"/>
  <c r="L1295" i="6"/>
  <c r="P1294" i="6"/>
  <c r="L1294" i="6"/>
  <c r="P1293" i="6"/>
  <c r="L1293" i="6"/>
  <c r="P1292" i="6"/>
  <c r="L1292" i="6"/>
  <c r="P1291" i="6"/>
  <c r="L1291" i="6"/>
  <c r="P1290" i="6"/>
  <c r="L1290" i="6"/>
  <c r="P1289" i="6"/>
  <c r="L1289" i="6"/>
  <c r="P1288" i="6"/>
  <c r="L1288" i="6"/>
  <c r="P1287" i="6"/>
  <c r="L1287" i="6"/>
  <c r="P1286" i="6"/>
  <c r="L1286" i="6"/>
  <c r="P1285" i="6"/>
  <c r="L1285" i="6"/>
  <c r="P1284" i="6"/>
  <c r="L1284" i="6"/>
  <c r="P1283" i="6"/>
  <c r="L1283" i="6"/>
  <c r="P1282" i="6"/>
  <c r="P1325" i="6" s="1"/>
  <c r="L1326" i="6" s="1"/>
  <c r="L1282" i="6"/>
  <c r="L1325" i="6" s="1"/>
  <c r="L1327" i="6" s="1"/>
  <c r="G1281" i="6"/>
  <c r="H1281" i="6" s="1"/>
  <c r="F1281" i="6"/>
  <c r="D1281" i="6"/>
  <c r="K1277" i="6"/>
  <c r="O1276" i="6"/>
  <c r="N1276" i="6"/>
  <c r="J1277" i="6" s="1"/>
  <c r="J1278" i="6" s="1"/>
  <c r="J1279" i="6" s="1"/>
  <c r="K1276" i="6"/>
  <c r="K1278" i="6" s="1"/>
  <c r="K1279" i="6" s="1"/>
  <c r="J1276" i="6"/>
  <c r="P1256" i="6"/>
  <c r="L1256" i="6"/>
  <c r="P1255" i="6"/>
  <c r="L1255" i="6"/>
  <c r="P1254" i="6"/>
  <c r="L1254" i="6"/>
  <c r="P1253" i="6"/>
  <c r="L1253" i="6"/>
  <c r="P1252" i="6"/>
  <c r="L1252" i="6"/>
  <c r="P1251" i="6"/>
  <c r="L1251" i="6"/>
  <c r="P1250" i="6"/>
  <c r="L1250" i="6"/>
  <c r="P1249" i="6"/>
  <c r="L1249" i="6"/>
  <c r="P1248" i="6"/>
  <c r="L1248" i="6"/>
  <c r="P1247" i="6"/>
  <c r="L1247" i="6"/>
  <c r="P1246" i="6"/>
  <c r="L1246" i="6"/>
  <c r="P1245" i="6"/>
  <c r="L1245" i="6"/>
  <c r="P1244" i="6"/>
  <c r="L1244" i="6"/>
  <c r="P1243" i="6"/>
  <c r="L1243" i="6"/>
  <c r="P1242" i="6"/>
  <c r="L1242" i="6"/>
  <c r="P1241" i="6"/>
  <c r="L1241" i="6"/>
  <c r="P1240" i="6"/>
  <c r="L1240" i="6"/>
  <c r="P1239" i="6"/>
  <c r="L1239" i="6"/>
  <c r="P1238" i="6"/>
  <c r="L1238" i="6"/>
  <c r="P1237" i="6"/>
  <c r="L1237" i="6"/>
  <c r="P1236" i="6"/>
  <c r="L1236" i="6"/>
  <c r="P1235" i="6"/>
  <c r="L1235" i="6"/>
  <c r="P1234" i="6"/>
  <c r="L1234" i="6"/>
  <c r="P1233" i="6"/>
  <c r="P1276" i="6" s="1"/>
  <c r="L1277" i="6" s="1"/>
  <c r="L1278" i="6" s="1"/>
  <c r="L1233" i="6"/>
  <c r="L1276" i="6" s="1"/>
  <c r="H1232" i="6"/>
  <c r="G1232" i="6"/>
  <c r="F1232" i="6"/>
  <c r="D1232" i="6"/>
  <c r="K1229" i="6"/>
  <c r="K1230" i="6" s="1"/>
  <c r="J1228" i="6"/>
  <c r="O1227" i="6"/>
  <c r="K1228" i="6" s="1"/>
  <c r="N1227" i="6"/>
  <c r="K1227" i="6"/>
  <c r="J1227" i="6"/>
  <c r="L1219" i="6"/>
  <c r="L1218" i="6"/>
  <c r="L1217" i="6"/>
  <c r="L1216" i="6"/>
  <c r="L1215" i="6"/>
  <c r="L1214" i="6"/>
  <c r="L1213" i="6"/>
  <c r="L1212" i="6"/>
  <c r="L1211" i="6"/>
  <c r="L1210" i="6"/>
  <c r="L1209" i="6"/>
  <c r="L1208" i="6"/>
  <c r="P1207" i="6"/>
  <c r="L1207" i="6"/>
  <c r="P1206" i="6"/>
  <c r="L1206" i="6"/>
  <c r="P1205" i="6"/>
  <c r="L1205" i="6"/>
  <c r="P1204" i="6"/>
  <c r="L1204" i="6"/>
  <c r="P1203" i="6"/>
  <c r="L1203" i="6"/>
  <c r="P1202" i="6"/>
  <c r="L1202" i="6"/>
  <c r="P1201" i="6"/>
  <c r="L1201" i="6"/>
  <c r="P1200" i="6"/>
  <c r="L1200" i="6"/>
  <c r="P1199" i="6"/>
  <c r="L1199" i="6"/>
  <c r="P1198" i="6"/>
  <c r="L1198" i="6"/>
  <c r="P1197" i="6"/>
  <c r="L1197" i="6"/>
  <c r="P1196" i="6"/>
  <c r="L1196" i="6"/>
  <c r="P1195" i="6"/>
  <c r="L1195" i="6"/>
  <c r="P1194" i="6"/>
  <c r="L1194" i="6"/>
  <c r="P1193" i="6"/>
  <c r="L1193" i="6"/>
  <c r="P1192" i="6"/>
  <c r="L1192" i="6"/>
  <c r="P1191" i="6"/>
  <c r="L1191" i="6"/>
  <c r="P1190" i="6"/>
  <c r="L1190" i="6"/>
  <c r="P1189" i="6"/>
  <c r="L1189" i="6"/>
  <c r="P1188" i="6"/>
  <c r="L1188" i="6"/>
  <c r="P1187" i="6"/>
  <c r="L1187" i="6"/>
  <c r="P1186" i="6"/>
  <c r="L1186" i="6"/>
  <c r="P1185" i="6"/>
  <c r="L1185" i="6"/>
  <c r="P1184" i="6"/>
  <c r="P1227" i="6" s="1"/>
  <c r="L1228" i="6" s="1"/>
  <c r="L1184" i="6"/>
  <c r="L1227" i="6" s="1"/>
  <c r="L1229" i="6" s="1"/>
  <c r="G1183" i="6"/>
  <c r="H1183" i="6" s="1"/>
  <c r="F1183" i="6"/>
  <c r="D1183" i="6"/>
  <c r="K1179" i="6"/>
  <c r="P1178" i="6"/>
  <c r="O1178" i="6"/>
  <c r="N1178" i="6"/>
  <c r="J1179" i="6" s="1"/>
  <c r="K1178" i="6"/>
  <c r="K1180" i="6" s="1"/>
  <c r="K1181" i="6" s="1"/>
  <c r="J1178" i="6"/>
  <c r="L1167" i="6"/>
  <c r="L1166" i="6"/>
  <c r="L1165" i="6"/>
  <c r="P1164" i="6"/>
  <c r="L1164" i="6"/>
  <c r="P1163" i="6"/>
  <c r="L1163" i="6"/>
  <c r="P1162" i="6"/>
  <c r="L1162" i="6"/>
  <c r="P1161" i="6"/>
  <c r="L1161" i="6"/>
  <c r="P1160" i="6"/>
  <c r="L1160" i="6"/>
  <c r="P1159" i="6"/>
  <c r="L1159" i="6"/>
  <c r="P1158" i="6"/>
  <c r="L1158" i="6"/>
  <c r="P1157" i="6"/>
  <c r="L1157" i="6"/>
  <c r="P1156" i="6"/>
  <c r="L1156" i="6"/>
  <c r="P1155" i="6"/>
  <c r="L1155" i="6"/>
  <c r="P1154" i="6"/>
  <c r="L1154" i="6"/>
  <c r="P1153" i="6"/>
  <c r="L1153" i="6"/>
  <c r="P1152" i="6"/>
  <c r="L1152" i="6"/>
  <c r="P1151" i="6"/>
  <c r="L1151" i="6"/>
  <c r="P1150" i="6"/>
  <c r="L1150" i="6"/>
  <c r="P1149" i="6"/>
  <c r="L1149" i="6"/>
  <c r="P1148" i="6"/>
  <c r="L1148" i="6"/>
  <c r="P1147" i="6"/>
  <c r="L1147" i="6"/>
  <c r="P1146" i="6"/>
  <c r="L1146" i="6"/>
  <c r="P1145" i="6"/>
  <c r="L1145" i="6"/>
  <c r="P1144" i="6"/>
  <c r="L1144" i="6"/>
  <c r="P1143" i="6"/>
  <c r="L1143" i="6"/>
  <c r="P1142" i="6"/>
  <c r="L1142" i="6"/>
  <c r="P1141" i="6"/>
  <c r="L1141" i="6"/>
  <c r="P1140" i="6"/>
  <c r="L1140" i="6"/>
  <c r="P1139" i="6"/>
  <c r="L1139" i="6"/>
  <c r="P1138" i="6"/>
  <c r="L1138" i="6"/>
  <c r="P1137" i="6"/>
  <c r="L1137" i="6"/>
  <c r="P1136" i="6"/>
  <c r="L1136" i="6"/>
  <c r="P1135" i="6"/>
  <c r="L1135" i="6"/>
  <c r="L1178" i="6" s="1"/>
  <c r="G1134" i="6"/>
  <c r="F1134" i="6"/>
  <c r="D1134" i="6"/>
  <c r="K1132" i="6"/>
  <c r="K1130" i="6"/>
  <c r="P1129" i="6"/>
  <c r="O1129" i="6"/>
  <c r="N1129" i="6"/>
  <c r="J1130" i="6" s="1"/>
  <c r="L1130" i="6" s="1"/>
  <c r="K1129" i="6"/>
  <c r="K1131" i="6" s="1"/>
  <c r="J1129" i="6"/>
  <c r="P1118" i="6"/>
  <c r="P1117" i="6"/>
  <c r="P1116" i="6"/>
  <c r="P1115" i="6"/>
  <c r="L1115" i="6"/>
  <c r="P1114" i="6"/>
  <c r="L1114" i="6"/>
  <c r="P1113" i="6"/>
  <c r="L1113" i="6"/>
  <c r="P1112" i="6"/>
  <c r="L1112" i="6"/>
  <c r="P1111" i="6"/>
  <c r="L1111" i="6"/>
  <c r="P1110" i="6"/>
  <c r="L1110" i="6"/>
  <c r="P1109" i="6"/>
  <c r="L1109" i="6"/>
  <c r="P1108" i="6"/>
  <c r="L1108" i="6"/>
  <c r="P1107" i="6"/>
  <c r="L1107" i="6"/>
  <c r="P1106" i="6"/>
  <c r="L1106" i="6"/>
  <c r="P1105" i="6"/>
  <c r="L1105" i="6"/>
  <c r="P1104" i="6"/>
  <c r="L1104" i="6"/>
  <c r="P1103" i="6"/>
  <c r="L1103" i="6"/>
  <c r="P1102" i="6"/>
  <c r="L1102" i="6"/>
  <c r="P1101" i="6"/>
  <c r="L1101" i="6"/>
  <c r="P1100" i="6"/>
  <c r="L1100" i="6"/>
  <c r="P1099" i="6"/>
  <c r="L1099" i="6"/>
  <c r="P1098" i="6"/>
  <c r="L1098" i="6"/>
  <c r="P1097" i="6"/>
  <c r="L1097" i="6"/>
  <c r="P1096" i="6"/>
  <c r="L1096" i="6"/>
  <c r="P1095" i="6"/>
  <c r="L1095" i="6"/>
  <c r="P1094" i="6"/>
  <c r="L1094" i="6"/>
  <c r="P1093" i="6"/>
  <c r="L1093" i="6"/>
  <c r="P1092" i="6"/>
  <c r="L1092" i="6"/>
  <c r="P1091" i="6"/>
  <c r="L1091" i="6"/>
  <c r="P1090" i="6"/>
  <c r="L1090" i="6"/>
  <c r="P1089" i="6"/>
  <c r="L1089" i="6"/>
  <c r="P1088" i="6"/>
  <c r="L1088" i="6"/>
  <c r="P1087" i="6"/>
  <c r="L1087" i="6"/>
  <c r="P1086" i="6"/>
  <c r="L1086" i="6"/>
  <c r="L1129" i="6" s="1"/>
  <c r="G1085" i="6"/>
  <c r="F1085" i="6"/>
  <c r="D1085" i="6"/>
  <c r="K1081" i="6"/>
  <c r="O1080" i="6"/>
  <c r="N1080" i="6"/>
  <c r="J1081" i="6" s="1"/>
  <c r="J1082" i="6" s="1"/>
  <c r="J1083" i="6" s="1"/>
  <c r="K1080" i="6"/>
  <c r="K1082" i="6" s="1"/>
  <c r="K1083" i="6" s="1"/>
  <c r="J1080" i="6"/>
  <c r="L1063" i="6"/>
  <c r="L1062" i="6"/>
  <c r="P1061" i="6"/>
  <c r="L1061" i="6"/>
  <c r="P1060" i="6"/>
  <c r="L1060" i="6"/>
  <c r="P1059" i="6"/>
  <c r="L1059" i="6"/>
  <c r="P1058" i="6"/>
  <c r="L1058" i="6"/>
  <c r="P1057" i="6"/>
  <c r="L1057" i="6"/>
  <c r="P1056" i="6"/>
  <c r="L1056" i="6"/>
  <c r="P1055" i="6"/>
  <c r="L1055" i="6"/>
  <c r="P1054" i="6"/>
  <c r="L1054" i="6"/>
  <c r="P1053" i="6"/>
  <c r="L1053" i="6"/>
  <c r="P1052" i="6"/>
  <c r="L1052" i="6"/>
  <c r="P1051" i="6"/>
  <c r="L1051" i="6"/>
  <c r="P1050" i="6"/>
  <c r="L1050" i="6"/>
  <c r="P1049" i="6"/>
  <c r="L1049" i="6"/>
  <c r="P1048" i="6"/>
  <c r="L1048" i="6"/>
  <c r="P1047" i="6"/>
  <c r="L1047" i="6"/>
  <c r="P1046" i="6"/>
  <c r="L1046" i="6"/>
  <c r="P1045" i="6"/>
  <c r="L1045" i="6"/>
  <c r="P1044" i="6"/>
  <c r="L1044" i="6"/>
  <c r="P1043" i="6"/>
  <c r="L1043" i="6"/>
  <c r="P1042" i="6"/>
  <c r="L1042" i="6"/>
  <c r="P1041" i="6"/>
  <c r="L1041" i="6"/>
  <c r="P1040" i="6"/>
  <c r="L1040" i="6"/>
  <c r="P1039" i="6"/>
  <c r="L1039" i="6"/>
  <c r="P1038" i="6"/>
  <c r="L1038" i="6"/>
  <c r="P1037" i="6"/>
  <c r="P1080" i="6" s="1"/>
  <c r="L1081" i="6" s="1"/>
  <c r="L1037" i="6"/>
  <c r="H1036" i="6"/>
  <c r="G1036" i="6"/>
  <c r="F1036" i="6"/>
  <c r="D1036" i="6"/>
  <c r="F1004" i="6"/>
  <c r="E1004" i="6"/>
  <c r="D1004" i="6"/>
  <c r="C1004" i="6"/>
  <c r="G1004" i="6" s="1"/>
  <c r="H1004" i="6" s="1"/>
  <c r="F998" i="6"/>
  <c r="E998" i="6"/>
  <c r="E2032" i="6" s="1"/>
  <c r="D998" i="6"/>
  <c r="C998" i="6"/>
  <c r="C2032" i="6" s="1"/>
  <c r="L983" i="6"/>
  <c r="J983" i="6"/>
  <c r="O982" i="6"/>
  <c r="K983" i="6" s="1"/>
  <c r="K984" i="6" s="1"/>
  <c r="K985" i="6" s="1"/>
  <c r="N982" i="6"/>
  <c r="K982" i="6"/>
  <c r="J982" i="6"/>
  <c r="J984" i="6" s="1"/>
  <c r="J985" i="6" s="1"/>
  <c r="L968" i="6"/>
  <c r="L967" i="6"/>
  <c r="L966" i="6"/>
  <c r="L965" i="6"/>
  <c r="L964" i="6"/>
  <c r="L963" i="6"/>
  <c r="L962" i="6"/>
  <c r="L961" i="6"/>
  <c r="L960" i="6"/>
  <c r="L959" i="6"/>
  <c r="L958" i="6"/>
  <c r="L957" i="6"/>
  <c r="P956" i="6"/>
  <c r="L956" i="6"/>
  <c r="P955" i="6"/>
  <c r="L955" i="6"/>
  <c r="P954" i="6"/>
  <c r="L954" i="6"/>
  <c r="P953" i="6"/>
  <c r="L953" i="6"/>
  <c r="P952" i="6"/>
  <c r="L952" i="6"/>
  <c r="P951" i="6"/>
  <c r="L951" i="6"/>
  <c r="P950" i="6"/>
  <c r="L950" i="6"/>
  <c r="P949" i="6"/>
  <c r="L949" i="6"/>
  <c r="P948" i="6"/>
  <c r="L948" i="6"/>
  <c r="P947" i="6"/>
  <c r="L947" i="6"/>
  <c r="P946" i="6"/>
  <c r="L946" i="6"/>
  <c r="P945" i="6"/>
  <c r="L945" i="6"/>
  <c r="P944" i="6"/>
  <c r="L944" i="6"/>
  <c r="P943" i="6"/>
  <c r="L943" i="6"/>
  <c r="P942" i="6"/>
  <c r="L942" i="6"/>
  <c r="P941" i="6"/>
  <c r="L941" i="6"/>
  <c r="P940" i="6"/>
  <c r="L940" i="6"/>
  <c r="P939" i="6"/>
  <c r="P982" i="6" s="1"/>
  <c r="L939" i="6"/>
  <c r="L982" i="6" s="1"/>
  <c r="L984" i="6" s="1"/>
  <c r="G938" i="6"/>
  <c r="H938" i="6" s="1"/>
  <c r="F938" i="6"/>
  <c r="D938" i="6"/>
  <c r="K936" i="6"/>
  <c r="K934" i="6"/>
  <c r="P933" i="6"/>
  <c r="L934" i="6" s="1"/>
  <c r="O933" i="6"/>
  <c r="N933" i="6"/>
  <c r="J934" i="6" s="1"/>
  <c r="J935" i="6" s="1"/>
  <c r="J936" i="6" s="1"/>
  <c r="K933" i="6"/>
  <c r="K935" i="6" s="1"/>
  <c r="J933" i="6"/>
  <c r="P927" i="6"/>
  <c r="P926" i="6"/>
  <c r="P925" i="6"/>
  <c r="P924" i="6"/>
  <c r="P923" i="6"/>
  <c r="P922" i="6"/>
  <c r="P921" i="6"/>
  <c r="P920" i="6"/>
  <c r="P919" i="6"/>
  <c r="P918" i="6"/>
  <c r="P917" i="6"/>
  <c r="P916" i="6"/>
  <c r="P915" i="6"/>
  <c r="P914" i="6"/>
  <c r="P913" i="6"/>
  <c r="L913" i="6"/>
  <c r="P912" i="6"/>
  <c r="L912" i="6"/>
  <c r="P911" i="6"/>
  <c r="L911" i="6"/>
  <c r="P910" i="6"/>
  <c r="L910" i="6"/>
  <c r="P909" i="6"/>
  <c r="L909" i="6"/>
  <c r="P908" i="6"/>
  <c r="L908" i="6"/>
  <c r="P907" i="6"/>
  <c r="L907" i="6"/>
  <c r="P906" i="6"/>
  <c r="L906" i="6"/>
  <c r="P905" i="6"/>
  <c r="L905" i="6"/>
  <c r="P904" i="6"/>
  <c r="L904" i="6"/>
  <c r="P903" i="6"/>
  <c r="L903" i="6"/>
  <c r="P902" i="6"/>
  <c r="L902" i="6"/>
  <c r="P901" i="6"/>
  <c r="L901" i="6"/>
  <c r="P900" i="6"/>
  <c r="L900" i="6"/>
  <c r="P899" i="6"/>
  <c r="L899" i="6"/>
  <c r="P898" i="6"/>
  <c r="L898" i="6"/>
  <c r="P897" i="6"/>
  <c r="L897" i="6"/>
  <c r="P896" i="6"/>
  <c r="L896" i="6"/>
  <c r="P895" i="6"/>
  <c r="L895" i="6"/>
  <c r="P894" i="6"/>
  <c r="L894" i="6"/>
  <c r="P893" i="6"/>
  <c r="L893" i="6"/>
  <c r="P892" i="6"/>
  <c r="L892" i="6"/>
  <c r="P891" i="6"/>
  <c r="L891" i="6"/>
  <c r="P890" i="6"/>
  <c r="L890" i="6"/>
  <c r="L933" i="6" s="1"/>
  <c r="L935" i="6" s="1"/>
  <c r="H889" i="6"/>
  <c r="G889" i="6"/>
  <c r="F889" i="6"/>
  <c r="D889" i="6"/>
  <c r="J885" i="6"/>
  <c r="O884" i="6"/>
  <c r="K885" i="6" s="1"/>
  <c r="K886" i="6" s="1"/>
  <c r="K887" i="6" s="1"/>
  <c r="N884" i="6"/>
  <c r="K884" i="6"/>
  <c r="J884" i="6"/>
  <c r="J886" i="6" s="1"/>
  <c r="J887" i="6" s="1"/>
  <c r="P883" i="6"/>
  <c r="P882" i="6"/>
  <c r="P881" i="6"/>
  <c r="P880" i="6"/>
  <c r="P879" i="6"/>
  <c r="P878" i="6"/>
  <c r="P877" i="6"/>
  <c r="P876" i="6"/>
  <c r="P875" i="6"/>
  <c r="P874" i="6"/>
  <c r="P873" i="6"/>
  <c r="P872" i="6"/>
  <c r="P871" i="6"/>
  <c r="P870" i="6"/>
  <c r="P869" i="6"/>
  <c r="P868" i="6"/>
  <c r="P867" i="6"/>
  <c r="P866" i="6"/>
  <c r="P865" i="6"/>
  <c r="P864" i="6"/>
  <c r="P863" i="6"/>
  <c r="P862" i="6"/>
  <c r="P861" i="6"/>
  <c r="L861" i="6"/>
  <c r="P860" i="6"/>
  <c r="L860" i="6"/>
  <c r="P859" i="6"/>
  <c r="L859" i="6"/>
  <c r="P858" i="6"/>
  <c r="L858" i="6"/>
  <c r="P857" i="6"/>
  <c r="L857" i="6"/>
  <c r="P856" i="6"/>
  <c r="L856" i="6"/>
  <c r="P855" i="6"/>
  <c r="L855" i="6"/>
  <c r="P854" i="6"/>
  <c r="L854" i="6"/>
  <c r="P853" i="6"/>
  <c r="L853" i="6"/>
  <c r="P852" i="6"/>
  <c r="L852" i="6"/>
  <c r="P851" i="6"/>
  <c r="L851" i="6"/>
  <c r="P850" i="6"/>
  <c r="L850" i="6"/>
  <c r="P849" i="6"/>
  <c r="L849" i="6"/>
  <c r="P848" i="6"/>
  <c r="L848" i="6"/>
  <c r="P847" i="6"/>
  <c r="L847" i="6"/>
  <c r="P846" i="6"/>
  <c r="L846" i="6"/>
  <c r="P845" i="6"/>
  <c r="L845" i="6"/>
  <c r="P844" i="6"/>
  <c r="L844" i="6"/>
  <c r="P843" i="6"/>
  <c r="L843" i="6"/>
  <c r="P842" i="6"/>
  <c r="L842" i="6"/>
  <c r="P841" i="6"/>
  <c r="L841" i="6"/>
  <c r="L884" i="6" s="1"/>
  <c r="G840" i="6"/>
  <c r="H840" i="6" s="1"/>
  <c r="F840" i="6"/>
  <c r="D840" i="6"/>
  <c r="K838" i="6"/>
  <c r="K836" i="6"/>
  <c r="P835" i="6"/>
  <c r="L836" i="6" s="1"/>
  <c r="O835" i="6"/>
  <c r="N835" i="6"/>
  <c r="J836" i="6" s="1"/>
  <c r="J837" i="6" s="1"/>
  <c r="J838" i="6" s="1"/>
  <c r="K835" i="6"/>
  <c r="K837" i="6" s="1"/>
  <c r="J835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P817" i="6"/>
  <c r="L817" i="6"/>
  <c r="P816" i="6"/>
  <c r="L816" i="6"/>
  <c r="P815" i="6"/>
  <c r="L815" i="6"/>
  <c r="P814" i="6"/>
  <c r="L814" i="6"/>
  <c r="P813" i="6"/>
  <c r="L813" i="6"/>
  <c r="P812" i="6"/>
  <c r="L812" i="6"/>
  <c r="P811" i="6"/>
  <c r="L811" i="6"/>
  <c r="P810" i="6"/>
  <c r="L810" i="6"/>
  <c r="P809" i="6"/>
  <c r="L809" i="6"/>
  <c r="P808" i="6"/>
  <c r="L808" i="6"/>
  <c r="P807" i="6"/>
  <c r="L807" i="6"/>
  <c r="P806" i="6"/>
  <c r="L806" i="6"/>
  <c r="P805" i="6"/>
  <c r="L805" i="6"/>
  <c r="P804" i="6"/>
  <c r="L804" i="6"/>
  <c r="P803" i="6"/>
  <c r="L803" i="6"/>
  <c r="P802" i="6"/>
  <c r="L802" i="6"/>
  <c r="P801" i="6"/>
  <c r="L801" i="6"/>
  <c r="P800" i="6"/>
  <c r="L800" i="6"/>
  <c r="P799" i="6"/>
  <c r="L799" i="6"/>
  <c r="P798" i="6"/>
  <c r="L798" i="6"/>
  <c r="P797" i="6"/>
  <c r="L797" i="6"/>
  <c r="P796" i="6"/>
  <c r="L796" i="6"/>
  <c r="P795" i="6"/>
  <c r="L795" i="6"/>
  <c r="P794" i="6"/>
  <c r="L794" i="6"/>
  <c r="P793" i="6"/>
  <c r="L793" i="6"/>
  <c r="P792" i="6"/>
  <c r="L792" i="6"/>
  <c r="L835" i="6" s="1"/>
  <c r="L837" i="6" s="1"/>
  <c r="G791" i="6"/>
  <c r="F791" i="6"/>
  <c r="D791" i="6"/>
  <c r="K787" i="6"/>
  <c r="O786" i="6"/>
  <c r="N786" i="6"/>
  <c r="J787" i="6" s="1"/>
  <c r="J788" i="6" s="1"/>
  <c r="J789" i="6" s="1"/>
  <c r="K786" i="6"/>
  <c r="K788" i="6" s="1"/>
  <c r="K789" i="6" s="1"/>
  <c r="J786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L766" i="6"/>
  <c r="P765" i="6"/>
  <c r="L765" i="6"/>
  <c r="P764" i="6"/>
  <c r="L764" i="6"/>
  <c r="P763" i="6"/>
  <c r="L763" i="6"/>
  <c r="P762" i="6"/>
  <c r="L762" i="6"/>
  <c r="P761" i="6"/>
  <c r="L761" i="6"/>
  <c r="P760" i="6"/>
  <c r="L760" i="6"/>
  <c r="P759" i="6"/>
  <c r="L759" i="6"/>
  <c r="P758" i="6"/>
  <c r="L758" i="6"/>
  <c r="P757" i="6"/>
  <c r="L757" i="6"/>
  <c r="P756" i="6"/>
  <c r="L756" i="6"/>
  <c r="P755" i="6"/>
  <c r="L755" i="6"/>
  <c r="P754" i="6"/>
  <c r="L754" i="6"/>
  <c r="P753" i="6"/>
  <c r="L753" i="6"/>
  <c r="P752" i="6"/>
  <c r="L752" i="6"/>
  <c r="P751" i="6"/>
  <c r="L751" i="6"/>
  <c r="P750" i="6"/>
  <c r="L750" i="6"/>
  <c r="P749" i="6"/>
  <c r="L749" i="6"/>
  <c r="P748" i="6"/>
  <c r="L748" i="6"/>
  <c r="P747" i="6"/>
  <c r="L747" i="6"/>
  <c r="P746" i="6"/>
  <c r="L746" i="6"/>
  <c r="P745" i="6"/>
  <c r="L745" i="6"/>
  <c r="P744" i="6"/>
  <c r="L744" i="6"/>
  <c r="P743" i="6"/>
  <c r="P786" i="6" s="1"/>
  <c r="L787" i="6" s="1"/>
  <c r="L788" i="6" s="1"/>
  <c r="L743" i="6"/>
  <c r="L786" i="6" s="1"/>
  <c r="H742" i="6"/>
  <c r="G742" i="6"/>
  <c r="F742" i="6"/>
  <c r="D742" i="6"/>
  <c r="K739" i="6"/>
  <c r="K740" i="6" s="1"/>
  <c r="J738" i="6"/>
  <c r="O737" i="6"/>
  <c r="K738" i="6" s="1"/>
  <c r="N737" i="6"/>
  <c r="K737" i="6"/>
  <c r="J737" i="6"/>
  <c r="P732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L720" i="6"/>
  <c r="P719" i="6"/>
  <c r="L719" i="6"/>
  <c r="P718" i="6"/>
  <c r="L718" i="6"/>
  <c r="P717" i="6"/>
  <c r="L717" i="6"/>
  <c r="P716" i="6"/>
  <c r="L716" i="6"/>
  <c r="P715" i="6"/>
  <c r="L715" i="6"/>
  <c r="P714" i="6"/>
  <c r="L714" i="6"/>
  <c r="P713" i="6"/>
  <c r="L713" i="6"/>
  <c r="P712" i="6"/>
  <c r="L712" i="6"/>
  <c r="P711" i="6"/>
  <c r="L711" i="6"/>
  <c r="P710" i="6"/>
  <c r="L710" i="6"/>
  <c r="P709" i="6"/>
  <c r="L709" i="6"/>
  <c r="P708" i="6"/>
  <c r="L708" i="6"/>
  <c r="P707" i="6"/>
  <c r="L707" i="6"/>
  <c r="P706" i="6"/>
  <c r="L706" i="6"/>
  <c r="P705" i="6"/>
  <c r="L705" i="6"/>
  <c r="P704" i="6"/>
  <c r="L704" i="6"/>
  <c r="P703" i="6"/>
  <c r="L703" i="6"/>
  <c r="P702" i="6"/>
  <c r="L702" i="6"/>
  <c r="P701" i="6"/>
  <c r="L701" i="6"/>
  <c r="P700" i="6"/>
  <c r="L700" i="6"/>
  <c r="P699" i="6"/>
  <c r="L699" i="6"/>
  <c r="P698" i="6"/>
  <c r="L698" i="6"/>
  <c r="P697" i="6"/>
  <c r="L697" i="6"/>
  <c r="P696" i="6"/>
  <c r="L696" i="6"/>
  <c r="P695" i="6"/>
  <c r="L695" i="6"/>
  <c r="P694" i="6"/>
  <c r="P737" i="6" s="1"/>
  <c r="L738" i="6" s="1"/>
  <c r="L694" i="6"/>
  <c r="L737" i="6" s="1"/>
  <c r="G693" i="6"/>
  <c r="H693" i="6" s="1"/>
  <c r="F693" i="6"/>
  <c r="D693" i="6"/>
  <c r="K689" i="6"/>
  <c r="P688" i="6"/>
  <c r="L689" i="6" s="1"/>
  <c r="O688" i="6"/>
  <c r="N688" i="6"/>
  <c r="J689" i="6" s="1"/>
  <c r="J690" i="6" s="1"/>
  <c r="J691" i="6" s="1"/>
  <c r="K688" i="6"/>
  <c r="K690" i="6" s="1"/>
  <c r="K691" i="6" s="1"/>
  <c r="J688" i="6"/>
  <c r="L676" i="6"/>
  <c r="P675" i="6"/>
  <c r="L675" i="6"/>
  <c r="P674" i="6"/>
  <c r="L674" i="6"/>
  <c r="P673" i="6"/>
  <c r="L673" i="6"/>
  <c r="P672" i="6"/>
  <c r="L672" i="6"/>
  <c r="P671" i="6"/>
  <c r="L671" i="6"/>
  <c r="P670" i="6"/>
  <c r="L670" i="6"/>
  <c r="P669" i="6"/>
  <c r="L669" i="6"/>
  <c r="P668" i="6"/>
  <c r="L668" i="6"/>
  <c r="P667" i="6"/>
  <c r="L667" i="6"/>
  <c r="P666" i="6"/>
  <c r="L666" i="6"/>
  <c r="P665" i="6"/>
  <c r="L665" i="6"/>
  <c r="P664" i="6"/>
  <c r="L664" i="6"/>
  <c r="P663" i="6"/>
  <c r="L663" i="6"/>
  <c r="P662" i="6"/>
  <c r="L662" i="6"/>
  <c r="P661" i="6"/>
  <c r="L661" i="6"/>
  <c r="P660" i="6"/>
  <c r="L660" i="6"/>
  <c r="P659" i="6"/>
  <c r="L659" i="6"/>
  <c r="P658" i="6"/>
  <c r="L658" i="6"/>
  <c r="P657" i="6"/>
  <c r="L657" i="6"/>
  <c r="P656" i="6"/>
  <c r="L656" i="6"/>
  <c r="P655" i="6"/>
  <c r="L655" i="6"/>
  <c r="P654" i="6"/>
  <c r="L654" i="6"/>
  <c r="P653" i="6"/>
  <c r="L653" i="6"/>
  <c r="P652" i="6"/>
  <c r="L652" i="6"/>
  <c r="P651" i="6"/>
  <c r="L651" i="6"/>
  <c r="P650" i="6"/>
  <c r="L650" i="6"/>
  <c r="P649" i="6"/>
  <c r="L649" i="6"/>
  <c r="P648" i="6"/>
  <c r="L648" i="6"/>
  <c r="P647" i="6"/>
  <c r="L647" i="6"/>
  <c r="P646" i="6"/>
  <c r="L646" i="6"/>
  <c r="P645" i="6"/>
  <c r="L645" i="6"/>
  <c r="L688" i="6" s="1"/>
  <c r="L690" i="6" s="1"/>
  <c r="G644" i="6"/>
  <c r="F644" i="6"/>
  <c r="D644" i="6"/>
  <c r="K642" i="6"/>
  <c r="K640" i="6"/>
  <c r="P639" i="6"/>
  <c r="L640" i="6" s="1"/>
  <c r="O639" i="6"/>
  <c r="N639" i="6"/>
  <c r="J640" i="6" s="1"/>
  <c r="J641" i="6" s="1"/>
  <c r="J642" i="6" s="1"/>
  <c r="K639" i="6"/>
  <c r="K641" i="6" s="1"/>
  <c r="J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P622" i="6"/>
  <c r="L622" i="6"/>
  <c r="P621" i="6"/>
  <c r="L621" i="6"/>
  <c r="P620" i="6"/>
  <c r="L620" i="6"/>
  <c r="P619" i="6"/>
  <c r="L619" i="6"/>
  <c r="P618" i="6"/>
  <c r="L618" i="6"/>
  <c r="P617" i="6"/>
  <c r="L617" i="6"/>
  <c r="P616" i="6"/>
  <c r="L616" i="6"/>
  <c r="P615" i="6"/>
  <c r="L615" i="6"/>
  <c r="P614" i="6"/>
  <c r="L614" i="6"/>
  <c r="P613" i="6"/>
  <c r="L613" i="6"/>
  <c r="P612" i="6"/>
  <c r="L612" i="6"/>
  <c r="P611" i="6"/>
  <c r="L611" i="6"/>
  <c r="P610" i="6"/>
  <c r="L610" i="6"/>
  <c r="P609" i="6"/>
  <c r="L609" i="6"/>
  <c r="P608" i="6"/>
  <c r="L608" i="6"/>
  <c r="P607" i="6"/>
  <c r="L607" i="6"/>
  <c r="P606" i="6"/>
  <c r="L606" i="6"/>
  <c r="P605" i="6"/>
  <c r="L605" i="6"/>
  <c r="P604" i="6"/>
  <c r="L604" i="6"/>
  <c r="P603" i="6"/>
  <c r="L603" i="6"/>
  <c r="P602" i="6"/>
  <c r="L602" i="6"/>
  <c r="P601" i="6"/>
  <c r="L601" i="6"/>
  <c r="P600" i="6"/>
  <c r="L600" i="6"/>
  <c r="P599" i="6"/>
  <c r="L599" i="6"/>
  <c r="P598" i="6"/>
  <c r="L598" i="6"/>
  <c r="P597" i="6"/>
  <c r="L597" i="6"/>
  <c r="P596" i="6"/>
  <c r="L596" i="6"/>
  <c r="L639" i="6" s="1"/>
  <c r="L641" i="6" s="1"/>
  <c r="H595" i="6"/>
  <c r="G595" i="6"/>
  <c r="F595" i="6"/>
  <c r="D595" i="6"/>
  <c r="J591" i="6"/>
  <c r="O590" i="6"/>
  <c r="K591" i="6" s="1"/>
  <c r="K592" i="6" s="1"/>
  <c r="K593" i="6" s="1"/>
  <c r="N590" i="6"/>
  <c r="L590" i="6"/>
  <c r="K590" i="6"/>
  <c r="J590" i="6"/>
  <c r="J592" i="6" s="1"/>
  <c r="J593" i="6" s="1"/>
  <c r="P581" i="6"/>
  <c r="P580" i="6"/>
  <c r="P579" i="6"/>
  <c r="P578" i="6"/>
  <c r="P577" i="6"/>
  <c r="P576" i="6"/>
  <c r="P575" i="6"/>
  <c r="P574" i="6"/>
  <c r="P573" i="6"/>
  <c r="P572" i="6"/>
  <c r="L572" i="6"/>
  <c r="P571" i="6"/>
  <c r="L571" i="6"/>
  <c r="P570" i="6"/>
  <c r="L570" i="6"/>
  <c r="P569" i="6"/>
  <c r="L569" i="6"/>
  <c r="P568" i="6"/>
  <c r="L568" i="6"/>
  <c r="P567" i="6"/>
  <c r="L567" i="6"/>
  <c r="P566" i="6"/>
  <c r="L566" i="6"/>
  <c r="P565" i="6"/>
  <c r="L565" i="6"/>
  <c r="P564" i="6"/>
  <c r="L564" i="6"/>
  <c r="P563" i="6"/>
  <c r="L563" i="6"/>
  <c r="P562" i="6"/>
  <c r="L562" i="6"/>
  <c r="P561" i="6"/>
  <c r="L561" i="6"/>
  <c r="P560" i="6"/>
  <c r="L560" i="6"/>
  <c r="P559" i="6"/>
  <c r="L559" i="6"/>
  <c r="P558" i="6"/>
  <c r="L558" i="6"/>
  <c r="P557" i="6"/>
  <c r="L557" i="6"/>
  <c r="P556" i="6"/>
  <c r="L556" i="6"/>
  <c r="P555" i="6"/>
  <c r="L555" i="6"/>
  <c r="P554" i="6"/>
  <c r="L554" i="6"/>
  <c r="P553" i="6"/>
  <c r="L553" i="6"/>
  <c r="P552" i="6"/>
  <c r="L552" i="6"/>
  <c r="P551" i="6"/>
  <c r="L551" i="6"/>
  <c r="P550" i="6"/>
  <c r="L550" i="6"/>
  <c r="P549" i="6"/>
  <c r="L549" i="6"/>
  <c r="P548" i="6"/>
  <c r="L548" i="6"/>
  <c r="P547" i="6"/>
  <c r="P590" i="6" s="1"/>
  <c r="L591" i="6" s="1"/>
  <c r="L547" i="6"/>
  <c r="H546" i="6"/>
  <c r="G546" i="6"/>
  <c r="F546" i="6"/>
  <c r="D546" i="6"/>
  <c r="K543" i="6"/>
  <c r="K544" i="6" s="1"/>
  <c r="J542" i="6"/>
  <c r="O541" i="6"/>
  <c r="K542" i="6" s="1"/>
  <c r="N541" i="6"/>
  <c r="K541" i="6"/>
  <c r="J541" i="6"/>
  <c r="L533" i="6"/>
  <c r="L532" i="6"/>
  <c r="L531" i="6"/>
  <c r="L530" i="6"/>
  <c r="L529" i="6"/>
  <c r="L528" i="6"/>
  <c r="L527" i="6"/>
  <c r="L526" i="6"/>
  <c r="P525" i="6"/>
  <c r="L525" i="6"/>
  <c r="P524" i="6"/>
  <c r="L524" i="6"/>
  <c r="P523" i="6"/>
  <c r="L523" i="6"/>
  <c r="P522" i="6"/>
  <c r="L522" i="6"/>
  <c r="P521" i="6"/>
  <c r="L521" i="6"/>
  <c r="P520" i="6"/>
  <c r="L520" i="6"/>
  <c r="P519" i="6"/>
  <c r="L519" i="6"/>
  <c r="P518" i="6"/>
  <c r="L518" i="6"/>
  <c r="P517" i="6"/>
  <c r="L517" i="6"/>
  <c r="P516" i="6"/>
  <c r="L516" i="6"/>
  <c r="P515" i="6"/>
  <c r="L515" i="6"/>
  <c r="P514" i="6"/>
  <c r="L514" i="6"/>
  <c r="P513" i="6"/>
  <c r="L513" i="6"/>
  <c r="P512" i="6"/>
  <c r="L512" i="6"/>
  <c r="P511" i="6"/>
  <c r="L511" i="6"/>
  <c r="P510" i="6"/>
  <c r="L510" i="6"/>
  <c r="P509" i="6"/>
  <c r="L509" i="6"/>
  <c r="P508" i="6"/>
  <c r="L508" i="6"/>
  <c r="P507" i="6"/>
  <c r="L507" i="6"/>
  <c r="P506" i="6"/>
  <c r="L506" i="6"/>
  <c r="P505" i="6"/>
  <c r="L505" i="6"/>
  <c r="P504" i="6"/>
  <c r="L504" i="6"/>
  <c r="P503" i="6"/>
  <c r="L503" i="6"/>
  <c r="P502" i="6"/>
  <c r="L502" i="6"/>
  <c r="P501" i="6"/>
  <c r="L501" i="6"/>
  <c r="P500" i="6"/>
  <c r="L500" i="6"/>
  <c r="P499" i="6"/>
  <c r="L499" i="6"/>
  <c r="P498" i="6"/>
  <c r="P541" i="6" s="1"/>
  <c r="L542" i="6" s="1"/>
  <c r="L498" i="6"/>
  <c r="L541" i="6" s="1"/>
  <c r="L543" i="6" s="1"/>
  <c r="G497" i="6"/>
  <c r="H497" i="6" s="1"/>
  <c r="F497" i="6"/>
  <c r="D497" i="6"/>
  <c r="K493" i="6"/>
  <c r="O492" i="6"/>
  <c r="N492" i="6"/>
  <c r="J493" i="6" s="1"/>
  <c r="J494" i="6" s="1"/>
  <c r="J495" i="6" s="1"/>
  <c r="K492" i="6"/>
  <c r="K494" i="6" s="1"/>
  <c r="K495" i="6" s="1"/>
  <c r="J492" i="6"/>
  <c r="P482" i="6"/>
  <c r="P481" i="6"/>
  <c r="P480" i="6"/>
  <c r="P479" i="6"/>
  <c r="P478" i="6"/>
  <c r="P477" i="6"/>
  <c r="P476" i="6"/>
  <c r="P475" i="6"/>
  <c r="P474" i="6"/>
  <c r="P492" i="6" s="1"/>
  <c r="L493" i="6" s="1"/>
  <c r="P473" i="6"/>
  <c r="L473" i="6"/>
  <c r="P472" i="6"/>
  <c r="L472" i="6"/>
  <c r="P471" i="6"/>
  <c r="L471" i="6"/>
  <c r="P470" i="6"/>
  <c r="L470" i="6"/>
  <c r="P469" i="6"/>
  <c r="L469" i="6"/>
  <c r="P468" i="6"/>
  <c r="L468" i="6"/>
  <c r="P467" i="6"/>
  <c r="L467" i="6"/>
  <c r="P466" i="6"/>
  <c r="L466" i="6"/>
  <c r="P465" i="6"/>
  <c r="L465" i="6"/>
  <c r="P464" i="6"/>
  <c r="L464" i="6"/>
  <c r="P463" i="6"/>
  <c r="L463" i="6"/>
  <c r="P462" i="6"/>
  <c r="L462" i="6"/>
  <c r="P461" i="6"/>
  <c r="L461" i="6"/>
  <c r="P460" i="6"/>
  <c r="L460" i="6"/>
  <c r="P459" i="6"/>
  <c r="L459" i="6"/>
  <c r="P458" i="6"/>
  <c r="L458" i="6"/>
  <c r="P457" i="6"/>
  <c r="L457" i="6"/>
  <c r="P456" i="6"/>
  <c r="L456" i="6"/>
  <c r="P455" i="6"/>
  <c r="L455" i="6"/>
  <c r="P454" i="6"/>
  <c r="L454" i="6"/>
  <c r="P453" i="6"/>
  <c r="L453" i="6"/>
  <c r="P452" i="6"/>
  <c r="L452" i="6"/>
  <c r="P451" i="6"/>
  <c r="L451" i="6"/>
  <c r="P450" i="6"/>
  <c r="L450" i="6"/>
  <c r="P449" i="6"/>
  <c r="L449" i="6"/>
  <c r="L492" i="6" s="1"/>
  <c r="L494" i="6" s="1"/>
  <c r="G448" i="6"/>
  <c r="F448" i="6"/>
  <c r="D448" i="6"/>
  <c r="K446" i="6"/>
  <c r="K444" i="6"/>
  <c r="P443" i="6"/>
  <c r="L444" i="6" s="1"/>
  <c r="O443" i="6"/>
  <c r="N443" i="6"/>
  <c r="J444" i="6" s="1"/>
  <c r="J445" i="6" s="1"/>
  <c r="J446" i="6" s="1"/>
  <c r="K443" i="6"/>
  <c r="K445" i="6" s="1"/>
  <c r="J443" i="6"/>
  <c r="P434" i="6"/>
  <c r="P433" i="6"/>
  <c r="P432" i="6"/>
  <c r="L432" i="6"/>
  <c r="P431" i="6"/>
  <c r="L431" i="6"/>
  <c r="P430" i="6"/>
  <c r="L430" i="6"/>
  <c r="P429" i="6"/>
  <c r="L429" i="6"/>
  <c r="P428" i="6"/>
  <c r="L428" i="6"/>
  <c r="P427" i="6"/>
  <c r="L427" i="6"/>
  <c r="P426" i="6"/>
  <c r="L426" i="6"/>
  <c r="P425" i="6"/>
  <c r="L425" i="6"/>
  <c r="P424" i="6"/>
  <c r="L424" i="6"/>
  <c r="P423" i="6"/>
  <c r="L423" i="6"/>
  <c r="P422" i="6"/>
  <c r="L422" i="6"/>
  <c r="P421" i="6"/>
  <c r="L421" i="6"/>
  <c r="P420" i="6"/>
  <c r="L420" i="6"/>
  <c r="P419" i="6"/>
  <c r="L419" i="6"/>
  <c r="P418" i="6"/>
  <c r="L418" i="6"/>
  <c r="P417" i="6"/>
  <c r="L417" i="6"/>
  <c r="P416" i="6"/>
  <c r="L416" i="6"/>
  <c r="P415" i="6"/>
  <c r="L415" i="6"/>
  <c r="P414" i="6"/>
  <c r="L414" i="6"/>
  <c r="P413" i="6"/>
  <c r="L413" i="6"/>
  <c r="P412" i="6"/>
  <c r="L412" i="6"/>
  <c r="P411" i="6"/>
  <c r="L411" i="6"/>
  <c r="P410" i="6"/>
  <c r="L410" i="6"/>
  <c r="P409" i="6"/>
  <c r="L409" i="6"/>
  <c r="P408" i="6"/>
  <c r="L408" i="6"/>
  <c r="P407" i="6"/>
  <c r="L407" i="6"/>
  <c r="P406" i="6"/>
  <c r="L406" i="6"/>
  <c r="P405" i="6"/>
  <c r="L405" i="6"/>
  <c r="P404" i="6"/>
  <c r="L404" i="6"/>
  <c r="P403" i="6"/>
  <c r="L403" i="6"/>
  <c r="P402" i="6"/>
  <c r="L402" i="6"/>
  <c r="P401" i="6"/>
  <c r="L401" i="6"/>
  <c r="P400" i="6"/>
  <c r="L400" i="6"/>
  <c r="L443" i="6" s="1"/>
  <c r="L445" i="6" s="1"/>
  <c r="H399" i="6"/>
  <c r="G399" i="6"/>
  <c r="F399" i="6"/>
  <c r="D399" i="6"/>
  <c r="J395" i="6"/>
  <c r="O394" i="6"/>
  <c r="K395" i="6" s="1"/>
  <c r="K396" i="6" s="1"/>
  <c r="K397" i="6" s="1"/>
  <c r="N394" i="6"/>
  <c r="L394" i="6"/>
  <c r="K394" i="6"/>
  <c r="J394" i="6"/>
  <c r="J396" i="6" s="1"/>
  <c r="J397" i="6" s="1"/>
  <c r="P393" i="6"/>
  <c r="P392" i="6"/>
  <c r="P391" i="6"/>
  <c r="P390" i="6"/>
  <c r="P389" i="6"/>
  <c r="P388" i="6"/>
  <c r="P387" i="6"/>
  <c r="P386" i="6"/>
  <c r="P385" i="6"/>
  <c r="P384" i="6"/>
  <c r="L384" i="6"/>
  <c r="P383" i="6"/>
  <c r="L383" i="6"/>
  <c r="P382" i="6"/>
  <c r="L382" i="6"/>
  <c r="P381" i="6"/>
  <c r="L381" i="6"/>
  <c r="P380" i="6"/>
  <c r="L380" i="6"/>
  <c r="P379" i="6"/>
  <c r="L379" i="6"/>
  <c r="P378" i="6"/>
  <c r="L378" i="6"/>
  <c r="P377" i="6"/>
  <c r="L377" i="6"/>
  <c r="P376" i="6"/>
  <c r="L376" i="6"/>
  <c r="P375" i="6"/>
  <c r="L375" i="6"/>
  <c r="P374" i="6"/>
  <c r="L374" i="6"/>
  <c r="P373" i="6"/>
  <c r="L373" i="6"/>
  <c r="P372" i="6"/>
  <c r="L372" i="6"/>
  <c r="P371" i="6"/>
  <c r="L371" i="6"/>
  <c r="P370" i="6"/>
  <c r="L370" i="6"/>
  <c r="P369" i="6"/>
  <c r="L369" i="6"/>
  <c r="P368" i="6"/>
  <c r="L368" i="6"/>
  <c r="P367" i="6"/>
  <c r="L367" i="6"/>
  <c r="P366" i="6"/>
  <c r="L366" i="6"/>
  <c r="P365" i="6"/>
  <c r="L365" i="6"/>
  <c r="P364" i="6"/>
  <c r="L364" i="6"/>
  <c r="P363" i="6"/>
  <c r="L363" i="6"/>
  <c r="P362" i="6"/>
  <c r="L362" i="6"/>
  <c r="P361" i="6"/>
  <c r="L361" i="6"/>
  <c r="P360" i="6"/>
  <c r="L360" i="6"/>
  <c r="P359" i="6"/>
  <c r="L359" i="6"/>
  <c r="P358" i="6"/>
  <c r="L358" i="6"/>
  <c r="P357" i="6"/>
  <c r="L357" i="6"/>
  <c r="P356" i="6"/>
  <c r="L356" i="6"/>
  <c r="P355" i="6"/>
  <c r="L355" i="6"/>
  <c r="P354" i="6"/>
  <c r="L354" i="6"/>
  <c r="P353" i="6"/>
  <c r="L353" i="6"/>
  <c r="P352" i="6"/>
  <c r="L352" i="6"/>
  <c r="P351" i="6"/>
  <c r="P394" i="6" s="1"/>
  <c r="L395" i="6" s="1"/>
  <c r="L351" i="6"/>
  <c r="H350" i="6"/>
  <c r="G350" i="6"/>
  <c r="F350" i="6"/>
  <c r="D350" i="6"/>
  <c r="K347" i="6"/>
  <c r="K348" i="6" s="1"/>
  <c r="J346" i="6"/>
  <c r="O345" i="6"/>
  <c r="K346" i="6" s="1"/>
  <c r="N345" i="6"/>
  <c r="K345" i="6"/>
  <c r="J345" i="6"/>
  <c r="P336" i="6"/>
  <c r="P335" i="6"/>
  <c r="P334" i="6"/>
  <c r="P333" i="6"/>
  <c r="P332" i="6"/>
  <c r="P331" i="6"/>
  <c r="P330" i="6"/>
  <c r="P329" i="6"/>
  <c r="P328" i="6"/>
  <c r="L328" i="6"/>
  <c r="P327" i="6"/>
  <c r="L327" i="6"/>
  <c r="P326" i="6"/>
  <c r="L326" i="6"/>
  <c r="P325" i="6"/>
  <c r="L325" i="6"/>
  <c r="P324" i="6"/>
  <c r="L324" i="6"/>
  <c r="P323" i="6"/>
  <c r="L323" i="6"/>
  <c r="P322" i="6"/>
  <c r="L322" i="6"/>
  <c r="P321" i="6"/>
  <c r="L321" i="6"/>
  <c r="P320" i="6"/>
  <c r="L320" i="6"/>
  <c r="P319" i="6"/>
  <c r="L319" i="6"/>
  <c r="P318" i="6"/>
  <c r="L318" i="6"/>
  <c r="P317" i="6"/>
  <c r="L317" i="6"/>
  <c r="P316" i="6"/>
  <c r="L316" i="6"/>
  <c r="P315" i="6"/>
  <c r="L315" i="6"/>
  <c r="P314" i="6"/>
  <c r="L314" i="6"/>
  <c r="P313" i="6"/>
  <c r="L313" i="6"/>
  <c r="P312" i="6"/>
  <c r="L312" i="6"/>
  <c r="P311" i="6"/>
  <c r="L311" i="6"/>
  <c r="P310" i="6"/>
  <c r="L310" i="6"/>
  <c r="P309" i="6"/>
  <c r="L309" i="6"/>
  <c r="P308" i="6"/>
  <c r="L308" i="6"/>
  <c r="P307" i="6"/>
  <c r="L307" i="6"/>
  <c r="P306" i="6"/>
  <c r="L306" i="6"/>
  <c r="P305" i="6"/>
  <c r="L305" i="6"/>
  <c r="P304" i="6"/>
  <c r="L304" i="6"/>
  <c r="P303" i="6"/>
  <c r="L303" i="6"/>
  <c r="P302" i="6"/>
  <c r="P345" i="6" s="1"/>
  <c r="L346" i="6" s="1"/>
  <c r="L302" i="6"/>
  <c r="L345" i="6" s="1"/>
  <c r="L347" i="6" s="1"/>
  <c r="G301" i="6"/>
  <c r="H301" i="6" s="1"/>
  <c r="F301" i="6"/>
  <c r="D301" i="6"/>
  <c r="K297" i="6"/>
  <c r="P296" i="6"/>
  <c r="L297" i="6" s="1"/>
  <c r="O296" i="6"/>
  <c r="N296" i="6"/>
  <c r="J297" i="6" s="1"/>
  <c r="J298" i="6" s="1"/>
  <c r="J299" i="6" s="1"/>
  <c r="K296" i="6"/>
  <c r="K298" i="6" s="1"/>
  <c r="K299" i="6" s="1"/>
  <c r="J296" i="6"/>
  <c r="L288" i="6"/>
  <c r="L287" i="6"/>
  <c r="L286" i="6"/>
  <c r="L285" i="6"/>
  <c r="L284" i="6"/>
  <c r="L283" i="6"/>
  <c r="L282" i="6"/>
  <c r="P281" i="6"/>
  <c r="L281" i="6"/>
  <c r="P280" i="6"/>
  <c r="L280" i="6"/>
  <c r="P279" i="6"/>
  <c r="L279" i="6"/>
  <c r="P278" i="6"/>
  <c r="L278" i="6"/>
  <c r="P277" i="6"/>
  <c r="L277" i="6"/>
  <c r="P276" i="6"/>
  <c r="L276" i="6"/>
  <c r="P275" i="6"/>
  <c r="L275" i="6"/>
  <c r="P274" i="6"/>
  <c r="L274" i="6"/>
  <c r="P273" i="6"/>
  <c r="L273" i="6"/>
  <c r="P272" i="6"/>
  <c r="L272" i="6"/>
  <c r="P271" i="6"/>
  <c r="L271" i="6"/>
  <c r="P270" i="6"/>
  <c r="L270" i="6"/>
  <c r="P269" i="6"/>
  <c r="L269" i="6"/>
  <c r="P268" i="6"/>
  <c r="L268" i="6"/>
  <c r="P267" i="6"/>
  <c r="L267" i="6"/>
  <c r="P266" i="6"/>
  <c r="L266" i="6"/>
  <c r="P265" i="6"/>
  <c r="L265" i="6"/>
  <c r="P264" i="6"/>
  <c r="L264" i="6"/>
  <c r="P263" i="6"/>
  <c r="L263" i="6"/>
  <c r="P262" i="6"/>
  <c r="L262" i="6"/>
  <c r="P261" i="6"/>
  <c r="L261" i="6"/>
  <c r="P260" i="6"/>
  <c r="L260" i="6"/>
  <c r="P259" i="6"/>
  <c r="L259" i="6"/>
  <c r="P258" i="6"/>
  <c r="L258" i="6"/>
  <c r="P257" i="6"/>
  <c r="L257" i="6"/>
  <c r="P256" i="6"/>
  <c r="L256" i="6"/>
  <c r="P255" i="6"/>
  <c r="L255" i="6"/>
  <c r="P254" i="6"/>
  <c r="L254" i="6"/>
  <c r="P253" i="6"/>
  <c r="L253" i="6"/>
  <c r="L296" i="6" s="1"/>
  <c r="L298" i="6" s="1"/>
  <c r="G252" i="6"/>
  <c r="F252" i="6"/>
  <c r="D252" i="6"/>
  <c r="K250" i="6"/>
  <c r="K248" i="6"/>
  <c r="P247" i="6"/>
  <c r="L248" i="6" s="1"/>
  <c r="O247" i="6"/>
  <c r="N247" i="6"/>
  <c r="J248" i="6" s="1"/>
  <c r="J249" i="6" s="1"/>
  <c r="J250" i="6" s="1"/>
  <c r="K247" i="6"/>
  <c r="K249" i="6" s="1"/>
  <c r="J247" i="6"/>
  <c r="P243" i="6"/>
  <c r="P242" i="6"/>
  <c r="P241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L225" i="6"/>
  <c r="P224" i="6"/>
  <c r="L224" i="6"/>
  <c r="P223" i="6"/>
  <c r="L223" i="6"/>
  <c r="P222" i="6"/>
  <c r="L222" i="6"/>
  <c r="P221" i="6"/>
  <c r="L221" i="6"/>
  <c r="P220" i="6"/>
  <c r="L220" i="6"/>
  <c r="P219" i="6"/>
  <c r="L219" i="6"/>
  <c r="P218" i="6"/>
  <c r="L218" i="6"/>
  <c r="P217" i="6"/>
  <c r="L217" i="6"/>
  <c r="P216" i="6"/>
  <c r="L216" i="6"/>
  <c r="P215" i="6"/>
  <c r="L215" i="6"/>
  <c r="P214" i="6"/>
  <c r="L214" i="6"/>
  <c r="P213" i="6"/>
  <c r="L213" i="6"/>
  <c r="P212" i="6"/>
  <c r="L212" i="6"/>
  <c r="P211" i="6"/>
  <c r="L211" i="6"/>
  <c r="P210" i="6"/>
  <c r="L210" i="6"/>
  <c r="P209" i="6"/>
  <c r="L209" i="6"/>
  <c r="P208" i="6"/>
  <c r="L208" i="6"/>
  <c r="P207" i="6"/>
  <c r="L207" i="6"/>
  <c r="P206" i="6"/>
  <c r="L206" i="6"/>
  <c r="P205" i="6"/>
  <c r="L205" i="6"/>
  <c r="P204" i="6"/>
  <c r="L204" i="6"/>
  <c r="L247" i="6" s="1"/>
  <c r="L249" i="6" s="1"/>
  <c r="H203" i="6"/>
  <c r="G203" i="6"/>
  <c r="F203" i="6"/>
  <c r="D203" i="6"/>
  <c r="O198" i="6"/>
  <c r="K199" i="6" s="1"/>
  <c r="N198" i="6"/>
  <c r="J199" i="6" s="1"/>
  <c r="L198" i="6"/>
  <c r="K198" i="6"/>
  <c r="K200" i="6" s="1"/>
  <c r="K201" i="6" s="1"/>
  <c r="J198" i="6"/>
  <c r="L189" i="6"/>
  <c r="P188" i="6"/>
  <c r="L188" i="6"/>
  <c r="P187" i="6"/>
  <c r="L187" i="6"/>
  <c r="P186" i="6"/>
  <c r="L186" i="6"/>
  <c r="P185" i="6"/>
  <c r="L185" i="6"/>
  <c r="P184" i="6"/>
  <c r="L184" i="6"/>
  <c r="P183" i="6"/>
  <c r="L183" i="6"/>
  <c r="P182" i="6"/>
  <c r="L182" i="6"/>
  <c r="P181" i="6"/>
  <c r="L181" i="6"/>
  <c r="P180" i="6"/>
  <c r="L180" i="6"/>
  <c r="P179" i="6"/>
  <c r="L179" i="6"/>
  <c r="P178" i="6"/>
  <c r="L178" i="6"/>
  <c r="P177" i="6"/>
  <c r="L177" i="6"/>
  <c r="P176" i="6"/>
  <c r="L176" i="6"/>
  <c r="P175" i="6"/>
  <c r="L175" i="6"/>
  <c r="P174" i="6"/>
  <c r="L174" i="6"/>
  <c r="P173" i="6"/>
  <c r="L173" i="6"/>
  <c r="P172" i="6"/>
  <c r="L172" i="6"/>
  <c r="P171" i="6"/>
  <c r="L171" i="6"/>
  <c r="P170" i="6"/>
  <c r="L170" i="6"/>
  <c r="P169" i="6"/>
  <c r="L169" i="6"/>
  <c r="P168" i="6"/>
  <c r="L168" i="6"/>
  <c r="P167" i="6"/>
  <c r="L167" i="6"/>
  <c r="P166" i="6"/>
  <c r="L166" i="6"/>
  <c r="P165" i="6"/>
  <c r="L165" i="6"/>
  <c r="P164" i="6"/>
  <c r="L164" i="6"/>
  <c r="P163" i="6"/>
  <c r="L163" i="6"/>
  <c r="P162" i="6"/>
  <c r="L162" i="6"/>
  <c r="P161" i="6"/>
  <c r="L161" i="6"/>
  <c r="P160" i="6"/>
  <c r="L160" i="6"/>
  <c r="P159" i="6"/>
  <c r="L159" i="6"/>
  <c r="P158" i="6"/>
  <c r="L158" i="6"/>
  <c r="P157" i="6"/>
  <c r="L157" i="6"/>
  <c r="P156" i="6"/>
  <c r="L156" i="6"/>
  <c r="P155" i="6"/>
  <c r="P198" i="6" s="1"/>
  <c r="L199" i="6" s="1"/>
  <c r="L155" i="6"/>
  <c r="H154" i="6"/>
  <c r="G154" i="6"/>
  <c r="F154" i="6"/>
  <c r="D154" i="6"/>
  <c r="J150" i="6"/>
  <c r="O149" i="6"/>
  <c r="K150" i="6" s="1"/>
  <c r="K151" i="6" s="1"/>
  <c r="K152" i="6" s="1"/>
  <c r="N149" i="6"/>
  <c r="L149" i="6"/>
  <c r="K149" i="6"/>
  <c r="J149" i="6"/>
  <c r="J151" i="6" s="1"/>
  <c r="J152" i="6" s="1"/>
  <c r="P141" i="6"/>
  <c r="P140" i="6"/>
  <c r="L140" i="6"/>
  <c r="P139" i="6"/>
  <c r="L139" i="6"/>
  <c r="P138" i="6"/>
  <c r="L138" i="6"/>
  <c r="P137" i="6"/>
  <c r="L137" i="6"/>
  <c r="P136" i="6"/>
  <c r="L136" i="6"/>
  <c r="P135" i="6"/>
  <c r="L135" i="6"/>
  <c r="P134" i="6"/>
  <c r="L134" i="6"/>
  <c r="P133" i="6"/>
  <c r="L133" i="6"/>
  <c r="P132" i="6"/>
  <c r="L132" i="6"/>
  <c r="P131" i="6"/>
  <c r="L131" i="6"/>
  <c r="P130" i="6"/>
  <c r="L130" i="6"/>
  <c r="P129" i="6"/>
  <c r="L129" i="6"/>
  <c r="P128" i="6"/>
  <c r="L128" i="6"/>
  <c r="P127" i="6"/>
  <c r="L127" i="6"/>
  <c r="P126" i="6"/>
  <c r="L126" i="6"/>
  <c r="P125" i="6"/>
  <c r="L125" i="6"/>
  <c r="P124" i="6"/>
  <c r="L124" i="6"/>
  <c r="P123" i="6"/>
  <c r="L123" i="6"/>
  <c r="P122" i="6"/>
  <c r="L122" i="6"/>
  <c r="P121" i="6"/>
  <c r="L121" i="6"/>
  <c r="P120" i="6"/>
  <c r="L120" i="6"/>
  <c r="P119" i="6"/>
  <c r="L119" i="6"/>
  <c r="P118" i="6"/>
  <c r="L118" i="6"/>
  <c r="P117" i="6"/>
  <c r="L117" i="6"/>
  <c r="P116" i="6"/>
  <c r="L116" i="6"/>
  <c r="P115" i="6"/>
  <c r="L115" i="6"/>
  <c r="P114" i="6"/>
  <c r="L114" i="6"/>
  <c r="P113" i="6"/>
  <c r="L113" i="6"/>
  <c r="P112" i="6"/>
  <c r="L112" i="6"/>
  <c r="P111" i="6"/>
  <c r="L111" i="6"/>
  <c r="P110" i="6"/>
  <c r="L110" i="6"/>
  <c r="P109" i="6"/>
  <c r="L109" i="6"/>
  <c r="P108" i="6"/>
  <c r="L108" i="6"/>
  <c r="P107" i="6"/>
  <c r="L107" i="6"/>
  <c r="P106" i="6"/>
  <c r="P149" i="6" s="1"/>
  <c r="L150" i="6" s="1"/>
  <c r="L106" i="6"/>
  <c r="H105" i="6"/>
  <c r="G105" i="6"/>
  <c r="F105" i="6"/>
  <c r="D105" i="6"/>
  <c r="J101" i="6"/>
  <c r="O100" i="6"/>
  <c r="K101" i="6" s="1"/>
  <c r="K102" i="6" s="1"/>
  <c r="K103" i="6" s="1"/>
  <c r="N100" i="6"/>
  <c r="K100" i="6"/>
  <c r="J100" i="6"/>
  <c r="J102" i="6" s="1"/>
  <c r="J103" i="6" s="1"/>
  <c r="L94" i="6"/>
  <c r="L93" i="6"/>
  <c r="L92" i="6"/>
  <c r="L91" i="6"/>
  <c r="L90" i="6"/>
  <c r="L89" i="6"/>
  <c r="L88" i="6"/>
  <c r="L87" i="6"/>
  <c r="L100" i="6" s="1"/>
  <c r="L86" i="6"/>
  <c r="P85" i="6"/>
  <c r="L85" i="6"/>
  <c r="P84" i="6"/>
  <c r="L84" i="6"/>
  <c r="P83" i="6"/>
  <c r="L83" i="6"/>
  <c r="P82" i="6"/>
  <c r="L82" i="6"/>
  <c r="P81" i="6"/>
  <c r="L81" i="6"/>
  <c r="P80" i="6"/>
  <c r="L80" i="6"/>
  <c r="P79" i="6"/>
  <c r="L79" i="6"/>
  <c r="P78" i="6"/>
  <c r="L78" i="6"/>
  <c r="P77" i="6"/>
  <c r="L77" i="6"/>
  <c r="P76" i="6"/>
  <c r="L76" i="6"/>
  <c r="P75" i="6"/>
  <c r="L75" i="6"/>
  <c r="P74" i="6"/>
  <c r="L74" i="6"/>
  <c r="P73" i="6"/>
  <c r="L73" i="6"/>
  <c r="P72" i="6"/>
  <c r="L72" i="6"/>
  <c r="P71" i="6"/>
  <c r="L71" i="6"/>
  <c r="P70" i="6"/>
  <c r="L70" i="6"/>
  <c r="P69" i="6"/>
  <c r="L69" i="6"/>
  <c r="P68" i="6"/>
  <c r="L68" i="6"/>
  <c r="P67" i="6"/>
  <c r="L67" i="6"/>
  <c r="P66" i="6"/>
  <c r="L66" i="6"/>
  <c r="P65" i="6"/>
  <c r="L65" i="6"/>
  <c r="P64" i="6"/>
  <c r="L64" i="6"/>
  <c r="P63" i="6"/>
  <c r="L63" i="6"/>
  <c r="P62" i="6"/>
  <c r="L62" i="6"/>
  <c r="P61" i="6"/>
  <c r="L61" i="6"/>
  <c r="P60" i="6"/>
  <c r="L60" i="6"/>
  <c r="P59" i="6"/>
  <c r="L59" i="6"/>
  <c r="P58" i="6"/>
  <c r="L58" i="6"/>
  <c r="P57" i="6"/>
  <c r="P100" i="6" s="1"/>
  <c r="L101" i="6" s="1"/>
  <c r="L57" i="6"/>
  <c r="H56" i="6"/>
  <c r="G56" i="6"/>
  <c r="F56" i="6"/>
  <c r="D56" i="6"/>
  <c r="J52" i="6"/>
  <c r="O51" i="6"/>
  <c r="K52" i="6" s="1"/>
  <c r="K53" i="6" s="1"/>
  <c r="K54" i="6" s="1"/>
  <c r="N51" i="6"/>
  <c r="K51" i="6"/>
  <c r="J51" i="6"/>
  <c r="J53" i="6" s="1"/>
  <c r="J54" i="6" s="1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P32" i="6"/>
  <c r="L32" i="6"/>
  <c r="P31" i="6"/>
  <c r="L31" i="6"/>
  <c r="P30" i="6"/>
  <c r="L30" i="6"/>
  <c r="P29" i="6"/>
  <c r="L29" i="6"/>
  <c r="P28" i="6"/>
  <c r="L28" i="6"/>
  <c r="P27" i="6"/>
  <c r="L27" i="6"/>
  <c r="P26" i="6"/>
  <c r="L26" i="6"/>
  <c r="P25" i="6"/>
  <c r="L25" i="6"/>
  <c r="P24" i="6"/>
  <c r="L24" i="6"/>
  <c r="P23" i="6"/>
  <c r="L23" i="6"/>
  <c r="P22" i="6"/>
  <c r="L22" i="6"/>
  <c r="P21" i="6"/>
  <c r="L21" i="6"/>
  <c r="P20" i="6"/>
  <c r="L20" i="6"/>
  <c r="P19" i="6"/>
  <c r="L19" i="6"/>
  <c r="P18" i="6"/>
  <c r="L18" i="6"/>
  <c r="P17" i="6"/>
  <c r="L17" i="6"/>
  <c r="P16" i="6"/>
  <c r="L16" i="6"/>
  <c r="P15" i="6"/>
  <c r="L15" i="6"/>
  <c r="P14" i="6"/>
  <c r="L14" i="6"/>
  <c r="P13" i="6"/>
  <c r="L13" i="6"/>
  <c r="P12" i="6"/>
  <c r="L12" i="6"/>
  <c r="P11" i="6"/>
  <c r="L11" i="6"/>
  <c r="P10" i="6"/>
  <c r="P51" i="6" s="1"/>
  <c r="L52" i="6" s="1"/>
  <c r="L10" i="6"/>
  <c r="L51" i="6" s="1"/>
  <c r="L53" i="6" s="1"/>
  <c r="G9" i="6"/>
  <c r="H9" i="6" s="1"/>
  <c r="F9" i="6"/>
  <c r="D9" i="6"/>
  <c r="D53" i="5"/>
  <c r="H53" i="5" s="1"/>
  <c r="C53" i="5"/>
  <c r="G53" i="5" s="1"/>
  <c r="H51" i="5"/>
  <c r="G51" i="5"/>
  <c r="E51" i="5"/>
  <c r="F51" i="5" s="1"/>
  <c r="H50" i="5"/>
  <c r="G50" i="5"/>
  <c r="E50" i="5"/>
  <c r="F50" i="5" s="1"/>
  <c r="H49" i="5"/>
  <c r="G49" i="5"/>
  <c r="E49" i="5"/>
  <c r="F49" i="5" s="1"/>
  <c r="H48" i="5"/>
  <c r="G48" i="5"/>
  <c r="E48" i="5"/>
  <c r="F48" i="5" s="1"/>
  <c r="H47" i="5"/>
  <c r="G47" i="5"/>
  <c r="E47" i="5"/>
  <c r="F47" i="5" s="1"/>
  <c r="H46" i="5"/>
  <c r="G46" i="5"/>
  <c r="E46" i="5"/>
  <c r="F46" i="5" s="1"/>
  <c r="H45" i="5"/>
  <c r="G45" i="5"/>
  <c r="E45" i="5"/>
  <c r="F45" i="5" s="1"/>
  <c r="H44" i="5"/>
  <c r="G44" i="5"/>
  <c r="E44" i="5"/>
  <c r="F44" i="5" s="1"/>
  <c r="H43" i="5"/>
  <c r="G43" i="5"/>
  <c r="E43" i="5"/>
  <c r="F43" i="5" s="1"/>
  <c r="H42" i="5"/>
  <c r="G42" i="5"/>
  <c r="E42" i="5"/>
  <c r="F42" i="5" s="1"/>
  <c r="H41" i="5"/>
  <c r="G41" i="5"/>
  <c r="E41" i="5"/>
  <c r="F41" i="5" s="1"/>
  <c r="H40" i="5"/>
  <c r="G40" i="5"/>
  <c r="E40" i="5"/>
  <c r="F40" i="5" s="1"/>
  <c r="H39" i="5"/>
  <c r="G39" i="5"/>
  <c r="E39" i="5"/>
  <c r="F39" i="5" s="1"/>
  <c r="H38" i="5"/>
  <c r="G38" i="5"/>
  <c r="E38" i="5"/>
  <c r="F38" i="5" s="1"/>
  <c r="H37" i="5"/>
  <c r="G37" i="5"/>
  <c r="E37" i="5"/>
  <c r="F37" i="5" s="1"/>
  <c r="H36" i="5"/>
  <c r="G36" i="5"/>
  <c r="E36" i="5"/>
  <c r="F36" i="5" s="1"/>
  <c r="H35" i="5"/>
  <c r="G35" i="5"/>
  <c r="E35" i="5"/>
  <c r="F35" i="5" s="1"/>
  <c r="H34" i="5"/>
  <c r="G34" i="5"/>
  <c r="E34" i="5"/>
  <c r="F34" i="5" s="1"/>
  <c r="H33" i="5"/>
  <c r="G33" i="5"/>
  <c r="E33" i="5"/>
  <c r="F33" i="5" s="1"/>
  <c r="H32" i="5"/>
  <c r="G32" i="5"/>
  <c r="E32" i="5"/>
  <c r="F32" i="5" s="1"/>
  <c r="D30" i="5"/>
  <c r="D55" i="5" s="1"/>
  <c r="C30" i="5"/>
  <c r="C55" i="5" s="1"/>
  <c r="H28" i="5"/>
  <c r="G28" i="5"/>
  <c r="E28" i="5"/>
  <c r="F28" i="5" s="1"/>
  <c r="H27" i="5"/>
  <c r="G27" i="5"/>
  <c r="E27" i="5"/>
  <c r="F27" i="5" s="1"/>
  <c r="H26" i="5"/>
  <c r="G26" i="5"/>
  <c r="E26" i="5"/>
  <c r="F26" i="5" s="1"/>
  <c r="H25" i="5"/>
  <c r="G25" i="5"/>
  <c r="E25" i="5"/>
  <c r="F25" i="5" s="1"/>
  <c r="H24" i="5"/>
  <c r="G24" i="5"/>
  <c r="E24" i="5"/>
  <c r="F24" i="5" s="1"/>
  <c r="H23" i="5"/>
  <c r="G23" i="5"/>
  <c r="E23" i="5"/>
  <c r="F23" i="5" s="1"/>
  <c r="H22" i="5"/>
  <c r="G22" i="5"/>
  <c r="E22" i="5"/>
  <c r="F22" i="5" s="1"/>
  <c r="H21" i="5"/>
  <c r="G21" i="5"/>
  <c r="E21" i="5"/>
  <c r="F21" i="5" s="1"/>
  <c r="H20" i="5"/>
  <c r="G20" i="5"/>
  <c r="E20" i="5"/>
  <c r="F20" i="5" s="1"/>
  <c r="H19" i="5"/>
  <c r="G19" i="5"/>
  <c r="E19" i="5"/>
  <c r="F19" i="5" s="1"/>
  <c r="H18" i="5"/>
  <c r="G18" i="5"/>
  <c r="E18" i="5"/>
  <c r="F18" i="5" s="1"/>
  <c r="H17" i="5"/>
  <c r="G17" i="5"/>
  <c r="E17" i="5"/>
  <c r="F17" i="5" s="1"/>
  <c r="H16" i="5"/>
  <c r="G16" i="5"/>
  <c r="E16" i="5"/>
  <c r="F16" i="5" s="1"/>
  <c r="H15" i="5"/>
  <c r="G15" i="5"/>
  <c r="E15" i="5"/>
  <c r="F15" i="5" s="1"/>
  <c r="H14" i="5"/>
  <c r="G14" i="5"/>
  <c r="E14" i="5"/>
  <c r="F14" i="5" s="1"/>
  <c r="H13" i="5"/>
  <c r="G13" i="5"/>
  <c r="E13" i="5"/>
  <c r="F13" i="5" s="1"/>
  <c r="H12" i="5"/>
  <c r="G12" i="5"/>
  <c r="E12" i="5"/>
  <c r="F12" i="5" s="1"/>
  <c r="H11" i="5"/>
  <c r="G11" i="5"/>
  <c r="E11" i="5"/>
  <c r="F11" i="5" s="1"/>
  <c r="H10" i="5"/>
  <c r="G10" i="5"/>
  <c r="E10" i="5"/>
  <c r="F10" i="5" s="1"/>
  <c r="H9" i="5"/>
  <c r="G9" i="5"/>
  <c r="E9" i="5"/>
  <c r="F9" i="5" s="1"/>
  <c r="H7" i="5"/>
  <c r="G7" i="5"/>
  <c r="E7" i="5"/>
  <c r="F7" i="5" s="1"/>
  <c r="D57" i="5" l="1"/>
  <c r="H57" i="5" s="1"/>
  <c r="H55" i="5"/>
  <c r="D8" i="5"/>
  <c r="H8" i="5" s="1"/>
  <c r="L102" i="6"/>
  <c r="L103" i="6" s="1"/>
  <c r="L151" i="6"/>
  <c r="L152" i="6" s="1"/>
  <c r="C57" i="5"/>
  <c r="G55" i="5"/>
  <c r="E55" i="5"/>
  <c r="F55" i="5" s="1"/>
  <c r="C8" i="5"/>
  <c r="L739" i="6"/>
  <c r="L1376" i="6"/>
  <c r="L1377" i="6" s="1"/>
  <c r="L1425" i="6"/>
  <c r="L1426" i="6" s="1"/>
  <c r="E30" i="5"/>
  <c r="F30" i="5" s="1"/>
  <c r="G30" i="5"/>
  <c r="E53" i="5"/>
  <c r="F53" i="5" s="1"/>
  <c r="L54" i="6"/>
  <c r="J200" i="6"/>
  <c r="J201" i="6" s="1"/>
  <c r="L200" i="6"/>
  <c r="L201" i="6" s="1"/>
  <c r="L250" i="6"/>
  <c r="L348" i="6"/>
  <c r="L396" i="6"/>
  <c r="L397" i="6" s="1"/>
  <c r="L446" i="6"/>
  <c r="L544" i="6"/>
  <c r="L592" i="6"/>
  <c r="L593" i="6" s="1"/>
  <c r="L642" i="6"/>
  <c r="L740" i="6"/>
  <c r="L838" i="6"/>
  <c r="H791" i="6"/>
  <c r="L936" i="6"/>
  <c r="H1085" i="6"/>
  <c r="J1131" i="6"/>
  <c r="L1230" i="6"/>
  <c r="L1328" i="6"/>
  <c r="L1474" i="6"/>
  <c r="L1964" i="6"/>
  <c r="L1965" i="6" s="1"/>
  <c r="H30" i="5"/>
  <c r="L299" i="6"/>
  <c r="H252" i="6"/>
  <c r="J347" i="6"/>
  <c r="J348" i="6" s="1"/>
  <c r="L495" i="6"/>
  <c r="H448" i="6"/>
  <c r="J543" i="6"/>
  <c r="J544" i="6" s="1"/>
  <c r="L691" i="6"/>
  <c r="H644" i="6"/>
  <c r="J739" i="6"/>
  <c r="J740" i="6" s="1"/>
  <c r="L789" i="6"/>
  <c r="P884" i="6"/>
  <c r="L885" i="6" s="1"/>
  <c r="L886" i="6" s="1"/>
  <c r="L887" i="6" s="1"/>
  <c r="L985" i="6"/>
  <c r="L1080" i="6"/>
  <c r="L1082" i="6" s="1"/>
  <c r="L1083" i="6" s="1"/>
  <c r="H1134" i="6"/>
  <c r="L1179" i="6"/>
  <c r="J1180" i="6"/>
  <c r="J1229" i="6"/>
  <c r="J1230" i="6" s="1"/>
  <c r="L1279" i="6"/>
  <c r="J1327" i="6"/>
  <c r="J1328" i="6" s="1"/>
  <c r="J1425" i="6"/>
  <c r="J1426" i="6" s="1"/>
  <c r="D2032" i="6"/>
  <c r="G2032" i="6"/>
  <c r="H2032" i="6" s="1"/>
  <c r="F2032" i="6"/>
  <c r="G998" i="6"/>
  <c r="H998" i="6" s="1"/>
  <c r="C1001" i="6"/>
  <c r="E1001" i="6"/>
  <c r="F1001" i="6" s="1"/>
  <c r="L1475" i="6"/>
  <c r="L1524" i="6"/>
  <c r="L1622" i="6"/>
  <c r="L1719" i="6"/>
  <c r="L1720" i="6" s="1"/>
  <c r="L1768" i="6"/>
  <c r="L1867" i="6"/>
  <c r="L1769" i="6"/>
  <c r="L1916" i="6"/>
  <c r="G2028" i="6"/>
  <c r="H2028" i="6" s="1"/>
  <c r="C2035" i="6"/>
  <c r="C2037" i="6" s="1"/>
  <c r="E2035" i="6"/>
  <c r="F2035" i="6" s="1"/>
  <c r="H1673" i="6"/>
  <c r="H1820" i="6"/>
  <c r="G1612" i="4"/>
  <c r="H1612" i="4" s="1"/>
  <c r="F1612" i="4"/>
  <c r="D1612" i="4"/>
  <c r="C1608" i="4"/>
  <c r="D1608" i="4" s="1"/>
  <c r="E1604" i="4"/>
  <c r="C1604" i="4"/>
  <c r="D1604" i="4" s="1"/>
  <c r="K1595" i="4"/>
  <c r="K1593" i="4"/>
  <c r="P1592" i="4"/>
  <c r="L1593" i="4" s="1"/>
  <c r="O1592" i="4"/>
  <c r="N1592" i="4"/>
  <c r="J1593" i="4" s="1"/>
  <c r="J1594" i="4" s="1"/>
  <c r="J1595" i="4" s="1"/>
  <c r="K1592" i="4"/>
  <c r="K1594" i="4" s="1"/>
  <c r="J1592" i="4"/>
  <c r="P1565" i="4"/>
  <c r="P1564" i="4"/>
  <c r="P1563" i="4"/>
  <c r="P1562" i="4"/>
  <c r="L1562" i="4"/>
  <c r="P1561" i="4"/>
  <c r="L1561" i="4"/>
  <c r="P1560" i="4"/>
  <c r="L1560" i="4"/>
  <c r="P1559" i="4"/>
  <c r="L1559" i="4"/>
  <c r="P1558" i="4"/>
  <c r="L1558" i="4"/>
  <c r="P1557" i="4"/>
  <c r="L1557" i="4"/>
  <c r="P1556" i="4"/>
  <c r="L1556" i="4"/>
  <c r="P1555" i="4"/>
  <c r="L1555" i="4"/>
  <c r="L1592" i="4" s="1"/>
  <c r="L1594" i="4" s="1"/>
  <c r="G1554" i="4"/>
  <c r="F1554" i="4"/>
  <c r="D1554" i="4"/>
  <c r="K1550" i="4"/>
  <c r="O1549" i="4"/>
  <c r="N1549" i="4"/>
  <c r="J1550" i="4" s="1"/>
  <c r="J1551" i="4" s="1"/>
  <c r="J1552" i="4" s="1"/>
  <c r="K1549" i="4"/>
  <c r="K1551" i="4" s="1"/>
  <c r="K1552" i="4" s="1"/>
  <c r="J1549" i="4"/>
  <c r="P1536" i="4"/>
  <c r="P1535" i="4"/>
  <c r="P1534" i="4"/>
  <c r="P1549" i="4" s="1"/>
  <c r="L1550" i="4" s="1"/>
  <c r="P1533" i="4"/>
  <c r="L1533" i="4"/>
  <c r="P1532" i="4"/>
  <c r="L1532" i="4"/>
  <c r="P1531" i="4"/>
  <c r="L1531" i="4"/>
  <c r="P1530" i="4"/>
  <c r="L1530" i="4"/>
  <c r="P1529" i="4"/>
  <c r="L1529" i="4"/>
  <c r="P1528" i="4"/>
  <c r="L1528" i="4"/>
  <c r="P1527" i="4"/>
  <c r="L1527" i="4"/>
  <c r="P1526" i="4"/>
  <c r="L1526" i="4"/>
  <c r="P1525" i="4"/>
  <c r="L1525" i="4"/>
  <c r="P1524" i="4"/>
  <c r="L1524" i="4"/>
  <c r="P1523" i="4"/>
  <c r="L1523" i="4"/>
  <c r="P1522" i="4"/>
  <c r="L1522" i="4"/>
  <c r="P1521" i="4"/>
  <c r="L1521" i="4"/>
  <c r="P1520" i="4"/>
  <c r="L1520" i="4"/>
  <c r="P1519" i="4"/>
  <c r="L1519" i="4"/>
  <c r="P1518" i="4"/>
  <c r="L1518" i="4"/>
  <c r="P1517" i="4"/>
  <c r="L1517" i="4"/>
  <c r="P1516" i="4"/>
  <c r="L1516" i="4"/>
  <c r="P1515" i="4"/>
  <c r="L1515" i="4"/>
  <c r="P1514" i="4"/>
  <c r="L1514" i="4"/>
  <c r="P1513" i="4"/>
  <c r="L1513" i="4"/>
  <c r="P1512" i="4"/>
  <c r="L1512" i="4"/>
  <c r="L1549" i="4" s="1"/>
  <c r="L1551" i="4" s="1"/>
  <c r="G1511" i="4"/>
  <c r="F1511" i="4"/>
  <c r="D1511" i="4"/>
  <c r="K1509" i="4"/>
  <c r="K1507" i="4"/>
  <c r="P1506" i="4"/>
  <c r="L1507" i="4" s="1"/>
  <c r="O1506" i="4"/>
  <c r="N1506" i="4"/>
  <c r="J1507" i="4" s="1"/>
  <c r="J1508" i="4" s="1"/>
  <c r="J1509" i="4" s="1"/>
  <c r="K1506" i="4"/>
  <c r="K1508" i="4" s="1"/>
  <c r="J1506" i="4"/>
  <c r="L1475" i="4"/>
  <c r="P1474" i="4"/>
  <c r="L1474" i="4"/>
  <c r="P1473" i="4"/>
  <c r="L1473" i="4"/>
  <c r="P1472" i="4"/>
  <c r="L1472" i="4"/>
  <c r="P1471" i="4"/>
  <c r="L1471" i="4"/>
  <c r="P1470" i="4"/>
  <c r="L1470" i="4"/>
  <c r="P1469" i="4"/>
  <c r="L1469" i="4"/>
  <c r="L1506" i="4" s="1"/>
  <c r="L1508" i="4" s="1"/>
  <c r="G1468" i="4"/>
  <c r="F1468" i="4"/>
  <c r="D1468" i="4"/>
  <c r="L1465" i="4"/>
  <c r="K1464" i="4"/>
  <c r="P1463" i="4"/>
  <c r="L1464" i="4" s="1"/>
  <c r="O1463" i="4"/>
  <c r="N1463" i="4"/>
  <c r="J1464" i="4" s="1"/>
  <c r="J1465" i="4" s="1"/>
  <c r="J1466" i="4" s="1"/>
  <c r="K1463" i="4"/>
  <c r="K1465" i="4" s="1"/>
  <c r="K1466" i="4" s="1"/>
  <c r="J1463" i="4"/>
  <c r="L1430" i="4"/>
  <c r="P1429" i="4"/>
  <c r="L1429" i="4"/>
  <c r="P1428" i="4"/>
  <c r="L1428" i="4"/>
  <c r="P1427" i="4"/>
  <c r="L1427" i="4"/>
  <c r="P1426" i="4"/>
  <c r="L1426" i="4"/>
  <c r="L1463" i="4" s="1"/>
  <c r="G1425" i="4"/>
  <c r="F1425" i="4"/>
  <c r="D1425" i="4"/>
  <c r="K1423" i="4"/>
  <c r="K1421" i="4"/>
  <c r="P1420" i="4"/>
  <c r="L1421" i="4" s="1"/>
  <c r="O1420" i="4"/>
  <c r="N1420" i="4"/>
  <c r="J1421" i="4" s="1"/>
  <c r="J1422" i="4" s="1"/>
  <c r="J1423" i="4" s="1"/>
  <c r="K1420" i="4"/>
  <c r="K1422" i="4" s="1"/>
  <c r="J1420" i="4"/>
  <c r="L1398" i="4"/>
  <c r="L1397" i="4"/>
  <c r="L1396" i="4"/>
  <c r="L1395" i="4"/>
  <c r="L1394" i="4"/>
  <c r="P1393" i="4"/>
  <c r="L1393" i="4"/>
  <c r="P1392" i="4"/>
  <c r="L1392" i="4"/>
  <c r="P1391" i="4"/>
  <c r="L1391" i="4"/>
  <c r="P1390" i="4"/>
  <c r="L1390" i="4"/>
  <c r="P1389" i="4"/>
  <c r="L1389" i="4"/>
  <c r="P1388" i="4"/>
  <c r="L1388" i="4"/>
  <c r="P1387" i="4"/>
  <c r="L1387" i="4"/>
  <c r="P1386" i="4"/>
  <c r="L1386" i="4"/>
  <c r="P1385" i="4"/>
  <c r="L1385" i="4"/>
  <c r="P1384" i="4"/>
  <c r="L1384" i="4"/>
  <c r="P1383" i="4"/>
  <c r="L1383" i="4"/>
  <c r="L1420" i="4" s="1"/>
  <c r="G1382" i="4"/>
  <c r="F1382" i="4"/>
  <c r="D1382" i="4"/>
  <c r="K1378" i="4"/>
  <c r="O1377" i="4"/>
  <c r="N1377" i="4"/>
  <c r="J1378" i="4" s="1"/>
  <c r="J1379" i="4" s="1"/>
  <c r="J1380" i="4" s="1"/>
  <c r="K1377" i="4"/>
  <c r="J1377" i="4"/>
  <c r="P1355" i="4"/>
  <c r="L1355" i="4"/>
  <c r="P1354" i="4"/>
  <c r="L1354" i="4"/>
  <c r="P1353" i="4"/>
  <c r="L1353" i="4"/>
  <c r="P1352" i="4"/>
  <c r="L1352" i="4"/>
  <c r="P1351" i="4"/>
  <c r="L1351" i="4"/>
  <c r="P1350" i="4"/>
  <c r="L1350" i="4"/>
  <c r="P1349" i="4"/>
  <c r="L1349" i="4"/>
  <c r="P1348" i="4"/>
  <c r="L1348" i="4"/>
  <c r="P1347" i="4"/>
  <c r="L1347" i="4"/>
  <c r="P1346" i="4"/>
  <c r="L1346" i="4"/>
  <c r="P1345" i="4"/>
  <c r="L1345" i="4"/>
  <c r="P1344" i="4"/>
  <c r="L1344" i="4"/>
  <c r="P1343" i="4"/>
  <c r="L1343" i="4"/>
  <c r="P1342" i="4"/>
  <c r="L1342" i="4"/>
  <c r="P1341" i="4"/>
  <c r="L1341" i="4"/>
  <c r="P1340" i="4"/>
  <c r="P1377" i="4" s="1"/>
  <c r="L1378" i="4" s="1"/>
  <c r="L1379" i="4" s="1"/>
  <c r="L1340" i="4"/>
  <c r="L1377" i="4" s="1"/>
  <c r="H1339" i="4"/>
  <c r="G1339" i="4"/>
  <c r="F1339" i="4"/>
  <c r="D1339" i="4"/>
  <c r="K1336" i="4"/>
  <c r="K1337" i="4" s="1"/>
  <c r="J1335" i="4"/>
  <c r="O1334" i="4"/>
  <c r="K1335" i="4" s="1"/>
  <c r="N1334" i="4"/>
  <c r="L1334" i="4"/>
  <c r="K1334" i="4"/>
  <c r="J1334" i="4"/>
  <c r="P1321" i="4"/>
  <c r="P1320" i="4"/>
  <c r="P1319" i="4"/>
  <c r="P1318" i="4"/>
  <c r="L1318" i="4"/>
  <c r="P1317" i="4"/>
  <c r="L1317" i="4"/>
  <c r="P1316" i="4"/>
  <c r="L1316" i="4"/>
  <c r="P1315" i="4"/>
  <c r="L1315" i="4"/>
  <c r="P1314" i="4"/>
  <c r="L1314" i="4"/>
  <c r="P1313" i="4"/>
  <c r="L1313" i="4"/>
  <c r="P1312" i="4"/>
  <c r="L1312" i="4"/>
  <c r="P1311" i="4"/>
  <c r="L1311" i="4"/>
  <c r="P1310" i="4"/>
  <c r="L1310" i="4"/>
  <c r="P1309" i="4"/>
  <c r="L1309" i="4"/>
  <c r="P1308" i="4"/>
  <c r="L1308" i="4"/>
  <c r="P1307" i="4"/>
  <c r="L1307" i="4"/>
  <c r="P1306" i="4"/>
  <c r="L1306" i="4"/>
  <c r="P1305" i="4"/>
  <c r="L1305" i="4"/>
  <c r="P1304" i="4"/>
  <c r="L1304" i="4"/>
  <c r="P1303" i="4"/>
  <c r="L1303" i="4"/>
  <c r="P1302" i="4"/>
  <c r="L1302" i="4"/>
  <c r="P1301" i="4"/>
  <c r="L1301" i="4"/>
  <c r="P1300" i="4"/>
  <c r="L1300" i="4"/>
  <c r="P1299" i="4"/>
  <c r="L1299" i="4"/>
  <c r="P1298" i="4"/>
  <c r="L1298" i="4"/>
  <c r="P1297" i="4"/>
  <c r="P1334" i="4" s="1"/>
  <c r="L1335" i="4" s="1"/>
  <c r="L1297" i="4"/>
  <c r="H1296" i="4"/>
  <c r="G1296" i="4"/>
  <c r="F1296" i="4"/>
  <c r="D1296" i="4"/>
  <c r="J1294" i="4"/>
  <c r="J1292" i="4"/>
  <c r="O1291" i="4"/>
  <c r="K1292" i="4" s="1"/>
  <c r="K1293" i="4" s="1"/>
  <c r="K1294" i="4" s="1"/>
  <c r="N1291" i="4"/>
  <c r="L1291" i="4"/>
  <c r="K1291" i="4"/>
  <c r="J1291" i="4"/>
  <c r="J1293" i="4" s="1"/>
  <c r="L1273" i="4"/>
  <c r="P1272" i="4"/>
  <c r="L1272" i="4"/>
  <c r="P1271" i="4"/>
  <c r="L1271" i="4"/>
  <c r="P1270" i="4"/>
  <c r="L1270" i="4"/>
  <c r="P1269" i="4"/>
  <c r="L1269" i="4"/>
  <c r="P1268" i="4"/>
  <c r="L1268" i="4"/>
  <c r="P1267" i="4"/>
  <c r="L1267" i="4"/>
  <c r="P1266" i="4"/>
  <c r="L1266" i="4"/>
  <c r="P1265" i="4"/>
  <c r="L1265" i="4"/>
  <c r="P1264" i="4"/>
  <c r="L1264" i="4"/>
  <c r="P1263" i="4"/>
  <c r="L1263" i="4"/>
  <c r="P1262" i="4"/>
  <c r="L1262" i="4"/>
  <c r="P1261" i="4"/>
  <c r="L1261" i="4"/>
  <c r="P1260" i="4"/>
  <c r="L1260" i="4"/>
  <c r="P1259" i="4"/>
  <c r="L1259" i="4"/>
  <c r="P1258" i="4"/>
  <c r="L1258" i="4"/>
  <c r="P1257" i="4"/>
  <c r="L1257" i="4"/>
  <c r="P1256" i="4"/>
  <c r="L1256" i="4"/>
  <c r="P1255" i="4"/>
  <c r="L1255" i="4"/>
  <c r="P1254" i="4"/>
  <c r="P1291" i="4" s="1"/>
  <c r="L1292" i="4" s="1"/>
  <c r="L1254" i="4"/>
  <c r="H1253" i="4"/>
  <c r="G1253" i="4"/>
  <c r="F1253" i="4"/>
  <c r="D1253" i="4"/>
  <c r="K1250" i="4"/>
  <c r="K1251" i="4" s="1"/>
  <c r="J1249" i="4"/>
  <c r="O1248" i="4"/>
  <c r="K1249" i="4" s="1"/>
  <c r="N1248" i="4"/>
  <c r="K1248" i="4"/>
  <c r="J1248" i="4"/>
  <c r="P1245" i="4"/>
  <c r="P1244" i="4"/>
  <c r="P1243" i="4"/>
  <c r="P1242" i="4"/>
  <c r="P1241" i="4"/>
  <c r="P1240" i="4"/>
  <c r="P1239" i="4"/>
  <c r="P1238" i="4"/>
  <c r="P1237" i="4"/>
  <c r="P1236" i="4"/>
  <c r="P1235" i="4"/>
  <c r="P1234" i="4"/>
  <c r="P1233" i="4"/>
  <c r="L1233" i="4"/>
  <c r="P1232" i="4"/>
  <c r="L1232" i="4"/>
  <c r="P1231" i="4"/>
  <c r="L1231" i="4"/>
  <c r="P1230" i="4"/>
  <c r="L1230" i="4"/>
  <c r="P1229" i="4"/>
  <c r="L1229" i="4"/>
  <c r="P1228" i="4"/>
  <c r="L1228" i="4"/>
  <c r="P1227" i="4"/>
  <c r="L1227" i="4"/>
  <c r="P1226" i="4"/>
  <c r="L1226" i="4"/>
  <c r="P1225" i="4"/>
  <c r="L1225" i="4"/>
  <c r="P1224" i="4"/>
  <c r="L1224" i="4"/>
  <c r="P1223" i="4"/>
  <c r="L1223" i="4"/>
  <c r="P1222" i="4"/>
  <c r="L1222" i="4"/>
  <c r="P1221" i="4"/>
  <c r="L1221" i="4"/>
  <c r="P1220" i="4"/>
  <c r="L1220" i="4"/>
  <c r="P1219" i="4"/>
  <c r="L1219" i="4"/>
  <c r="P1218" i="4"/>
  <c r="L1218" i="4"/>
  <c r="P1217" i="4"/>
  <c r="L1217" i="4"/>
  <c r="P1216" i="4"/>
  <c r="L1216" i="4"/>
  <c r="P1215" i="4"/>
  <c r="L1215" i="4"/>
  <c r="P1214" i="4"/>
  <c r="L1214" i="4"/>
  <c r="P1213" i="4"/>
  <c r="L1213" i="4"/>
  <c r="P1212" i="4"/>
  <c r="L1212" i="4"/>
  <c r="P1211" i="4"/>
  <c r="P1248" i="4" s="1"/>
  <c r="L1249" i="4" s="1"/>
  <c r="L1211" i="4"/>
  <c r="L1248" i="4" s="1"/>
  <c r="G1210" i="4"/>
  <c r="H1210" i="4" s="1"/>
  <c r="F1210" i="4"/>
  <c r="D1210" i="4"/>
  <c r="K1206" i="4"/>
  <c r="P1205" i="4"/>
  <c r="L1206" i="4" s="1"/>
  <c r="O1205" i="4"/>
  <c r="N1205" i="4"/>
  <c r="J1206" i="4" s="1"/>
  <c r="J1207" i="4" s="1"/>
  <c r="J1208" i="4" s="1"/>
  <c r="K1205" i="4"/>
  <c r="K1207" i="4" s="1"/>
  <c r="K1208" i="4" s="1"/>
  <c r="J1205" i="4"/>
  <c r="L1200" i="4"/>
  <c r="L1199" i="4"/>
  <c r="L1198" i="4"/>
  <c r="L1197" i="4"/>
  <c r="L1196" i="4"/>
  <c r="L1195" i="4"/>
  <c r="L1194" i="4"/>
  <c r="P1193" i="4"/>
  <c r="L1193" i="4"/>
  <c r="P1192" i="4"/>
  <c r="L1192" i="4"/>
  <c r="P1191" i="4"/>
  <c r="L1191" i="4"/>
  <c r="P1190" i="4"/>
  <c r="L1190" i="4"/>
  <c r="P1189" i="4"/>
  <c r="L1189" i="4"/>
  <c r="P1188" i="4"/>
  <c r="L1188" i="4"/>
  <c r="P1187" i="4"/>
  <c r="L1187" i="4"/>
  <c r="P1186" i="4"/>
  <c r="L1186" i="4"/>
  <c r="P1185" i="4"/>
  <c r="L1185" i="4"/>
  <c r="P1184" i="4"/>
  <c r="L1184" i="4"/>
  <c r="P1183" i="4"/>
  <c r="L1183" i="4"/>
  <c r="P1182" i="4"/>
  <c r="L1182" i="4"/>
  <c r="P1181" i="4"/>
  <c r="L1181" i="4"/>
  <c r="P1180" i="4"/>
  <c r="L1180" i="4"/>
  <c r="E1180" i="4"/>
  <c r="C1180" i="4"/>
  <c r="P1179" i="4"/>
  <c r="L1179" i="4"/>
  <c r="P1178" i="4"/>
  <c r="L1178" i="4"/>
  <c r="P1177" i="4"/>
  <c r="L1177" i="4"/>
  <c r="P1176" i="4"/>
  <c r="L1176" i="4"/>
  <c r="P1175" i="4"/>
  <c r="L1175" i="4"/>
  <c r="P1174" i="4"/>
  <c r="L1174" i="4"/>
  <c r="P1173" i="4"/>
  <c r="L1173" i="4"/>
  <c r="P1172" i="4"/>
  <c r="L1172" i="4"/>
  <c r="P1171" i="4"/>
  <c r="L1171" i="4"/>
  <c r="P1170" i="4"/>
  <c r="L1170" i="4"/>
  <c r="P1169" i="4"/>
  <c r="L1169" i="4"/>
  <c r="P1168" i="4"/>
  <c r="L1168" i="4"/>
  <c r="L1205" i="4" s="1"/>
  <c r="L1207" i="4" s="1"/>
  <c r="G1167" i="4"/>
  <c r="F1167" i="4"/>
  <c r="D1167" i="4"/>
  <c r="K1165" i="4"/>
  <c r="K1163" i="4"/>
  <c r="P1162" i="4"/>
  <c r="L1163" i="4" s="1"/>
  <c r="O1162" i="4"/>
  <c r="N1162" i="4"/>
  <c r="J1163" i="4" s="1"/>
  <c r="J1164" i="4" s="1"/>
  <c r="J1165" i="4" s="1"/>
  <c r="K1162" i="4"/>
  <c r="K1164" i="4" s="1"/>
  <c r="J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P1146" i="4"/>
  <c r="L1146" i="4"/>
  <c r="P1145" i="4"/>
  <c r="L1145" i="4"/>
  <c r="P1144" i="4"/>
  <c r="L1144" i="4"/>
  <c r="P1143" i="4"/>
  <c r="L1143" i="4"/>
  <c r="P1142" i="4"/>
  <c r="L1142" i="4"/>
  <c r="P1141" i="4"/>
  <c r="L1141" i="4"/>
  <c r="P1140" i="4"/>
  <c r="L1140" i="4"/>
  <c r="P1139" i="4"/>
  <c r="L1139" i="4"/>
  <c r="P1138" i="4"/>
  <c r="L1138" i="4"/>
  <c r="P1137" i="4"/>
  <c r="L1137" i="4"/>
  <c r="P1136" i="4"/>
  <c r="L1136" i="4"/>
  <c r="P1135" i="4"/>
  <c r="L1135" i="4"/>
  <c r="E1135" i="4"/>
  <c r="C1135" i="4"/>
  <c r="P1134" i="4"/>
  <c r="L1134" i="4"/>
  <c r="P1133" i="4"/>
  <c r="L1133" i="4"/>
  <c r="P1132" i="4"/>
  <c r="L1132" i="4"/>
  <c r="P1131" i="4"/>
  <c r="L1131" i="4"/>
  <c r="P1130" i="4"/>
  <c r="L1130" i="4"/>
  <c r="P1129" i="4"/>
  <c r="L1129" i="4"/>
  <c r="P1128" i="4"/>
  <c r="L1128" i="4"/>
  <c r="P1127" i="4"/>
  <c r="L1127" i="4"/>
  <c r="P1126" i="4"/>
  <c r="L1126" i="4"/>
  <c r="P1125" i="4"/>
  <c r="L1125" i="4"/>
  <c r="L1162" i="4" s="1"/>
  <c r="L1164" i="4" s="1"/>
  <c r="G1124" i="4"/>
  <c r="F1124" i="4"/>
  <c r="D1124" i="4"/>
  <c r="L1121" i="4"/>
  <c r="K1120" i="4"/>
  <c r="P1119" i="4"/>
  <c r="L1120" i="4" s="1"/>
  <c r="O1119" i="4"/>
  <c r="N1119" i="4"/>
  <c r="J1120" i="4" s="1"/>
  <c r="J1121" i="4" s="1"/>
  <c r="J1122" i="4" s="1"/>
  <c r="K1119" i="4"/>
  <c r="K1121" i="4" s="1"/>
  <c r="K1122" i="4" s="1"/>
  <c r="J1119" i="4"/>
  <c r="L1111" i="4"/>
  <c r="L1110" i="4"/>
  <c r="L1109" i="4"/>
  <c r="L1108" i="4"/>
  <c r="L1107" i="4"/>
  <c r="L1106" i="4"/>
  <c r="L1105" i="4"/>
  <c r="L1104" i="4"/>
  <c r="L1103" i="4"/>
  <c r="P1102" i="4"/>
  <c r="L1102" i="4"/>
  <c r="P1101" i="4"/>
  <c r="L1101" i="4"/>
  <c r="P1100" i="4"/>
  <c r="L1100" i="4"/>
  <c r="P1099" i="4"/>
  <c r="L1099" i="4"/>
  <c r="P1098" i="4"/>
  <c r="L1098" i="4"/>
  <c r="P1097" i="4"/>
  <c r="L1097" i="4"/>
  <c r="P1096" i="4"/>
  <c r="L1096" i="4"/>
  <c r="P1095" i="4"/>
  <c r="L1095" i="4"/>
  <c r="P1094" i="4"/>
  <c r="L1094" i="4"/>
  <c r="P1093" i="4"/>
  <c r="L1093" i="4"/>
  <c r="P1092" i="4"/>
  <c r="L1092" i="4"/>
  <c r="E1092" i="4"/>
  <c r="C1092" i="4"/>
  <c r="P1091" i="4"/>
  <c r="L1091" i="4"/>
  <c r="P1090" i="4"/>
  <c r="L1090" i="4"/>
  <c r="P1089" i="4"/>
  <c r="L1089" i="4"/>
  <c r="P1088" i="4"/>
  <c r="L1088" i="4"/>
  <c r="P1087" i="4"/>
  <c r="L1087" i="4"/>
  <c r="P1086" i="4"/>
  <c r="L1086" i="4"/>
  <c r="P1085" i="4"/>
  <c r="L1085" i="4"/>
  <c r="P1084" i="4"/>
  <c r="L1084" i="4"/>
  <c r="P1083" i="4"/>
  <c r="L1083" i="4"/>
  <c r="P1082" i="4"/>
  <c r="L1082" i="4"/>
  <c r="L1119" i="4" s="1"/>
  <c r="G1081" i="4"/>
  <c r="F1081" i="4"/>
  <c r="D1081" i="4"/>
  <c r="J1077" i="4"/>
  <c r="O1076" i="4"/>
  <c r="K1077" i="4" s="1"/>
  <c r="K1078" i="4" s="1"/>
  <c r="K1079" i="4" s="1"/>
  <c r="N1076" i="4"/>
  <c r="K1076" i="4"/>
  <c r="J1076" i="4"/>
  <c r="J1078" i="4" s="1"/>
  <c r="J1079" i="4" s="1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76" i="4" s="1"/>
  <c r="L1057" i="4"/>
  <c r="P1056" i="4"/>
  <c r="L1056" i="4"/>
  <c r="P1055" i="4"/>
  <c r="L1055" i="4"/>
  <c r="P1054" i="4"/>
  <c r="L1054" i="4"/>
  <c r="P1053" i="4"/>
  <c r="L1053" i="4"/>
  <c r="P1052" i="4"/>
  <c r="L1052" i="4"/>
  <c r="P1051" i="4"/>
  <c r="L1051" i="4"/>
  <c r="P1050" i="4"/>
  <c r="L1050" i="4"/>
  <c r="E1050" i="4"/>
  <c r="C1050" i="4"/>
  <c r="P1049" i="4"/>
  <c r="L1049" i="4"/>
  <c r="P1048" i="4"/>
  <c r="L1048" i="4"/>
  <c r="P1047" i="4"/>
  <c r="L1047" i="4"/>
  <c r="P1046" i="4"/>
  <c r="L1046" i="4"/>
  <c r="P1045" i="4"/>
  <c r="L1045" i="4"/>
  <c r="P1044" i="4"/>
  <c r="L1044" i="4"/>
  <c r="P1043" i="4"/>
  <c r="L1043" i="4"/>
  <c r="P1042" i="4"/>
  <c r="L1042" i="4"/>
  <c r="P1041" i="4"/>
  <c r="L1041" i="4"/>
  <c r="P1040" i="4"/>
  <c r="L1040" i="4"/>
  <c r="P1039" i="4"/>
  <c r="P1076" i="4" s="1"/>
  <c r="L1077" i="4" s="1"/>
  <c r="L1039" i="4"/>
  <c r="H1038" i="4"/>
  <c r="G1038" i="4"/>
  <c r="F1038" i="4"/>
  <c r="D1038" i="4"/>
  <c r="K1035" i="4"/>
  <c r="K1036" i="4" s="1"/>
  <c r="J1034" i="4"/>
  <c r="O1033" i="4"/>
  <c r="K1034" i="4" s="1"/>
  <c r="N1033" i="4"/>
  <c r="K1033" i="4"/>
  <c r="J1033" i="4"/>
  <c r="L1012" i="4"/>
  <c r="L1011" i="4"/>
  <c r="L1033" i="4" s="1"/>
  <c r="L1010" i="4"/>
  <c r="P1009" i="4"/>
  <c r="L1009" i="4"/>
  <c r="P1008" i="4"/>
  <c r="L1008" i="4"/>
  <c r="P1007" i="4"/>
  <c r="L1007" i="4"/>
  <c r="P1006" i="4"/>
  <c r="L1006" i="4"/>
  <c r="P1005" i="4"/>
  <c r="L1005" i="4"/>
  <c r="P1004" i="4"/>
  <c r="L1004" i="4"/>
  <c r="P1003" i="4"/>
  <c r="L1003" i="4"/>
  <c r="P1002" i="4"/>
  <c r="L1002" i="4"/>
  <c r="P1001" i="4"/>
  <c r="L1001" i="4"/>
  <c r="P1000" i="4"/>
  <c r="L1000" i="4"/>
  <c r="P999" i="4"/>
  <c r="L999" i="4"/>
  <c r="P998" i="4"/>
  <c r="L998" i="4"/>
  <c r="P997" i="4"/>
  <c r="L997" i="4"/>
  <c r="P996" i="4"/>
  <c r="P1033" i="4" s="1"/>
  <c r="L1034" i="4" s="1"/>
  <c r="L996" i="4"/>
  <c r="H995" i="4"/>
  <c r="G995" i="4"/>
  <c r="F995" i="4"/>
  <c r="D995" i="4"/>
  <c r="J991" i="4"/>
  <c r="O990" i="4"/>
  <c r="K991" i="4" s="1"/>
  <c r="K992" i="4" s="1"/>
  <c r="K993" i="4" s="1"/>
  <c r="N990" i="4"/>
  <c r="L990" i="4"/>
  <c r="K990" i="4"/>
  <c r="J990" i="4"/>
  <c r="J992" i="4" s="1"/>
  <c r="J993" i="4" s="1"/>
  <c r="P958" i="4"/>
  <c r="P957" i="4"/>
  <c r="L957" i="4"/>
  <c r="P956" i="4"/>
  <c r="L956" i="4"/>
  <c r="P955" i="4"/>
  <c r="L955" i="4"/>
  <c r="P954" i="4"/>
  <c r="L954" i="4"/>
  <c r="P953" i="4"/>
  <c r="P990" i="4" s="1"/>
  <c r="L991" i="4" s="1"/>
  <c r="L953" i="4"/>
  <c r="H952" i="4"/>
  <c r="G952" i="4"/>
  <c r="F952" i="4"/>
  <c r="D952" i="4"/>
  <c r="K949" i="4"/>
  <c r="K950" i="4" s="1"/>
  <c r="J948" i="4"/>
  <c r="O947" i="4"/>
  <c r="K948" i="4" s="1"/>
  <c r="N947" i="4"/>
  <c r="K947" i="4"/>
  <c r="J947" i="4"/>
  <c r="L920" i="4"/>
  <c r="L919" i="4"/>
  <c r="P918" i="4"/>
  <c r="L918" i="4"/>
  <c r="E918" i="4"/>
  <c r="C918" i="4"/>
  <c r="P917" i="4"/>
  <c r="L917" i="4"/>
  <c r="P916" i="4"/>
  <c r="L916" i="4"/>
  <c r="P915" i="4"/>
  <c r="L915" i="4"/>
  <c r="P914" i="4"/>
  <c r="L914" i="4"/>
  <c r="P913" i="4"/>
  <c r="L913" i="4"/>
  <c r="P912" i="4"/>
  <c r="L912" i="4"/>
  <c r="P911" i="4"/>
  <c r="L911" i="4"/>
  <c r="P910" i="4"/>
  <c r="P947" i="4" s="1"/>
  <c r="L948" i="4" s="1"/>
  <c r="L910" i="4"/>
  <c r="L947" i="4" s="1"/>
  <c r="G909" i="4"/>
  <c r="H909" i="4" s="1"/>
  <c r="F909" i="4"/>
  <c r="D909" i="4"/>
  <c r="K905" i="4"/>
  <c r="O904" i="4"/>
  <c r="N904" i="4"/>
  <c r="J905" i="4" s="1"/>
  <c r="J906" i="4" s="1"/>
  <c r="J907" i="4" s="1"/>
  <c r="K904" i="4"/>
  <c r="K906" i="4" s="1"/>
  <c r="K907" i="4" s="1"/>
  <c r="J904" i="4"/>
  <c r="P897" i="4"/>
  <c r="P896" i="4"/>
  <c r="P895" i="4"/>
  <c r="L895" i="4"/>
  <c r="P894" i="4"/>
  <c r="L894" i="4"/>
  <c r="P893" i="4"/>
  <c r="L893" i="4"/>
  <c r="P892" i="4"/>
  <c r="L892" i="4"/>
  <c r="P891" i="4"/>
  <c r="L891" i="4"/>
  <c r="P890" i="4"/>
  <c r="L890" i="4"/>
  <c r="P889" i="4"/>
  <c r="L889" i="4"/>
  <c r="P888" i="4"/>
  <c r="L888" i="4"/>
  <c r="P887" i="4"/>
  <c r="L887" i="4"/>
  <c r="P886" i="4"/>
  <c r="L886" i="4"/>
  <c r="P885" i="4"/>
  <c r="L885" i="4"/>
  <c r="P884" i="4"/>
  <c r="L884" i="4"/>
  <c r="P883" i="4"/>
  <c r="L883" i="4"/>
  <c r="P882" i="4"/>
  <c r="L882" i="4"/>
  <c r="P881" i="4"/>
  <c r="L881" i="4"/>
  <c r="P880" i="4"/>
  <c r="L880" i="4"/>
  <c r="P879" i="4"/>
  <c r="L879" i="4"/>
  <c r="P878" i="4"/>
  <c r="L878" i="4"/>
  <c r="P877" i="4"/>
  <c r="L877" i="4"/>
  <c r="E877" i="4"/>
  <c r="C877" i="4"/>
  <c r="P876" i="4"/>
  <c r="L876" i="4"/>
  <c r="P875" i="4"/>
  <c r="L875" i="4"/>
  <c r="P874" i="4"/>
  <c r="L874" i="4"/>
  <c r="P873" i="4"/>
  <c r="L873" i="4"/>
  <c r="P872" i="4"/>
  <c r="L872" i="4"/>
  <c r="P871" i="4"/>
  <c r="L871" i="4"/>
  <c r="P870" i="4"/>
  <c r="L870" i="4"/>
  <c r="P869" i="4"/>
  <c r="L869" i="4"/>
  <c r="P868" i="4"/>
  <c r="L868" i="4"/>
  <c r="P867" i="4"/>
  <c r="P904" i="4" s="1"/>
  <c r="L905" i="4" s="1"/>
  <c r="L906" i="4" s="1"/>
  <c r="L867" i="4"/>
  <c r="L904" i="4" s="1"/>
  <c r="H866" i="4"/>
  <c r="G866" i="4"/>
  <c r="F866" i="4"/>
  <c r="D866" i="4"/>
  <c r="K863" i="4"/>
  <c r="K864" i="4" s="1"/>
  <c r="J862" i="4"/>
  <c r="O861" i="4"/>
  <c r="K862" i="4" s="1"/>
  <c r="N861" i="4"/>
  <c r="K861" i="4"/>
  <c r="J861" i="4"/>
  <c r="P855" i="4"/>
  <c r="P854" i="4"/>
  <c r="P853" i="4"/>
  <c r="P852" i="4"/>
  <c r="P851" i="4"/>
  <c r="P850" i="4"/>
  <c r="P849" i="4"/>
  <c r="P848" i="4"/>
  <c r="P847" i="4"/>
  <c r="P846" i="4"/>
  <c r="P845" i="4"/>
  <c r="P844" i="4"/>
  <c r="P843" i="4"/>
  <c r="L843" i="4"/>
  <c r="P842" i="4"/>
  <c r="L842" i="4"/>
  <c r="P841" i="4"/>
  <c r="L841" i="4"/>
  <c r="P840" i="4"/>
  <c r="L840" i="4"/>
  <c r="P839" i="4"/>
  <c r="L839" i="4"/>
  <c r="P838" i="4"/>
  <c r="L838" i="4"/>
  <c r="P837" i="4"/>
  <c r="L837" i="4"/>
  <c r="P836" i="4"/>
  <c r="L836" i="4"/>
  <c r="P835" i="4"/>
  <c r="L835" i="4"/>
  <c r="P834" i="4"/>
  <c r="L834" i="4"/>
  <c r="P833" i="4"/>
  <c r="L833" i="4"/>
  <c r="E833" i="4"/>
  <c r="C833" i="4"/>
  <c r="P832" i="4"/>
  <c r="L832" i="4"/>
  <c r="P831" i="4"/>
  <c r="L831" i="4"/>
  <c r="P830" i="4"/>
  <c r="L830" i="4"/>
  <c r="P829" i="4"/>
  <c r="L829" i="4"/>
  <c r="P828" i="4"/>
  <c r="L828" i="4"/>
  <c r="P827" i="4"/>
  <c r="L827" i="4"/>
  <c r="P826" i="4"/>
  <c r="L826" i="4"/>
  <c r="P825" i="4"/>
  <c r="L825" i="4"/>
  <c r="P824" i="4"/>
  <c r="P861" i="4" s="1"/>
  <c r="L862" i="4" s="1"/>
  <c r="L824" i="4"/>
  <c r="L861" i="4" s="1"/>
  <c r="G823" i="4"/>
  <c r="H823" i="4" s="1"/>
  <c r="F823" i="4"/>
  <c r="D823" i="4"/>
  <c r="K819" i="4"/>
  <c r="O818" i="4"/>
  <c r="N818" i="4"/>
  <c r="J819" i="4" s="1"/>
  <c r="J820" i="4" s="1"/>
  <c r="J821" i="4" s="1"/>
  <c r="K818" i="4"/>
  <c r="K820" i="4" s="1"/>
  <c r="K821" i="4" s="1"/>
  <c r="J818" i="4"/>
  <c r="P814" i="4"/>
  <c r="P813" i="4"/>
  <c r="P812" i="4"/>
  <c r="P811" i="4"/>
  <c r="P810" i="4"/>
  <c r="P809" i="4"/>
  <c r="P808" i="4"/>
  <c r="P807" i="4"/>
  <c r="P806" i="4"/>
  <c r="P818" i="4" s="1"/>
  <c r="L819" i="4" s="1"/>
  <c r="P805" i="4"/>
  <c r="L805" i="4"/>
  <c r="P804" i="4"/>
  <c r="L804" i="4"/>
  <c r="P803" i="4"/>
  <c r="L803" i="4"/>
  <c r="P802" i="4"/>
  <c r="L802" i="4"/>
  <c r="P801" i="4"/>
  <c r="L801" i="4"/>
  <c r="P800" i="4"/>
  <c r="L800" i="4"/>
  <c r="P799" i="4"/>
  <c r="L799" i="4"/>
  <c r="P798" i="4"/>
  <c r="L798" i="4"/>
  <c r="P797" i="4"/>
  <c r="L797" i="4"/>
  <c r="P796" i="4"/>
  <c r="L796" i="4"/>
  <c r="P795" i="4"/>
  <c r="L795" i="4"/>
  <c r="P794" i="4"/>
  <c r="L794" i="4"/>
  <c r="P793" i="4"/>
  <c r="L793" i="4"/>
  <c r="P792" i="4"/>
  <c r="L792" i="4"/>
  <c r="P791" i="4"/>
  <c r="L791" i="4"/>
  <c r="P790" i="4"/>
  <c r="L790" i="4"/>
  <c r="P789" i="4"/>
  <c r="L789" i="4"/>
  <c r="E789" i="4"/>
  <c r="C789" i="4"/>
  <c r="P788" i="4"/>
  <c r="L788" i="4"/>
  <c r="P787" i="4"/>
  <c r="L787" i="4"/>
  <c r="P786" i="4"/>
  <c r="L786" i="4"/>
  <c r="P785" i="4"/>
  <c r="L785" i="4"/>
  <c r="P784" i="4"/>
  <c r="L784" i="4"/>
  <c r="P783" i="4"/>
  <c r="L783" i="4"/>
  <c r="P782" i="4"/>
  <c r="L782" i="4"/>
  <c r="P781" i="4"/>
  <c r="L781" i="4"/>
  <c r="L818" i="4" s="1"/>
  <c r="L820" i="4" s="1"/>
  <c r="G780" i="4"/>
  <c r="F780" i="4"/>
  <c r="D780" i="4"/>
  <c r="K778" i="4"/>
  <c r="K776" i="4"/>
  <c r="P775" i="4"/>
  <c r="L776" i="4" s="1"/>
  <c r="O775" i="4"/>
  <c r="N775" i="4"/>
  <c r="J776" i="4" s="1"/>
  <c r="J777" i="4" s="1"/>
  <c r="J778" i="4" s="1"/>
  <c r="K775" i="4"/>
  <c r="K777" i="4" s="1"/>
  <c r="J775" i="4"/>
  <c r="L770" i="4"/>
  <c r="L769" i="4"/>
  <c r="L768" i="4"/>
  <c r="L767" i="4"/>
  <c r="L766" i="4"/>
  <c r="L765" i="4"/>
  <c r="L764" i="4"/>
  <c r="L763" i="4"/>
  <c r="L762" i="4"/>
  <c r="P761" i="4"/>
  <c r="L761" i="4"/>
  <c r="P760" i="4"/>
  <c r="L760" i="4"/>
  <c r="P759" i="4"/>
  <c r="L759" i="4"/>
  <c r="P758" i="4"/>
  <c r="L758" i="4"/>
  <c r="P757" i="4"/>
  <c r="L757" i="4"/>
  <c r="P756" i="4"/>
  <c r="L756" i="4"/>
  <c r="P755" i="4"/>
  <c r="L755" i="4"/>
  <c r="P754" i="4"/>
  <c r="L754" i="4"/>
  <c r="P753" i="4"/>
  <c r="L753" i="4"/>
  <c r="P752" i="4"/>
  <c r="L752" i="4"/>
  <c r="P751" i="4"/>
  <c r="L751" i="4"/>
  <c r="P750" i="4"/>
  <c r="L750" i="4"/>
  <c r="P749" i="4"/>
  <c r="L749" i="4"/>
  <c r="P748" i="4"/>
  <c r="L748" i="4"/>
  <c r="P747" i="4"/>
  <c r="L747" i="4"/>
  <c r="P746" i="4"/>
  <c r="L746" i="4"/>
  <c r="E746" i="4"/>
  <c r="C746" i="4"/>
  <c r="P745" i="4"/>
  <c r="L745" i="4"/>
  <c r="P744" i="4"/>
  <c r="L744" i="4"/>
  <c r="P743" i="4"/>
  <c r="L743" i="4"/>
  <c r="P742" i="4"/>
  <c r="L742" i="4"/>
  <c r="P741" i="4"/>
  <c r="L741" i="4"/>
  <c r="P740" i="4"/>
  <c r="L740" i="4"/>
  <c r="P739" i="4"/>
  <c r="L739" i="4"/>
  <c r="P738" i="4"/>
  <c r="L738" i="4"/>
  <c r="L775" i="4" s="1"/>
  <c r="L777" i="4" s="1"/>
  <c r="G737" i="4"/>
  <c r="F737" i="4"/>
  <c r="D737" i="4"/>
  <c r="K733" i="4"/>
  <c r="P732" i="4"/>
  <c r="L733" i="4" s="1"/>
  <c r="O732" i="4"/>
  <c r="N732" i="4"/>
  <c r="J733" i="4" s="1"/>
  <c r="J734" i="4" s="1"/>
  <c r="J735" i="4" s="1"/>
  <c r="K732" i="4"/>
  <c r="K734" i="4" s="1"/>
  <c r="K735" i="4" s="1"/>
  <c r="J732" i="4"/>
  <c r="L721" i="4"/>
  <c r="L720" i="4"/>
  <c r="L719" i="4"/>
  <c r="P718" i="4"/>
  <c r="L718" i="4"/>
  <c r="P717" i="4"/>
  <c r="L717" i="4"/>
  <c r="P716" i="4"/>
  <c r="L716" i="4"/>
  <c r="P715" i="4"/>
  <c r="L715" i="4"/>
  <c r="P714" i="4"/>
  <c r="L714" i="4"/>
  <c r="P713" i="4"/>
  <c r="L713" i="4"/>
  <c r="P712" i="4"/>
  <c r="L712" i="4"/>
  <c r="P711" i="4"/>
  <c r="L711" i="4"/>
  <c r="P710" i="4"/>
  <c r="L710" i="4"/>
  <c r="P709" i="4"/>
  <c r="L709" i="4"/>
  <c r="P708" i="4"/>
  <c r="L708" i="4"/>
  <c r="P707" i="4"/>
  <c r="L707" i="4"/>
  <c r="P706" i="4"/>
  <c r="L706" i="4"/>
  <c r="P705" i="4"/>
  <c r="L705" i="4"/>
  <c r="P704" i="4"/>
  <c r="L704" i="4"/>
  <c r="P703" i="4"/>
  <c r="L703" i="4"/>
  <c r="P702" i="4"/>
  <c r="L702" i="4"/>
  <c r="P701" i="4"/>
  <c r="L701" i="4"/>
  <c r="P700" i="4"/>
  <c r="L700" i="4"/>
  <c r="P699" i="4"/>
  <c r="L699" i="4"/>
  <c r="P698" i="4"/>
  <c r="L698" i="4"/>
  <c r="P697" i="4"/>
  <c r="L697" i="4"/>
  <c r="P696" i="4"/>
  <c r="L696" i="4"/>
  <c r="P695" i="4"/>
  <c r="L695" i="4"/>
  <c r="L732" i="4" s="1"/>
  <c r="L734" i="4" s="1"/>
  <c r="G694" i="4"/>
  <c r="F694" i="4"/>
  <c r="D694" i="4"/>
  <c r="K692" i="4"/>
  <c r="K690" i="4"/>
  <c r="P689" i="4"/>
  <c r="L690" i="4" s="1"/>
  <c r="O689" i="4"/>
  <c r="N689" i="4"/>
  <c r="J690" i="4" s="1"/>
  <c r="J691" i="4" s="1"/>
  <c r="J692" i="4" s="1"/>
  <c r="K689" i="4"/>
  <c r="K691" i="4" s="1"/>
  <c r="J689" i="4"/>
  <c r="P680" i="4"/>
  <c r="P679" i="4"/>
  <c r="P678" i="4"/>
  <c r="L678" i="4"/>
  <c r="P677" i="4"/>
  <c r="L677" i="4"/>
  <c r="P676" i="4"/>
  <c r="L676" i="4"/>
  <c r="P675" i="4"/>
  <c r="L675" i="4"/>
  <c r="P674" i="4"/>
  <c r="L674" i="4"/>
  <c r="P673" i="4"/>
  <c r="L673" i="4"/>
  <c r="P672" i="4"/>
  <c r="L672" i="4"/>
  <c r="P671" i="4"/>
  <c r="L671" i="4"/>
  <c r="P670" i="4"/>
  <c r="L670" i="4"/>
  <c r="P669" i="4"/>
  <c r="L669" i="4"/>
  <c r="P668" i="4"/>
  <c r="L668" i="4"/>
  <c r="P667" i="4"/>
  <c r="L667" i="4"/>
  <c r="P666" i="4"/>
  <c r="L666" i="4"/>
  <c r="P665" i="4"/>
  <c r="L665" i="4"/>
  <c r="P664" i="4"/>
  <c r="L664" i="4"/>
  <c r="P663" i="4"/>
  <c r="L663" i="4"/>
  <c r="P662" i="4"/>
  <c r="L662" i="4"/>
  <c r="P661" i="4"/>
  <c r="L661" i="4"/>
  <c r="P660" i="4"/>
  <c r="L660" i="4"/>
  <c r="P659" i="4"/>
  <c r="L659" i="4"/>
  <c r="P658" i="4"/>
  <c r="L658" i="4"/>
  <c r="P657" i="4"/>
  <c r="L657" i="4"/>
  <c r="P656" i="4"/>
  <c r="L656" i="4"/>
  <c r="P655" i="4"/>
  <c r="L655" i="4"/>
  <c r="P654" i="4"/>
  <c r="L654" i="4"/>
  <c r="P653" i="4"/>
  <c r="L653" i="4"/>
  <c r="P652" i="4"/>
  <c r="L652" i="4"/>
  <c r="L689" i="4" s="1"/>
  <c r="L691" i="4" s="1"/>
  <c r="H651" i="4"/>
  <c r="G651" i="4"/>
  <c r="F651" i="4"/>
  <c r="D651" i="4"/>
  <c r="J647" i="4"/>
  <c r="O646" i="4"/>
  <c r="K647" i="4" s="1"/>
  <c r="K648" i="4" s="1"/>
  <c r="K649" i="4" s="1"/>
  <c r="N646" i="4"/>
  <c r="L646" i="4"/>
  <c r="K646" i="4"/>
  <c r="J646" i="4"/>
  <c r="J648" i="4" s="1"/>
  <c r="J649" i="4" s="1"/>
  <c r="P643" i="4"/>
  <c r="P642" i="4"/>
  <c r="P641" i="4"/>
  <c r="P640" i="4"/>
  <c r="P639" i="4"/>
  <c r="P638" i="4"/>
  <c r="P637" i="4"/>
  <c r="P636" i="4"/>
  <c r="P635" i="4"/>
  <c r="P634" i="4"/>
  <c r="P633" i="4"/>
  <c r="P632" i="4"/>
  <c r="L632" i="4"/>
  <c r="P631" i="4"/>
  <c r="L631" i="4"/>
  <c r="P630" i="4"/>
  <c r="L630" i="4"/>
  <c r="P629" i="4"/>
  <c r="L629" i="4"/>
  <c r="P628" i="4"/>
  <c r="L628" i="4"/>
  <c r="P627" i="4"/>
  <c r="L627" i="4"/>
  <c r="P626" i="4"/>
  <c r="L626" i="4"/>
  <c r="P625" i="4"/>
  <c r="L625" i="4"/>
  <c r="P624" i="4"/>
  <c r="L624" i="4"/>
  <c r="P623" i="4"/>
  <c r="L623" i="4"/>
  <c r="P622" i="4"/>
  <c r="L622" i="4"/>
  <c r="P621" i="4"/>
  <c r="L621" i="4"/>
  <c r="P620" i="4"/>
  <c r="L620" i="4"/>
  <c r="P619" i="4"/>
  <c r="L619" i="4"/>
  <c r="P618" i="4"/>
  <c r="L618" i="4"/>
  <c r="P617" i="4"/>
  <c r="L617" i="4"/>
  <c r="P616" i="4"/>
  <c r="L616" i="4"/>
  <c r="P615" i="4"/>
  <c r="L615" i="4"/>
  <c r="P614" i="4"/>
  <c r="L614" i="4"/>
  <c r="P613" i="4"/>
  <c r="L613" i="4"/>
  <c r="P612" i="4"/>
  <c r="L612" i="4"/>
  <c r="P611" i="4"/>
  <c r="L611" i="4"/>
  <c r="P610" i="4"/>
  <c r="L610" i="4"/>
  <c r="P609" i="4"/>
  <c r="P646" i="4" s="1"/>
  <c r="L647" i="4" s="1"/>
  <c r="L609" i="4"/>
  <c r="H608" i="4"/>
  <c r="G608" i="4"/>
  <c r="F608" i="4"/>
  <c r="D608" i="4"/>
  <c r="K605" i="4"/>
  <c r="K606" i="4" s="1"/>
  <c r="J604" i="4"/>
  <c r="O603" i="4"/>
  <c r="K604" i="4" s="1"/>
  <c r="N603" i="4"/>
  <c r="L603" i="4"/>
  <c r="K603" i="4"/>
  <c r="J603" i="4"/>
  <c r="P596" i="4"/>
  <c r="P595" i="4"/>
  <c r="P594" i="4"/>
  <c r="P593" i="4"/>
  <c r="P592" i="4"/>
  <c r="P591" i="4"/>
  <c r="P590" i="4"/>
  <c r="P589" i="4"/>
  <c r="P588" i="4"/>
  <c r="P587" i="4"/>
  <c r="P586" i="4"/>
  <c r="P585" i="4"/>
  <c r="L585" i="4"/>
  <c r="P584" i="4"/>
  <c r="L584" i="4"/>
  <c r="P583" i="4"/>
  <c r="L583" i="4"/>
  <c r="P582" i="4"/>
  <c r="L582" i="4"/>
  <c r="P581" i="4"/>
  <c r="L581" i="4"/>
  <c r="P580" i="4"/>
  <c r="L580" i="4"/>
  <c r="P579" i="4"/>
  <c r="L579" i="4"/>
  <c r="P578" i="4"/>
  <c r="L578" i="4"/>
  <c r="P577" i="4"/>
  <c r="L577" i="4"/>
  <c r="P576" i="4"/>
  <c r="L576" i="4"/>
  <c r="P575" i="4"/>
  <c r="L575" i="4"/>
  <c r="P574" i="4"/>
  <c r="L574" i="4"/>
  <c r="P573" i="4"/>
  <c r="L573" i="4"/>
  <c r="P572" i="4"/>
  <c r="L572" i="4"/>
  <c r="P571" i="4"/>
  <c r="L571" i="4"/>
  <c r="P570" i="4"/>
  <c r="L570" i="4"/>
  <c r="P569" i="4"/>
  <c r="L569" i="4"/>
  <c r="P568" i="4"/>
  <c r="L568" i="4"/>
  <c r="P567" i="4"/>
  <c r="L567" i="4"/>
  <c r="P566" i="4"/>
  <c r="P603" i="4" s="1"/>
  <c r="L604" i="4" s="1"/>
  <c r="L566" i="4"/>
  <c r="H565" i="4"/>
  <c r="G565" i="4"/>
  <c r="F565" i="4"/>
  <c r="D565" i="4"/>
  <c r="J561" i="4"/>
  <c r="O560" i="4"/>
  <c r="K561" i="4" s="1"/>
  <c r="K562" i="4" s="1"/>
  <c r="K563" i="4" s="1"/>
  <c r="N560" i="4"/>
  <c r="K560" i="4"/>
  <c r="J560" i="4"/>
  <c r="J562" i="4" s="1"/>
  <c r="J563" i="4" s="1"/>
  <c r="L552" i="4"/>
  <c r="L551" i="4"/>
  <c r="L560" i="4" s="1"/>
  <c r="L550" i="4"/>
  <c r="P549" i="4"/>
  <c r="L549" i="4"/>
  <c r="P548" i="4"/>
  <c r="L548" i="4"/>
  <c r="P547" i="4"/>
  <c r="L547" i="4"/>
  <c r="P546" i="4"/>
  <c r="L546" i="4"/>
  <c r="P545" i="4"/>
  <c r="L545" i="4"/>
  <c r="P544" i="4"/>
  <c r="L544" i="4"/>
  <c r="P543" i="4"/>
  <c r="L543" i="4"/>
  <c r="P542" i="4"/>
  <c r="L542" i="4"/>
  <c r="P541" i="4"/>
  <c r="L541" i="4"/>
  <c r="P540" i="4"/>
  <c r="L540" i="4"/>
  <c r="P539" i="4"/>
  <c r="L539" i="4"/>
  <c r="P538" i="4"/>
  <c r="L538" i="4"/>
  <c r="P537" i="4"/>
  <c r="L537" i="4"/>
  <c r="P536" i="4"/>
  <c r="L536" i="4"/>
  <c r="P535" i="4"/>
  <c r="L535" i="4"/>
  <c r="P534" i="4"/>
  <c r="L534" i="4"/>
  <c r="P533" i="4"/>
  <c r="L533" i="4"/>
  <c r="P532" i="4"/>
  <c r="L532" i="4"/>
  <c r="P531" i="4"/>
  <c r="L531" i="4"/>
  <c r="P530" i="4"/>
  <c r="L530" i="4"/>
  <c r="P529" i="4"/>
  <c r="L529" i="4"/>
  <c r="E529" i="4"/>
  <c r="C529" i="4"/>
  <c r="P528" i="4"/>
  <c r="L528" i="4"/>
  <c r="P527" i="4"/>
  <c r="L527" i="4"/>
  <c r="P526" i="4"/>
  <c r="L526" i="4"/>
  <c r="P525" i="4"/>
  <c r="L525" i="4"/>
  <c r="P524" i="4"/>
  <c r="L524" i="4"/>
  <c r="P523" i="4"/>
  <c r="P560" i="4" s="1"/>
  <c r="L561" i="4" s="1"/>
  <c r="L523" i="4"/>
  <c r="H522" i="4"/>
  <c r="G522" i="4"/>
  <c r="F522" i="4"/>
  <c r="D522" i="4"/>
  <c r="K519" i="4"/>
  <c r="K520" i="4" s="1"/>
  <c r="J518" i="4"/>
  <c r="O517" i="4"/>
  <c r="K518" i="4" s="1"/>
  <c r="N517" i="4"/>
  <c r="L517" i="4"/>
  <c r="K517" i="4"/>
  <c r="J517" i="4"/>
  <c r="P509" i="4"/>
  <c r="P508" i="4"/>
  <c r="L508" i="4"/>
  <c r="P507" i="4"/>
  <c r="L507" i="4"/>
  <c r="P506" i="4"/>
  <c r="L506" i="4"/>
  <c r="P505" i="4"/>
  <c r="L505" i="4"/>
  <c r="P504" i="4"/>
  <c r="L504" i="4"/>
  <c r="P503" i="4"/>
  <c r="L503" i="4"/>
  <c r="P502" i="4"/>
  <c r="L502" i="4"/>
  <c r="P501" i="4"/>
  <c r="L501" i="4"/>
  <c r="P500" i="4"/>
  <c r="L500" i="4"/>
  <c r="P499" i="4"/>
  <c r="L499" i="4"/>
  <c r="P498" i="4"/>
  <c r="L498" i="4"/>
  <c r="P497" i="4"/>
  <c r="L497" i="4"/>
  <c r="P496" i="4"/>
  <c r="L496" i="4"/>
  <c r="P495" i="4"/>
  <c r="L495" i="4"/>
  <c r="P494" i="4"/>
  <c r="L494" i="4"/>
  <c r="P493" i="4"/>
  <c r="L493" i="4"/>
  <c r="P492" i="4"/>
  <c r="L492" i="4"/>
  <c r="P491" i="4"/>
  <c r="L491" i="4"/>
  <c r="P490" i="4"/>
  <c r="L490" i="4"/>
  <c r="P489" i="4"/>
  <c r="L489" i="4"/>
  <c r="P488" i="4"/>
  <c r="L488" i="4"/>
  <c r="P487" i="4"/>
  <c r="L487" i="4"/>
  <c r="P486" i="4"/>
  <c r="L486" i="4"/>
  <c r="P485" i="4"/>
  <c r="L485" i="4"/>
  <c r="P484" i="4"/>
  <c r="L484" i="4"/>
  <c r="P483" i="4"/>
  <c r="L483" i="4"/>
  <c r="P482" i="4"/>
  <c r="L482" i="4"/>
  <c r="P481" i="4"/>
  <c r="L481" i="4"/>
  <c r="P480" i="4"/>
  <c r="P517" i="4" s="1"/>
  <c r="L518" i="4" s="1"/>
  <c r="L480" i="4"/>
  <c r="H479" i="4"/>
  <c r="G479" i="4"/>
  <c r="F479" i="4"/>
  <c r="D479" i="4"/>
  <c r="J475" i="4"/>
  <c r="O474" i="4"/>
  <c r="K475" i="4" s="1"/>
  <c r="K476" i="4" s="1"/>
  <c r="K477" i="4" s="1"/>
  <c r="N474" i="4"/>
  <c r="K474" i="4"/>
  <c r="J474" i="4"/>
  <c r="J476" i="4" s="1"/>
  <c r="J477" i="4" s="1"/>
  <c r="P463" i="4"/>
  <c r="P462" i="4"/>
  <c r="P461" i="4"/>
  <c r="P460" i="4"/>
  <c r="P459" i="4"/>
  <c r="P458" i="4"/>
  <c r="P457" i="4"/>
  <c r="L457" i="4"/>
  <c r="P456" i="4"/>
  <c r="L456" i="4"/>
  <c r="P455" i="4"/>
  <c r="L455" i="4"/>
  <c r="P454" i="4"/>
  <c r="L454" i="4"/>
  <c r="P453" i="4"/>
  <c r="L453" i="4"/>
  <c r="P452" i="4"/>
  <c r="L452" i="4"/>
  <c r="P451" i="4"/>
  <c r="L451" i="4"/>
  <c r="P450" i="4"/>
  <c r="L450" i="4"/>
  <c r="P449" i="4"/>
  <c r="L449" i="4"/>
  <c r="P448" i="4"/>
  <c r="L448" i="4"/>
  <c r="P447" i="4"/>
  <c r="L447" i="4"/>
  <c r="P446" i="4"/>
  <c r="L446" i="4"/>
  <c r="P445" i="4"/>
  <c r="L445" i="4"/>
  <c r="P444" i="4"/>
  <c r="L444" i="4"/>
  <c r="P443" i="4"/>
  <c r="L443" i="4"/>
  <c r="P442" i="4"/>
  <c r="L442" i="4"/>
  <c r="P441" i="4"/>
  <c r="L441" i="4"/>
  <c r="P440" i="4"/>
  <c r="L440" i="4"/>
  <c r="P439" i="4"/>
  <c r="L439" i="4"/>
  <c r="P438" i="4"/>
  <c r="L438" i="4"/>
  <c r="P437" i="4"/>
  <c r="L437" i="4"/>
  <c r="L474" i="4" s="1"/>
  <c r="G436" i="4"/>
  <c r="H436" i="4" s="1"/>
  <c r="F436" i="4"/>
  <c r="D436" i="4"/>
  <c r="K434" i="4"/>
  <c r="K432" i="4"/>
  <c r="P431" i="4"/>
  <c r="L432" i="4" s="1"/>
  <c r="O431" i="4"/>
  <c r="N431" i="4"/>
  <c r="J432" i="4" s="1"/>
  <c r="J433" i="4" s="1"/>
  <c r="J434" i="4" s="1"/>
  <c r="K431" i="4"/>
  <c r="K433" i="4" s="1"/>
  <c r="J431" i="4"/>
  <c r="L426" i="4"/>
  <c r="L425" i="4"/>
  <c r="L424" i="4"/>
  <c r="L423" i="4"/>
  <c r="L422" i="4"/>
  <c r="L421" i="4"/>
  <c r="L420" i="4"/>
  <c r="L419" i="4"/>
  <c r="L418" i="4"/>
  <c r="P417" i="4"/>
  <c r="L417" i="4"/>
  <c r="P416" i="4"/>
  <c r="L416" i="4"/>
  <c r="P415" i="4"/>
  <c r="L415" i="4"/>
  <c r="P414" i="4"/>
  <c r="L414" i="4"/>
  <c r="P413" i="4"/>
  <c r="L413" i="4"/>
  <c r="P412" i="4"/>
  <c r="L412" i="4"/>
  <c r="P411" i="4"/>
  <c r="L411" i="4"/>
  <c r="P410" i="4"/>
  <c r="L410" i="4"/>
  <c r="P409" i="4"/>
  <c r="L409" i="4"/>
  <c r="P408" i="4"/>
  <c r="L408" i="4"/>
  <c r="P407" i="4"/>
  <c r="L407" i="4"/>
  <c r="P406" i="4"/>
  <c r="L406" i="4"/>
  <c r="P405" i="4"/>
  <c r="L405" i="4"/>
  <c r="P404" i="4"/>
  <c r="L404" i="4"/>
  <c r="P403" i="4"/>
  <c r="L403" i="4"/>
  <c r="P402" i="4"/>
  <c r="L402" i="4"/>
  <c r="P401" i="4"/>
  <c r="L401" i="4"/>
  <c r="P400" i="4"/>
  <c r="L400" i="4"/>
  <c r="P399" i="4"/>
  <c r="L399" i="4"/>
  <c r="P398" i="4"/>
  <c r="L398" i="4"/>
  <c r="P397" i="4"/>
  <c r="L397" i="4"/>
  <c r="P396" i="4"/>
  <c r="L396" i="4"/>
  <c r="P395" i="4"/>
  <c r="L395" i="4"/>
  <c r="P394" i="4"/>
  <c r="L394" i="4"/>
  <c r="L431" i="4" s="1"/>
  <c r="L433" i="4" s="1"/>
  <c r="G393" i="4"/>
  <c r="F393" i="4"/>
  <c r="D393" i="4"/>
  <c r="K389" i="4"/>
  <c r="O388" i="4"/>
  <c r="N388" i="4"/>
  <c r="J389" i="4" s="1"/>
  <c r="J390" i="4" s="1"/>
  <c r="J391" i="4" s="1"/>
  <c r="K388" i="4"/>
  <c r="K390" i="4" s="1"/>
  <c r="K391" i="4" s="1"/>
  <c r="J388" i="4"/>
  <c r="P380" i="4"/>
  <c r="P379" i="4"/>
  <c r="P378" i="4"/>
  <c r="L378" i="4"/>
  <c r="P377" i="4"/>
  <c r="L377" i="4"/>
  <c r="P376" i="4"/>
  <c r="L376" i="4"/>
  <c r="P375" i="4"/>
  <c r="L375" i="4"/>
  <c r="P374" i="4"/>
  <c r="L374" i="4"/>
  <c r="P373" i="4"/>
  <c r="L373" i="4"/>
  <c r="P372" i="4"/>
  <c r="L372" i="4"/>
  <c r="P371" i="4"/>
  <c r="L371" i="4"/>
  <c r="P370" i="4"/>
  <c r="L370" i="4"/>
  <c r="P369" i="4"/>
  <c r="L369" i="4"/>
  <c r="P368" i="4"/>
  <c r="L368" i="4"/>
  <c r="P367" i="4"/>
  <c r="L367" i="4"/>
  <c r="P366" i="4"/>
  <c r="L366" i="4"/>
  <c r="P365" i="4"/>
  <c r="L365" i="4"/>
  <c r="P364" i="4"/>
  <c r="L364" i="4"/>
  <c r="P363" i="4"/>
  <c r="L363" i="4"/>
  <c r="P362" i="4"/>
  <c r="L362" i="4"/>
  <c r="P361" i="4"/>
  <c r="L361" i="4"/>
  <c r="P360" i="4"/>
  <c r="L360" i="4"/>
  <c r="P359" i="4"/>
  <c r="L359" i="4"/>
  <c r="P358" i="4"/>
  <c r="L358" i="4"/>
  <c r="P357" i="4"/>
  <c r="L357" i="4"/>
  <c r="P356" i="4"/>
  <c r="L356" i="4"/>
  <c r="P355" i="4"/>
  <c r="L355" i="4"/>
  <c r="P354" i="4"/>
  <c r="L354" i="4"/>
  <c r="P353" i="4"/>
  <c r="L353" i="4"/>
  <c r="P352" i="4"/>
  <c r="L352" i="4"/>
  <c r="P351" i="4"/>
  <c r="P388" i="4" s="1"/>
  <c r="L389" i="4" s="1"/>
  <c r="L390" i="4" s="1"/>
  <c r="L351" i="4"/>
  <c r="L388" i="4" s="1"/>
  <c r="H350" i="4"/>
  <c r="G350" i="4"/>
  <c r="F350" i="4"/>
  <c r="D350" i="4"/>
  <c r="K347" i="4"/>
  <c r="K348" i="4" s="1"/>
  <c r="J346" i="4"/>
  <c r="O345" i="4"/>
  <c r="K346" i="4" s="1"/>
  <c r="N345" i="4"/>
  <c r="K345" i="4"/>
  <c r="J345" i="4"/>
  <c r="P342" i="4"/>
  <c r="P341" i="4"/>
  <c r="P340" i="4"/>
  <c r="P339" i="4"/>
  <c r="P338" i="4"/>
  <c r="P337" i="4"/>
  <c r="P336" i="4"/>
  <c r="P335" i="4"/>
  <c r="P334" i="4"/>
  <c r="P333" i="4"/>
  <c r="P332" i="4"/>
  <c r="L332" i="4"/>
  <c r="P331" i="4"/>
  <c r="L331" i="4"/>
  <c r="P330" i="4"/>
  <c r="L330" i="4"/>
  <c r="P329" i="4"/>
  <c r="L329" i="4"/>
  <c r="P328" i="4"/>
  <c r="L328" i="4"/>
  <c r="P327" i="4"/>
  <c r="L327" i="4"/>
  <c r="P326" i="4"/>
  <c r="L326" i="4"/>
  <c r="P325" i="4"/>
  <c r="L325" i="4"/>
  <c r="P324" i="4"/>
  <c r="L324" i="4"/>
  <c r="P323" i="4"/>
  <c r="L323" i="4"/>
  <c r="P322" i="4"/>
  <c r="L322" i="4"/>
  <c r="P321" i="4"/>
  <c r="L321" i="4"/>
  <c r="P320" i="4"/>
  <c r="L320" i="4"/>
  <c r="P319" i="4"/>
  <c r="L319" i="4"/>
  <c r="P318" i="4"/>
  <c r="L318" i="4"/>
  <c r="P317" i="4"/>
  <c r="L317" i="4"/>
  <c r="P316" i="4"/>
  <c r="L316" i="4"/>
  <c r="P315" i="4"/>
  <c r="L315" i="4"/>
  <c r="P314" i="4"/>
  <c r="L314" i="4"/>
  <c r="P313" i="4"/>
  <c r="L313" i="4"/>
  <c r="P312" i="4"/>
  <c r="L312" i="4"/>
  <c r="P311" i="4"/>
  <c r="L311" i="4"/>
  <c r="P310" i="4"/>
  <c r="L310" i="4"/>
  <c r="P309" i="4"/>
  <c r="L309" i="4"/>
  <c r="P308" i="4"/>
  <c r="P345" i="4" s="1"/>
  <c r="L346" i="4" s="1"/>
  <c r="L308" i="4"/>
  <c r="L345" i="4" s="1"/>
  <c r="L347" i="4" s="1"/>
  <c r="G307" i="4"/>
  <c r="H307" i="4" s="1"/>
  <c r="F307" i="4"/>
  <c r="D307" i="4"/>
  <c r="K303" i="4"/>
  <c r="P302" i="4"/>
  <c r="L303" i="4" s="1"/>
  <c r="O302" i="4"/>
  <c r="N302" i="4"/>
  <c r="J303" i="4" s="1"/>
  <c r="J304" i="4" s="1"/>
  <c r="J305" i="4" s="1"/>
  <c r="K302" i="4"/>
  <c r="K304" i="4" s="1"/>
  <c r="K305" i="4" s="1"/>
  <c r="J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P282" i="4"/>
  <c r="L282" i="4"/>
  <c r="P281" i="4"/>
  <c r="L281" i="4"/>
  <c r="P280" i="4"/>
  <c r="L280" i="4"/>
  <c r="P279" i="4"/>
  <c r="L279" i="4"/>
  <c r="P278" i="4"/>
  <c r="L278" i="4"/>
  <c r="P277" i="4"/>
  <c r="L277" i="4"/>
  <c r="P276" i="4"/>
  <c r="L276" i="4"/>
  <c r="P275" i="4"/>
  <c r="L275" i="4"/>
  <c r="P274" i="4"/>
  <c r="L274" i="4"/>
  <c r="P273" i="4"/>
  <c r="L273" i="4"/>
  <c r="P272" i="4"/>
  <c r="L272" i="4"/>
  <c r="P271" i="4"/>
  <c r="L271" i="4"/>
  <c r="P270" i="4"/>
  <c r="L270" i="4"/>
  <c r="P269" i="4"/>
  <c r="L269" i="4"/>
  <c r="P268" i="4"/>
  <c r="L268" i="4"/>
  <c r="P267" i="4"/>
  <c r="L267" i="4"/>
  <c r="P266" i="4"/>
  <c r="L266" i="4"/>
  <c r="P265" i="4"/>
  <c r="L265" i="4"/>
  <c r="L302" i="4" s="1"/>
  <c r="L304" i="4" s="1"/>
  <c r="G264" i="4"/>
  <c r="F264" i="4"/>
  <c r="D264" i="4"/>
  <c r="K262" i="4"/>
  <c r="K260" i="4"/>
  <c r="P259" i="4"/>
  <c r="L260" i="4" s="1"/>
  <c r="O259" i="4"/>
  <c r="N259" i="4"/>
  <c r="J260" i="4" s="1"/>
  <c r="J261" i="4" s="1"/>
  <c r="K259" i="4"/>
  <c r="K261" i="4" s="1"/>
  <c r="J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P244" i="4"/>
  <c r="L244" i="4"/>
  <c r="P243" i="4"/>
  <c r="L243" i="4"/>
  <c r="P242" i="4"/>
  <c r="L242" i="4"/>
  <c r="P241" i="4"/>
  <c r="L241" i="4"/>
  <c r="P240" i="4"/>
  <c r="L240" i="4"/>
  <c r="P239" i="4"/>
  <c r="L239" i="4"/>
  <c r="P238" i="4"/>
  <c r="L238" i="4"/>
  <c r="P237" i="4"/>
  <c r="L237" i="4"/>
  <c r="P236" i="4"/>
  <c r="L236" i="4"/>
  <c r="P235" i="4"/>
  <c r="L235" i="4"/>
  <c r="P234" i="4"/>
  <c r="L234" i="4"/>
  <c r="P233" i="4"/>
  <c r="L233" i="4"/>
  <c r="P232" i="4"/>
  <c r="L232" i="4"/>
  <c r="P231" i="4"/>
  <c r="L231" i="4"/>
  <c r="P230" i="4"/>
  <c r="L230" i="4"/>
  <c r="P229" i="4"/>
  <c r="L229" i="4"/>
  <c r="P228" i="4"/>
  <c r="L228" i="4"/>
  <c r="P227" i="4"/>
  <c r="L227" i="4"/>
  <c r="P226" i="4"/>
  <c r="L226" i="4"/>
  <c r="P225" i="4"/>
  <c r="L225" i="4"/>
  <c r="P224" i="4"/>
  <c r="L224" i="4"/>
  <c r="P223" i="4"/>
  <c r="L223" i="4"/>
  <c r="L259" i="4" s="1"/>
  <c r="H222" i="4"/>
  <c r="G222" i="4"/>
  <c r="F222" i="4"/>
  <c r="D222" i="4"/>
  <c r="J218" i="4"/>
  <c r="O217" i="4"/>
  <c r="K218" i="4" s="1"/>
  <c r="K219" i="4" s="1"/>
  <c r="K220" i="4" s="1"/>
  <c r="N217" i="4"/>
  <c r="K217" i="4"/>
  <c r="J217" i="4"/>
  <c r="J219" i="4" s="1"/>
  <c r="J220" i="4" s="1"/>
  <c r="L208" i="4"/>
  <c r="L207" i="4"/>
  <c r="L206" i="4"/>
  <c r="L205" i="4"/>
  <c r="L204" i="4"/>
  <c r="L203" i="4"/>
  <c r="L202" i="4"/>
  <c r="L201" i="4"/>
  <c r="L200" i="4"/>
  <c r="L199" i="4"/>
  <c r="L198" i="4"/>
  <c r="L197" i="4"/>
  <c r="L217" i="4" s="1"/>
  <c r="L196" i="4"/>
  <c r="P195" i="4"/>
  <c r="L195" i="4"/>
  <c r="P194" i="4"/>
  <c r="L194" i="4"/>
  <c r="P193" i="4"/>
  <c r="L193" i="4"/>
  <c r="P192" i="4"/>
  <c r="L192" i="4"/>
  <c r="P191" i="4"/>
  <c r="L191" i="4"/>
  <c r="P190" i="4"/>
  <c r="L190" i="4"/>
  <c r="P189" i="4"/>
  <c r="L189" i="4"/>
  <c r="P188" i="4"/>
  <c r="L188" i="4"/>
  <c r="P187" i="4"/>
  <c r="L187" i="4"/>
  <c r="P186" i="4"/>
  <c r="L186" i="4"/>
  <c r="P185" i="4"/>
  <c r="L185" i="4"/>
  <c r="P184" i="4"/>
  <c r="L184" i="4"/>
  <c r="P183" i="4"/>
  <c r="L183" i="4"/>
  <c r="P182" i="4"/>
  <c r="L182" i="4"/>
  <c r="P181" i="4"/>
  <c r="L181" i="4"/>
  <c r="P180" i="4"/>
  <c r="P217" i="4" s="1"/>
  <c r="L218" i="4" s="1"/>
  <c r="L180" i="4"/>
  <c r="H179" i="4"/>
  <c r="G179" i="4"/>
  <c r="F179" i="4"/>
  <c r="D179" i="4"/>
  <c r="K176" i="4"/>
  <c r="K177" i="4" s="1"/>
  <c r="J175" i="4"/>
  <c r="O174" i="4"/>
  <c r="K175" i="4" s="1"/>
  <c r="N174" i="4"/>
  <c r="K174" i="4"/>
  <c r="J174" i="4"/>
  <c r="L167" i="4"/>
  <c r="L166" i="4"/>
  <c r="P165" i="4"/>
  <c r="L165" i="4"/>
  <c r="P164" i="4"/>
  <c r="L164" i="4"/>
  <c r="P163" i="4"/>
  <c r="L163" i="4"/>
  <c r="P162" i="4"/>
  <c r="L162" i="4"/>
  <c r="P161" i="4"/>
  <c r="L161" i="4"/>
  <c r="P160" i="4"/>
  <c r="L160" i="4"/>
  <c r="P159" i="4"/>
  <c r="L159" i="4"/>
  <c r="P158" i="4"/>
  <c r="L158" i="4"/>
  <c r="P157" i="4"/>
  <c r="L157" i="4"/>
  <c r="P156" i="4"/>
  <c r="L156" i="4"/>
  <c r="P155" i="4"/>
  <c r="L155" i="4"/>
  <c r="P154" i="4"/>
  <c r="L154" i="4"/>
  <c r="P153" i="4"/>
  <c r="L153" i="4"/>
  <c r="P152" i="4"/>
  <c r="L152" i="4"/>
  <c r="P151" i="4"/>
  <c r="L151" i="4"/>
  <c r="P150" i="4"/>
  <c r="L150" i="4"/>
  <c r="P149" i="4"/>
  <c r="L149" i="4"/>
  <c r="P148" i="4"/>
  <c r="L148" i="4"/>
  <c r="P147" i="4"/>
  <c r="L147" i="4"/>
  <c r="P146" i="4"/>
  <c r="L146" i="4"/>
  <c r="P145" i="4"/>
  <c r="L145" i="4"/>
  <c r="P144" i="4"/>
  <c r="L144" i="4"/>
  <c r="P143" i="4"/>
  <c r="L143" i="4"/>
  <c r="P142" i="4"/>
  <c r="L142" i="4"/>
  <c r="P141" i="4"/>
  <c r="L141" i="4"/>
  <c r="P140" i="4"/>
  <c r="L140" i="4"/>
  <c r="P139" i="4"/>
  <c r="L139" i="4"/>
  <c r="P138" i="4"/>
  <c r="L138" i="4"/>
  <c r="P137" i="4"/>
  <c r="P174" i="4" s="1"/>
  <c r="L175" i="4" s="1"/>
  <c r="L137" i="4"/>
  <c r="L174" i="4" s="1"/>
  <c r="L176" i="4" s="1"/>
  <c r="G136" i="4"/>
  <c r="H136" i="4" s="1"/>
  <c r="F136" i="4"/>
  <c r="D136" i="4"/>
  <c r="K132" i="4"/>
  <c r="P131" i="4"/>
  <c r="L132" i="4" s="1"/>
  <c r="O131" i="4"/>
  <c r="N131" i="4"/>
  <c r="J132" i="4" s="1"/>
  <c r="J133" i="4" s="1"/>
  <c r="J134" i="4" s="1"/>
  <c r="K131" i="4"/>
  <c r="K133" i="4" s="1"/>
  <c r="K134" i="4" s="1"/>
  <c r="J131" i="4"/>
  <c r="L119" i="4"/>
  <c r="L118" i="4"/>
  <c r="L117" i="4"/>
  <c r="L116" i="4"/>
  <c r="L115" i="4"/>
  <c r="L114" i="4"/>
  <c r="L113" i="4"/>
  <c r="L112" i="4"/>
  <c r="L111" i="4"/>
  <c r="P110" i="4"/>
  <c r="L110" i="4"/>
  <c r="P109" i="4"/>
  <c r="L109" i="4"/>
  <c r="P108" i="4"/>
  <c r="L108" i="4"/>
  <c r="P107" i="4"/>
  <c r="L107" i="4"/>
  <c r="P106" i="4"/>
  <c r="L106" i="4"/>
  <c r="P105" i="4"/>
  <c r="L105" i="4"/>
  <c r="P104" i="4"/>
  <c r="L104" i="4"/>
  <c r="P103" i="4"/>
  <c r="L103" i="4"/>
  <c r="P102" i="4"/>
  <c r="L102" i="4"/>
  <c r="P101" i="4"/>
  <c r="L101" i="4"/>
  <c r="P100" i="4"/>
  <c r="L100" i="4"/>
  <c r="P99" i="4"/>
  <c r="L99" i="4"/>
  <c r="P98" i="4"/>
  <c r="L98" i="4"/>
  <c r="P97" i="4"/>
  <c r="L97" i="4"/>
  <c r="P96" i="4"/>
  <c r="L96" i="4"/>
  <c r="P95" i="4"/>
  <c r="L95" i="4"/>
  <c r="P94" i="4"/>
  <c r="L94" i="4"/>
  <c r="L131" i="4" s="1"/>
  <c r="L133" i="4" s="1"/>
  <c r="G93" i="4"/>
  <c r="F93" i="4"/>
  <c r="D93" i="4"/>
  <c r="J89" i="4"/>
  <c r="O88" i="4"/>
  <c r="K89" i="4" s="1"/>
  <c r="N88" i="4"/>
  <c r="K88" i="4"/>
  <c r="J88" i="4"/>
  <c r="J90" i="4" s="1"/>
  <c r="J91" i="4" s="1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L65" i="4"/>
  <c r="P64" i="4"/>
  <c r="L64" i="4"/>
  <c r="P63" i="4"/>
  <c r="L63" i="4"/>
  <c r="P62" i="4"/>
  <c r="L62" i="4"/>
  <c r="P61" i="4"/>
  <c r="L61" i="4"/>
  <c r="P60" i="4"/>
  <c r="L60" i="4"/>
  <c r="P59" i="4"/>
  <c r="L59" i="4"/>
  <c r="P58" i="4"/>
  <c r="L58" i="4"/>
  <c r="P57" i="4"/>
  <c r="L57" i="4"/>
  <c r="P56" i="4"/>
  <c r="L56" i="4"/>
  <c r="P55" i="4"/>
  <c r="L55" i="4"/>
  <c r="P54" i="4"/>
  <c r="L54" i="4"/>
  <c r="P53" i="4"/>
  <c r="L53" i="4"/>
  <c r="P52" i="4"/>
  <c r="L52" i="4"/>
  <c r="P51" i="4"/>
  <c r="P88" i="4" s="1"/>
  <c r="L89" i="4" s="1"/>
  <c r="L51" i="4"/>
  <c r="L88" i="4" s="1"/>
  <c r="L90" i="4" s="1"/>
  <c r="G50" i="4"/>
  <c r="F50" i="4"/>
  <c r="D50" i="4"/>
  <c r="K46" i="4"/>
  <c r="O45" i="4"/>
  <c r="N45" i="4"/>
  <c r="J46" i="4" s="1"/>
  <c r="J47" i="4" s="1"/>
  <c r="J48" i="4" s="1"/>
  <c r="K45" i="4"/>
  <c r="K47" i="4" s="1"/>
  <c r="K48" i="4" s="1"/>
  <c r="J45" i="4"/>
  <c r="P16" i="4"/>
  <c r="P15" i="4"/>
  <c r="P14" i="4"/>
  <c r="P13" i="4"/>
  <c r="P12" i="4"/>
  <c r="P11" i="4"/>
  <c r="P10" i="4"/>
  <c r="L10" i="4"/>
  <c r="P9" i="4"/>
  <c r="P45" i="4" s="1"/>
  <c r="L46" i="4" s="1"/>
  <c r="L9" i="4"/>
  <c r="L45" i="4" s="1"/>
  <c r="L47" i="4" s="1"/>
  <c r="H8" i="4"/>
  <c r="G8" i="4"/>
  <c r="L48" i="4" s="1"/>
  <c r="F8" i="4"/>
  <c r="D8" i="4"/>
  <c r="D48" i="3"/>
  <c r="H48" i="3" s="1"/>
  <c r="C48" i="3"/>
  <c r="G48" i="3" s="1"/>
  <c r="D47" i="3"/>
  <c r="H47" i="3" s="1"/>
  <c r="C47" i="3"/>
  <c r="G47" i="3" s="1"/>
  <c r="D46" i="3"/>
  <c r="H46" i="3" s="1"/>
  <c r="C46" i="3"/>
  <c r="G46" i="3" s="1"/>
  <c r="D45" i="3"/>
  <c r="H45" i="3" s="1"/>
  <c r="C45" i="3"/>
  <c r="G45" i="3" s="1"/>
  <c r="D44" i="3"/>
  <c r="H44" i="3" s="1"/>
  <c r="C44" i="3"/>
  <c r="G44" i="3" s="1"/>
  <c r="D43" i="3"/>
  <c r="H43" i="3" s="1"/>
  <c r="C43" i="3"/>
  <c r="G43" i="3" s="1"/>
  <c r="D42" i="3"/>
  <c r="H42" i="3" s="1"/>
  <c r="C42" i="3"/>
  <c r="G42" i="3" s="1"/>
  <c r="D41" i="3"/>
  <c r="H41" i="3" s="1"/>
  <c r="C41" i="3"/>
  <c r="G41" i="3" s="1"/>
  <c r="D40" i="3"/>
  <c r="H40" i="3" s="1"/>
  <c r="C40" i="3"/>
  <c r="G40" i="3" s="1"/>
  <c r="D39" i="3"/>
  <c r="H39" i="3" s="1"/>
  <c r="C39" i="3"/>
  <c r="G39" i="3" s="1"/>
  <c r="D38" i="3"/>
  <c r="H38" i="3" s="1"/>
  <c r="C38" i="3"/>
  <c r="G38" i="3" s="1"/>
  <c r="D37" i="3"/>
  <c r="H37" i="3" s="1"/>
  <c r="C37" i="3"/>
  <c r="G37" i="3" s="1"/>
  <c r="D36" i="3"/>
  <c r="H36" i="3" s="1"/>
  <c r="C36" i="3"/>
  <c r="G36" i="3" s="1"/>
  <c r="D35" i="3"/>
  <c r="H35" i="3" s="1"/>
  <c r="C35" i="3"/>
  <c r="G35" i="3" s="1"/>
  <c r="D34" i="3"/>
  <c r="H34" i="3" s="1"/>
  <c r="C34" i="3"/>
  <c r="G34" i="3" s="1"/>
  <c r="D33" i="3"/>
  <c r="H33" i="3" s="1"/>
  <c r="C33" i="3"/>
  <c r="G33" i="3" s="1"/>
  <c r="D32" i="3"/>
  <c r="H32" i="3" s="1"/>
  <c r="C32" i="3"/>
  <c r="G32" i="3" s="1"/>
  <c r="D31" i="3"/>
  <c r="H31" i="3" s="1"/>
  <c r="C31" i="3"/>
  <c r="G31" i="3" s="1"/>
  <c r="D30" i="3"/>
  <c r="H30" i="3" s="1"/>
  <c r="C30" i="3"/>
  <c r="G30" i="3" s="1"/>
  <c r="D29" i="3"/>
  <c r="H29" i="3" s="1"/>
  <c r="C29" i="3"/>
  <c r="G29" i="3" s="1"/>
  <c r="D28" i="3"/>
  <c r="H28" i="3" s="1"/>
  <c r="C28" i="3"/>
  <c r="G28" i="3" s="1"/>
  <c r="D27" i="3"/>
  <c r="H27" i="3" s="1"/>
  <c r="C27" i="3"/>
  <c r="G27" i="3" s="1"/>
  <c r="D26" i="3"/>
  <c r="H26" i="3" s="1"/>
  <c r="C26" i="3"/>
  <c r="G26" i="3" s="1"/>
  <c r="D25" i="3"/>
  <c r="H25" i="3" s="1"/>
  <c r="C25" i="3"/>
  <c r="G25" i="3" s="1"/>
  <c r="D24" i="3"/>
  <c r="H24" i="3" s="1"/>
  <c r="C24" i="3"/>
  <c r="G24" i="3" s="1"/>
  <c r="D23" i="3"/>
  <c r="H23" i="3" s="1"/>
  <c r="C23" i="3"/>
  <c r="G23" i="3" s="1"/>
  <c r="D22" i="3"/>
  <c r="H22" i="3" s="1"/>
  <c r="C22" i="3"/>
  <c r="G22" i="3" s="1"/>
  <c r="D21" i="3"/>
  <c r="H21" i="3" s="1"/>
  <c r="C21" i="3"/>
  <c r="G21" i="3" s="1"/>
  <c r="D20" i="3"/>
  <c r="H20" i="3" s="1"/>
  <c r="C20" i="3"/>
  <c r="G20" i="3" s="1"/>
  <c r="D19" i="3"/>
  <c r="H19" i="3" s="1"/>
  <c r="C19" i="3"/>
  <c r="G19" i="3" s="1"/>
  <c r="D18" i="3"/>
  <c r="H18" i="3" s="1"/>
  <c r="C18" i="3"/>
  <c r="G18" i="3" s="1"/>
  <c r="D17" i="3"/>
  <c r="H17" i="3" s="1"/>
  <c r="C17" i="3"/>
  <c r="G17" i="3" s="1"/>
  <c r="D16" i="3"/>
  <c r="H16" i="3" s="1"/>
  <c r="C16" i="3"/>
  <c r="G16" i="3" s="1"/>
  <c r="D15" i="3"/>
  <c r="H15" i="3" s="1"/>
  <c r="C15" i="3"/>
  <c r="G15" i="3" s="1"/>
  <c r="D14" i="3"/>
  <c r="H14" i="3" s="1"/>
  <c r="C14" i="3"/>
  <c r="G14" i="3" s="1"/>
  <c r="D13" i="3"/>
  <c r="H13" i="3" s="1"/>
  <c r="C13" i="3"/>
  <c r="G13" i="3" s="1"/>
  <c r="D12" i="3"/>
  <c r="D51" i="3" s="1"/>
  <c r="C12" i="3"/>
  <c r="C51" i="3" s="1"/>
  <c r="H9" i="3"/>
  <c r="G9" i="3"/>
  <c r="F9" i="3"/>
  <c r="E9" i="3"/>
  <c r="D2037" i="6" l="1"/>
  <c r="G1001" i="6"/>
  <c r="H1001" i="6" s="1"/>
  <c r="D1001" i="6"/>
  <c r="E2037" i="6"/>
  <c r="F2037" i="6" s="1"/>
  <c r="J1132" i="6"/>
  <c r="L1131" i="6"/>
  <c r="L1132" i="6" s="1"/>
  <c r="G57" i="5"/>
  <c r="E57" i="5"/>
  <c r="F57" i="5" s="1"/>
  <c r="D2035" i="6"/>
  <c r="G2035" i="6"/>
  <c r="H2035" i="6" s="1"/>
  <c r="E2039" i="6"/>
  <c r="F2039" i="6" s="1"/>
  <c r="C2039" i="6"/>
  <c r="J1181" i="6"/>
  <c r="L1180" i="6"/>
  <c r="L1181" i="6" s="1"/>
  <c r="G8" i="5"/>
  <c r="E8" i="5"/>
  <c r="F8" i="5" s="1"/>
  <c r="C53" i="3"/>
  <c r="G51" i="3"/>
  <c r="E51" i="3"/>
  <c r="F51" i="3" s="1"/>
  <c r="C10" i="3"/>
  <c r="J262" i="4"/>
  <c r="L261" i="4"/>
  <c r="L1078" i="4"/>
  <c r="L1079" i="4" s="1"/>
  <c r="D53" i="3"/>
  <c r="H53" i="3" s="1"/>
  <c r="H51" i="3"/>
  <c r="D10" i="3"/>
  <c r="H10" i="3" s="1"/>
  <c r="L219" i="4"/>
  <c r="L220" i="4" s="1"/>
  <c r="L562" i="4"/>
  <c r="L563" i="4" s="1"/>
  <c r="L863" i="4"/>
  <c r="L949" i="4"/>
  <c r="L1035" i="4"/>
  <c r="L1036" i="4" s="1"/>
  <c r="H12" i="3"/>
  <c r="L91" i="4"/>
  <c r="L177" i="4"/>
  <c r="L262" i="4"/>
  <c r="L348" i="4"/>
  <c r="L434" i="4"/>
  <c r="H393" i="4"/>
  <c r="L648" i="4"/>
  <c r="L649" i="4" s="1"/>
  <c r="L692" i="4"/>
  <c r="L778" i="4"/>
  <c r="H737" i="4"/>
  <c r="L864" i="4"/>
  <c r="L950" i="4"/>
  <c r="L992" i="4"/>
  <c r="L993" i="4" s="1"/>
  <c r="H1382" i="4"/>
  <c r="F1604" i="4"/>
  <c r="E1608" i="4"/>
  <c r="E12" i="3"/>
  <c r="F12" i="3" s="1"/>
  <c r="G12" i="3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H50" i="4"/>
  <c r="K90" i="4"/>
  <c r="K91" i="4" s="1"/>
  <c r="L134" i="4"/>
  <c r="H93" i="4"/>
  <c r="J176" i="4"/>
  <c r="J177" i="4" s="1"/>
  <c r="L305" i="4"/>
  <c r="H264" i="4"/>
  <c r="J347" i="4"/>
  <c r="J348" i="4" s="1"/>
  <c r="L391" i="4"/>
  <c r="P474" i="4"/>
  <c r="L475" i="4" s="1"/>
  <c r="L476" i="4" s="1"/>
  <c r="L477" i="4" s="1"/>
  <c r="J519" i="4"/>
  <c r="J520" i="4" s="1"/>
  <c r="L519" i="4"/>
  <c r="L520" i="4" s="1"/>
  <c r="J605" i="4"/>
  <c r="J606" i="4" s="1"/>
  <c r="L605" i="4"/>
  <c r="L606" i="4" s="1"/>
  <c r="L735" i="4"/>
  <c r="H694" i="4"/>
  <c r="L821" i="4"/>
  <c r="H780" i="4"/>
  <c r="J863" i="4"/>
  <c r="J864" i="4" s="1"/>
  <c r="L907" i="4"/>
  <c r="J949" i="4"/>
  <c r="J950" i="4" s="1"/>
  <c r="J1035" i="4"/>
  <c r="J1036" i="4" s="1"/>
  <c r="L1165" i="4"/>
  <c r="H1124" i="4"/>
  <c r="L1250" i="4"/>
  <c r="L1251" i="4" s="1"/>
  <c r="L1293" i="4"/>
  <c r="L1294" i="4" s="1"/>
  <c r="K1379" i="4"/>
  <c r="K1380" i="4" s="1"/>
  <c r="L1422" i="4"/>
  <c r="L1423" i="4" s="1"/>
  <c r="L1509" i="4"/>
  <c r="H1468" i="4"/>
  <c r="L1595" i="4"/>
  <c r="H1554" i="4"/>
  <c r="L1122" i="4"/>
  <c r="H1081" i="4"/>
  <c r="L1208" i="4"/>
  <c r="H1167" i="4"/>
  <c r="J1250" i="4"/>
  <c r="J1251" i="4" s="1"/>
  <c r="J1336" i="4"/>
  <c r="J1337" i="4" s="1"/>
  <c r="L1336" i="4"/>
  <c r="L1337" i="4" s="1"/>
  <c r="L1380" i="4"/>
  <c r="L1466" i="4"/>
  <c r="H1425" i="4"/>
  <c r="L1552" i="4"/>
  <c r="H1511" i="4"/>
  <c r="G1604" i="4"/>
  <c r="H1604" i="4" s="1"/>
  <c r="G2037" i="6" l="1"/>
  <c r="H2037" i="6" s="1"/>
  <c r="D2039" i="6"/>
  <c r="G2039" i="6"/>
  <c r="H2039" i="6" s="1"/>
  <c r="F1608" i="4"/>
  <c r="G1608" i="4"/>
  <c r="H1608" i="4" s="1"/>
  <c r="G10" i="3"/>
  <c r="E10" i="3"/>
  <c r="F10" i="3" s="1"/>
  <c r="G53" i="3"/>
  <c r="E53" i="3"/>
  <c r="F53" i="3" s="1"/>
</calcChain>
</file>

<file path=xl/sharedStrings.xml><?xml version="1.0" encoding="utf-8"?>
<sst xmlns="http://schemas.openxmlformats.org/spreadsheetml/2006/main" count="5265" uniqueCount="724">
  <si>
    <t>STATISTICS</t>
  </si>
  <si>
    <t>EXPORT FROM PAKISTAN</t>
  </si>
  <si>
    <t>STATISTICAL SECTION</t>
  </si>
  <si>
    <t>TRADE DEVELOPMENT AUTHORITY OF PAKISTAN</t>
  </si>
  <si>
    <t>REGIONAL COUNTRY VARIATION ANALYSIS</t>
  </si>
  <si>
    <t>CONTENTS</t>
  </si>
  <si>
    <t>COMMODITY BY COUNTRIES</t>
  </si>
  <si>
    <t>( PAGE 1-39 )</t>
  </si>
  <si>
    <t>S.NO.</t>
  </si>
  <si>
    <t>ITEMS / COMMODITIES</t>
  </si>
  <si>
    <t>PAGE #</t>
  </si>
  <si>
    <t>PAGE#</t>
  </si>
  <si>
    <t>( A )</t>
  </si>
  <si>
    <t>SUMMARY</t>
  </si>
  <si>
    <t>( I TO V )</t>
  </si>
  <si>
    <t>KNITWEAR</t>
  </si>
  <si>
    <t>LEATHER GARMENTS</t>
  </si>
  <si>
    <t>MOLASSES</t>
  </si>
  <si>
    <t>ONYX MANUF.</t>
  </si>
  <si>
    <t>( B )</t>
  </si>
  <si>
    <t>MAJOR COMMODITIES EXPORT</t>
  </si>
  <si>
    <r>
      <t>TEXTILE MADEUPS</t>
    </r>
    <r>
      <rPr>
        <sz val="8"/>
        <rFont val="Arial"/>
        <family val="2"/>
      </rPr>
      <t xml:space="preserve"> (EXCL. BEDWARE &amp; TOWELS)</t>
    </r>
  </si>
  <si>
    <t>LEATHER GLOVES</t>
  </si>
  <si>
    <t>FISH &amp; FISH PREP.</t>
  </si>
  <si>
    <t>PRECIOUS &amp; PRECIOUS STONES</t>
  </si>
  <si>
    <t>RAW COTTON</t>
  </si>
  <si>
    <t>BEDWARE</t>
  </si>
  <si>
    <t>OTHER LEATHER MANF.</t>
  </si>
  <si>
    <t>FRUITS</t>
  </si>
  <si>
    <t>JEWELLERY GOLD</t>
  </si>
  <si>
    <t>COTTON YARN</t>
  </si>
  <si>
    <t>TOWELS</t>
  </si>
  <si>
    <t>FOOTWEAR</t>
  </si>
  <si>
    <t>VEGETABLES</t>
  </si>
  <si>
    <t>MUTTON</t>
  </si>
  <si>
    <t>YARN OTHER THAN COTTON YARN</t>
  </si>
  <si>
    <t>TENTS &amp; CANVAS</t>
  </si>
  <si>
    <t>SPORTS GOODS</t>
  </si>
  <si>
    <t xml:space="preserve">CHEMICAL/ PROD. </t>
  </si>
  <si>
    <t>BEFF</t>
  </si>
  <si>
    <t>COTTON FABRICS</t>
  </si>
  <si>
    <t>SYNTHETIC TEXTILES</t>
  </si>
  <si>
    <t>CARPETS &amp; RUGS</t>
  </si>
  <si>
    <t>ENGINEERING GOODS</t>
  </si>
  <si>
    <t>FURNITURE</t>
  </si>
  <si>
    <t>KNITTED/CROACHED FABRICS</t>
  </si>
  <si>
    <t>RICE</t>
  </si>
  <si>
    <t>SURGICAL INSTRUMENTS</t>
  </si>
  <si>
    <t>CUTLERY</t>
  </si>
  <si>
    <t>CEMENT</t>
  </si>
  <si>
    <t>READYMADE GARMENTS</t>
  </si>
  <si>
    <t>LEATHER TANNED</t>
  </si>
  <si>
    <t>PETROLEUM PRODUCTS</t>
  </si>
  <si>
    <t>MARBLE &amp; STONES</t>
  </si>
  <si>
    <t>TOTAL 1-38</t>
  </si>
  <si>
    <t>COUNTRY BY COMMODITIES</t>
  </si>
  <si>
    <t>(PAGE 40-88)</t>
  </si>
  <si>
    <t>BALANCE OF TRADE</t>
  </si>
  <si>
    <t>EXPORT TO TOP 20 COUNTRIES  (TOTAL)</t>
  </si>
  <si>
    <t>EXPORT TO NEXT TOP 20 COUNTRIES (TOTAL)</t>
  </si>
  <si>
    <t>COUNTRIES</t>
  </si>
  <si>
    <t>S. NO.</t>
  </si>
  <si>
    <t>COUNTRY</t>
  </si>
  <si>
    <t>U.S.AMERICA</t>
  </si>
  <si>
    <t>BANGLADESH</t>
  </si>
  <si>
    <t>VIET NAM</t>
  </si>
  <si>
    <t>SOUTH AFRICA</t>
  </si>
  <si>
    <t>U.R.OF TANZANIA</t>
  </si>
  <si>
    <t>UNITED KINGDOM</t>
  </si>
  <si>
    <t>BELGIUM</t>
  </si>
  <si>
    <t>KENYA</t>
  </si>
  <si>
    <t>MADAGASCAR</t>
  </si>
  <si>
    <t>MEXICO</t>
  </si>
  <si>
    <t>CHINA</t>
  </si>
  <si>
    <t>FRANCE</t>
  </si>
  <si>
    <t>TOTAL TOP 20</t>
  </si>
  <si>
    <t>DENMARK</t>
  </si>
  <si>
    <t>QATAR</t>
  </si>
  <si>
    <t>AFGHANISTAN</t>
  </si>
  <si>
    <t>INDIA</t>
  </si>
  <si>
    <t>CANADA</t>
  </si>
  <si>
    <t>RUSSIAN FED.</t>
  </si>
  <si>
    <t>KUWAIT</t>
  </si>
  <si>
    <t>GERMANY</t>
  </si>
  <si>
    <t>TURKEY</t>
  </si>
  <si>
    <t>AUSTRALIA</t>
  </si>
  <si>
    <t>MALAYSIA</t>
  </si>
  <si>
    <t>SINGAPORE</t>
  </si>
  <si>
    <t>SPAIN</t>
  </si>
  <si>
    <t>KOREA, REP.OF</t>
  </si>
  <si>
    <t>POLAND</t>
  </si>
  <si>
    <t>SWEDEN</t>
  </si>
  <si>
    <t>TOTAL NEXT TOP 20 &amp; G.TOTAL</t>
  </si>
  <si>
    <t>UNITED ARAB EMIRATES</t>
  </si>
  <si>
    <t>SRI LANKA</t>
  </si>
  <si>
    <t>PORTUGAL</t>
  </si>
  <si>
    <t>OMAN</t>
  </si>
  <si>
    <t>NETHERLANDS</t>
  </si>
  <si>
    <t>INDONESIA</t>
  </si>
  <si>
    <t>JAPAN</t>
  </si>
  <si>
    <t xml:space="preserve">HONG KONG </t>
  </si>
  <si>
    <t>ITALY</t>
  </si>
  <si>
    <t>SAUDI ARABIA</t>
  </si>
  <si>
    <t>THAILAND</t>
  </si>
  <si>
    <t>PHILLIPHINE</t>
  </si>
  <si>
    <t>PAK-EXPORTS JULY-JUNE 2018-19</t>
  </si>
  <si>
    <t>MAJOR COMMODITIES EXPORT FROM PAKISTAN</t>
  </si>
  <si>
    <t>VALUE IN '000.$</t>
  </si>
  <si>
    <t>S.</t>
  </si>
  <si>
    <t>C O M MO D I  T I E S</t>
  </si>
  <si>
    <t>JULY-JUNE</t>
  </si>
  <si>
    <t>CHANGE</t>
  </si>
  <si>
    <t>NO.</t>
  </si>
  <si>
    <t>2018-19</t>
  </si>
  <si>
    <t>2017-18</t>
  </si>
  <si>
    <t>VALUE</t>
  </si>
  <si>
    <t>%</t>
  </si>
  <si>
    <t>% SHARE</t>
  </si>
  <si>
    <t>GRAND TOTAL</t>
  </si>
  <si>
    <t>KNITWEAR ( HOSIERY )</t>
  </si>
  <si>
    <t>READY MADE GARMENTS (ARTICALES OF APPRAREL &amp; CLOTHING)</t>
  </si>
  <si>
    <t>BED WARE</t>
  </si>
  <si>
    <t>CHEMICAL &amp; ITS PROD.</t>
  </si>
  <si>
    <t>TEXTILE MADEUPS (EXCL.B.WARE &amp; TOWELS)</t>
  </si>
  <si>
    <t>PETROLEUM &amp; ITS PRODUCTS</t>
  </si>
  <si>
    <t>FISH &amp; FISH PREPARATIONS</t>
  </si>
  <si>
    <t>ART SILK &amp; SYNTHETIC TEXTILES</t>
  </si>
  <si>
    <t>APPAREL &amp; CLOTHING (LEATHER GARMENTS)</t>
  </si>
  <si>
    <t>LEATHER TANED</t>
  </si>
  <si>
    <t>LEATHER  GOLVES</t>
  </si>
  <si>
    <t>BEEF</t>
  </si>
  <si>
    <t>MACHINERY &amp; TRANSPORT EQUIPMENT (ENGG. GOODS.)</t>
  </si>
  <si>
    <t>TENTS &amp; CONVAS</t>
  </si>
  <si>
    <t>ONYX MANF.</t>
  </si>
  <si>
    <t>JEWELLERY</t>
  </si>
  <si>
    <t>PRECIOUS/SEMI-PRECIOUS STONES</t>
  </si>
  <si>
    <t>SUB TOTAL</t>
  </si>
  <si>
    <t>OTHER COMMODITIES</t>
  </si>
  <si>
    <t>-  :  ( 1 )  :  -</t>
  </si>
  <si>
    <t>( FINAL FIGURES)</t>
  </si>
  <si>
    <t>VALUE IN 000 $</t>
  </si>
  <si>
    <t xml:space="preserve"> COMMODITY BY COUNTRIES</t>
  </si>
  <si>
    <t>JULY-JUNE 2018-19</t>
  </si>
  <si>
    <t>JULY-JUNE 2017-18</t>
  </si>
  <si>
    <t>EXPORT</t>
  </si>
  <si>
    <t>INCREASE</t>
  </si>
  <si>
    <t>DECCREASE</t>
  </si>
  <si>
    <t>VAR.</t>
  </si>
  <si>
    <t>PHILIPPINES</t>
  </si>
  <si>
    <t>CHILE</t>
  </si>
  <si>
    <t>OTHER COUNTRIES</t>
  </si>
  <si>
    <t>TOTAL</t>
  </si>
  <si>
    <t>-  :  ( 2 )  : -</t>
  </si>
  <si>
    <t>HONG KONG</t>
  </si>
  <si>
    <t>GREECE</t>
  </si>
  <si>
    <t>KOREA, REP. OF</t>
  </si>
  <si>
    <t>BAHRAIN</t>
  </si>
  <si>
    <t>NIGERIA</t>
  </si>
  <si>
    <t>EGYPT(U.A.R.)</t>
  </si>
  <si>
    <t>MOZAMBIQUE</t>
  </si>
  <si>
    <t>LITHUANIA</t>
  </si>
  <si>
    <t>SLOVENIA</t>
  </si>
  <si>
    <t>BRAZIL</t>
  </si>
  <si>
    <t>COLOMBIA</t>
  </si>
  <si>
    <t>UKRAINE</t>
  </si>
  <si>
    <t>ARGENTINA</t>
  </si>
  <si>
    <t>CZECH REP.</t>
  </si>
  <si>
    <t>U.A.E.</t>
  </si>
  <si>
    <t>IRELAND</t>
  </si>
  <si>
    <t>-  :  ( 3 )  : -</t>
  </si>
  <si>
    <t xml:space="preserve">YARN OTHER THAN </t>
  </si>
  <si>
    <t>YEMEN</t>
  </si>
  <si>
    <t>-  :  ( 4 )  : -</t>
  </si>
  <si>
    <t>COTTON FABRICS/CLOTH</t>
  </si>
  <si>
    <t>NORWAY</t>
  </si>
  <si>
    <t>SERBIA</t>
  </si>
  <si>
    <t>KAZAKSTAN</t>
  </si>
  <si>
    <t>SOMALIA</t>
  </si>
  <si>
    <t>-  :  ( 5 )  : -</t>
  </si>
  <si>
    <t xml:space="preserve">KINTTED/CROACHED </t>
  </si>
  <si>
    <t>FABRIC</t>
  </si>
  <si>
    <t>O.ASIA(TAI.FOR.PE.KI</t>
  </si>
  <si>
    <t>-  :  ( 6 )  : -</t>
  </si>
  <si>
    <t xml:space="preserve">READY MADE GARMENTS </t>
  </si>
  <si>
    <t>(ARTICLES OF APPAREL &amp; CLOTHING)</t>
  </si>
  <si>
    <t>-  :  ( 7 )  : -</t>
  </si>
  <si>
    <t>( HOSIERY )</t>
  </si>
  <si>
    <t>-  :  ( 8 )  : -</t>
  </si>
  <si>
    <t>TEXTILE MADEUPS</t>
  </si>
  <si>
    <t>(EXCL. BEDWARE &amp; TOWELS)</t>
  </si>
  <si>
    <t>-  :  ( 9 )  : -</t>
  </si>
  <si>
    <t>-  :  ( 10 )  : -</t>
  </si>
  <si>
    <t>-  :  ( 11 )  : -</t>
  </si>
  <si>
    <t>-  :  ( 12 )  : -</t>
  </si>
  <si>
    <t>ART SILK AND</t>
  </si>
  <si>
    <t>SYNTHETIC TEXT.</t>
  </si>
  <si>
    <t>-  :  ( 13 )  : -</t>
  </si>
  <si>
    <t xml:space="preserve">MAJOR ITEMS </t>
  </si>
  <si>
    <t>RICE BASMATI</t>
  </si>
  <si>
    <t>RICE OTHER VARIETIES</t>
  </si>
  <si>
    <t>-  :  ( 14 )  : -</t>
  </si>
  <si>
    <t>LEATHER</t>
  </si>
  <si>
    <t>TANNED</t>
  </si>
  <si>
    <t>-  :  ( 15 )  : -</t>
  </si>
  <si>
    <t>APPAREL &amp; CLOTHING</t>
  </si>
  <si>
    <t>(LEATHER GARMENTS)</t>
  </si>
  <si>
    <t>-  :  ( 16 )  : -</t>
  </si>
  <si>
    <t>-  :  ( 17 )  : -</t>
  </si>
  <si>
    <t>-  :  ( 18 )  : -</t>
  </si>
  <si>
    <t>FOOTWEARS</t>
  </si>
  <si>
    <t>LEATHER FOOTWEAR</t>
  </si>
  <si>
    <t>CANVAS FOOTWEAR</t>
  </si>
  <si>
    <t>OTHER FOOTWEAR</t>
  </si>
  <si>
    <t>-  :  ( 19 )  : -</t>
  </si>
  <si>
    <t>FOOTBALL (COMPT.)</t>
  </si>
  <si>
    <t>GLOVES SPORTS</t>
  </si>
  <si>
    <t>OTH. ( SPORTS GOODS)</t>
  </si>
  <si>
    <t>-  :  ( 20 )  : -</t>
  </si>
  <si>
    <t>CARPETS  &amp; RUGS</t>
  </si>
  <si>
    <t>WOOLLEN CARPETS &amp; RUGS</t>
  </si>
  <si>
    <t>WOOLLEN CARPETS M.MADE</t>
  </si>
  <si>
    <t>TAPESTRY CLOTH</t>
  </si>
  <si>
    <t>CARPETS KNOTTED &amp; OTHER FLOOR COVERING</t>
  </si>
  <si>
    <t>-  :  ( 21 )  : -</t>
  </si>
  <si>
    <t xml:space="preserve">SURGICAL </t>
  </si>
  <si>
    <t>INSTRUMENTS</t>
  </si>
  <si>
    <t>OTH INST,APP MEDICAL/SUR/VETEN</t>
  </si>
  <si>
    <t>OTH;INS/APPLI, DENTAL SCIENCE</t>
  </si>
  <si>
    <t>SURGICAL SCISSORS</t>
  </si>
  <si>
    <t>SURGICAL KNIVES</t>
  </si>
  <si>
    <t>-  :  ( 22 )  : -</t>
  </si>
  <si>
    <t>PETROLEUM &amp; ITS</t>
  </si>
  <si>
    <t>PRODUCTS</t>
  </si>
  <si>
    <t>MAJOR ITEMS</t>
  </si>
  <si>
    <t>PETROLEUM CRUDE</t>
  </si>
  <si>
    <t>-  :  ( 23 )  : -</t>
  </si>
  <si>
    <t>-  :  ( 24 )  : -</t>
  </si>
  <si>
    <t>FISH &amp; FISH</t>
  </si>
  <si>
    <t>PREPARATIONS</t>
  </si>
  <si>
    <t>-  :  ( 25 )  : -</t>
  </si>
  <si>
    <t>KINO, FRESH</t>
  </si>
  <si>
    <t>DATES DRIED</t>
  </si>
  <si>
    <t>MANGOES</t>
  </si>
  <si>
    <t>DATES FRESH</t>
  </si>
  <si>
    <t>ORANGES</t>
  </si>
  <si>
    <t>APPLE, FRESH</t>
  </si>
  <si>
    <t>-  :  ( 26 )  : -</t>
  </si>
  <si>
    <t>POTATOES,FRESH OR CHILLED</t>
  </si>
  <si>
    <t>ONIONS AND SHALLOTS</t>
  </si>
  <si>
    <t>MUSHROOMS,FRESH OR CHILLED</t>
  </si>
  <si>
    <t>GARLIC</t>
  </si>
  <si>
    <t>OTH MUSHROOMS&amp;TRUFFL FRESH/CH</t>
  </si>
  <si>
    <t>-  :  ( 27 )  : -</t>
  </si>
  <si>
    <t>CHEMICAL &amp; ITS</t>
  </si>
  <si>
    <t>PLASTIC MATERIALS</t>
  </si>
  <si>
    <t>PHARMACAUTICAL PRODUCTS.</t>
  </si>
  <si>
    <t>FERTILIZER MANUFACTURES</t>
  </si>
  <si>
    <t>OTHER CHEMICAL</t>
  </si>
  <si>
    <t>-  :  ( 28 )  : -</t>
  </si>
  <si>
    <t xml:space="preserve">MACHINERY &amp; TRANSPORT </t>
  </si>
  <si>
    <r>
      <rPr>
        <b/>
        <sz val="10"/>
        <rFont val="Arial"/>
        <family val="2"/>
      </rPr>
      <t>EQUIPMENT</t>
    </r>
    <r>
      <rPr>
        <b/>
        <sz val="8"/>
        <rFont val="Arial"/>
        <family val="2"/>
      </rPr>
      <t xml:space="preserve"> (ENGNEERING GOODS)</t>
    </r>
  </si>
  <si>
    <t>ELECTRIC FANS</t>
  </si>
  <si>
    <t>TRANSPORT EQUIPMENT</t>
  </si>
  <si>
    <t>OTH.ELETRIC MACH.</t>
  </si>
  <si>
    <t>MACH.SPECIALIZED</t>
  </si>
  <si>
    <t>AUTO PARTS</t>
  </si>
  <si>
    <t>OTHER MCHINERY</t>
  </si>
  <si>
    <t>-  :  ( 29 )  : -</t>
  </si>
  <si>
    <t>-  :  ( 30 )  : -</t>
  </si>
  <si>
    <t>MARBLE &amp; STONE</t>
  </si>
  <si>
    <t>-  :  ( 31 )  : -</t>
  </si>
  <si>
    <t>ONYX MANUFACTURED</t>
  </si>
  <si>
    <t>-  :  ( 32 )  : -</t>
  </si>
  <si>
    <t>PRECIOUS/SEMI-</t>
  </si>
  <si>
    <t>PRECIOUS STONES</t>
  </si>
  <si>
    <t>-  :  ( 33 )  : -</t>
  </si>
  <si>
    <t xml:space="preserve">JEWELLERY </t>
  </si>
  <si>
    <t>-  :  ( 34 )  : -</t>
  </si>
  <si>
    <t>-  :  ( 35 )  : -</t>
  </si>
  <si>
    <t>-  :  ( 36 )  : -</t>
  </si>
  <si>
    <r>
      <t xml:space="preserve">FURNITURE  </t>
    </r>
    <r>
      <rPr>
        <b/>
        <sz val="8"/>
        <rFont val="Arial"/>
        <family val="2"/>
      </rPr>
      <t>(EXCL.BEDDING</t>
    </r>
  </si>
  <si>
    <t>MATTRESSES)</t>
  </si>
  <si>
    <t>-  :  ( 37 )  : -</t>
  </si>
  <si>
    <t>-  :  ( 38 )  : -</t>
  </si>
  <si>
    <t>G.TOTAL</t>
  </si>
  <si>
    <t>-  :  ( 39 )  : -</t>
  </si>
  <si>
    <t xml:space="preserve">EXPORT FROM PAKISTAN </t>
  </si>
  <si>
    <t>COUNTRY BY COMMDITIES</t>
  </si>
  <si>
    <t>G R A N D  T O T A L</t>
  </si>
  <si>
    <t>KOREA, REPUBLIC OF</t>
  </si>
  <si>
    <t>TOTAL ( 1 TO 20 ) COUNTRIES</t>
  </si>
  <si>
    <t>RUSSIAN FEDERATION</t>
  </si>
  <si>
    <t>HONG KONG S.A.RE.CHI</t>
  </si>
  <si>
    <t>TOTAL NEXT TOP 20 COUNTRIES</t>
  </si>
  <si>
    <t>TOTAL 1 - 40 COUNTRIES</t>
  </si>
  <si>
    <t>OTHERS COUNTRIES</t>
  </si>
  <si>
    <t xml:space="preserve"> COUNTRY BY COMMODITIES</t>
  </si>
  <si>
    <t>PRODUCT</t>
  </si>
  <si>
    <t>DECREASE</t>
  </si>
  <si>
    <t>TOP 40 COUNTRIES</t>
  </si>
  <si>
    <t>U.S.A.</t>
  </si>
  <si>
    <t>KNITWEARS</t>
  </si>
  <si>
    <t>READY MADE GARMENTS.</t>
  </si>
  <si>
    <t>WOL. CARPETS &amp; RUGS</t>
  </si>
  <si>
    <t>TEX.MADE UPS(EXC.T.&amp; BED).</t>
  </si>
  <si>
    <t>FOOT BALLS COMPLETE</t>
  </si>
  <si>
    <t>COTTON CLOTH</t>
  </si>
  <si>
    <t>COTTON WASTE</t>
  </si>
  <si>
    <t>SURGICAL GOODS,MEDICAL</t>
  </si>
  <si>
    <t>GUAR &amp; GUAR PROD.</t>
  </si>
  <si>
    <t>HANDICRAFTS</t>
  </si>
  <si>
    <t>GLOVES (SPORTS)</t>
  </si>
  <si>
    <t>BED WEAR</t>
  </si>
  <si>
    <t>OTH. LEATHER MANUF.</t>
  </si>
  <si>
    <t>FEED. STUFF FOR ANIMALS</t>
  </si>
  <si>
    <t>SPICES(INCL. CHILLIES)</t>
  </si>
  <si>
    <t>WASTE MATERIAL OF TEX.</t>
  </si>
  <si>
    <t>OTH. ELECTRICAL MACH.</t>
  </si>
  <si>
    <t>ART SILK &amp; SYNTH. TEX.</t>
  </si>
  <si>
    <t>BOOKS &amp; PRINTED MATTERS</t>
  </si>
  <si>
    <t>OTHER (SPORTS)</t>
  </si>
  <si>
    <t>PAPER &amp; PAPER BOARD</t>
  </si>
  <si>
    <t>ANIMAL HAIR</t>
  </si>
  <si>
    <t>TENTS &amp;OTH.CANVAS GOODS</t>
  </si>
  <si>
    <t>MARBLES AND STONES</t>
  </si>
  <si>
    <t>PIG IRON</t>
  </si>
  <si>
    <t>YARN OTH.THAN C. YARN</t>
  </si>
  <si>
    <t>PHARMACAUTICAL PROD.</t>
  </si>
  <si>
    <t>OIL SEEDS,NUTS &amp; KERNALS</t>
  </si>
  <si>
    <t>ARTICLES OF PLASTIC</t>
  </si>
  <si>
    <t>COTTON THREAD</t>
  </si>
  <si>
    <t>FRUIT &amp; VEGE.JUICES</t>
  </si>
  <si>
    <t>COTTON BAGS/SACKS</t>
  </si>
  <si>
    <t>OTHER MACHINERY</t>
  </si>
  <si>
    <t>RUBBER MANUFACTURES</t>
  </si>
  <si>
    <t>HOUSE-HOLD EQUIPMENT</t>
  </si>
  <si>
    <t>MACHINERY SPECIALIZED</t>
  </si>
  <si>
    <t>TEX.FABRICS WOVEN(OTHER</t>
  </si>
  <si>
    <t>TULE, LACE, EMBROID. ETC</t>
  </si>
  <si>
    <t>PREC./SEMI-PREC. STONE</t>
  </si>
  <si>
    <t>KINTTED OR CROCH.FABRICS</t>
  </si>
  <si>
    <t>WHEAT FLOUR</t>
  </si>
  <si>
    <t>TEXTILE FOR MACHINERY</t>
  </si>
  <si>
    <t>-  :  ( 47 )  : -</t>
  </si>
  <si>
    <t>SUGAR REFINED</t>
  </si>
  <si>
    <t>CRUDE ANIMAL MATERIAL</t>
  </si>
  <si>
    <t>FERTILIZER MANUF.</t>
  </si>
  <si>
    <t>PARTS  OF FOOTWEAR</t>
  </si>
  <si>
    <t>RAW HIDES AND SKINS</t>
  </si>
  <si>
    <t>RAW WOOL</t>
  </si>
  <si>
    <t>CARPETS KNOTTED &amp; OTH.</t>
  </si>
  <si>
    <t xml:space="preserve">TOTAL </t>
  </si>
  <si>
    <t>-  :  ( 48 )  : -</t>
  </si>
  <si>
    <t>CIGARETTES</t>
  </si>
  <si>
    <t>MANUF.TOBC.EX.CIGARETTE</t>
  </si>
  <si>
    <t>-  :  ( 49 )  : -</t>
  </si>
  <si>
    <t>WHEAT</t>
  </si>
  <si>
    <t>CRUDE FERTILIZER</t>
  </si>
  <si>
    <t>UN-MANUF.(TOBACCO)</t>
  </si>
  <si>
    <t>-  :  ( 50 )  : -</t>
  </si>
  <si>
    <t xml:space="preserve"> </t>
  </si>
  <si>
    <t>-  :  ( 52 )  : -</t>
  </si>
  <si>
    <t>-  :  ( 53 )  : -</t>
  </si>
  <si>
    <t>-  :  ( 54 )  : -</t>
  </si>
  <si>
    <t>-  :  ( 55 )  : -</t>
  </si>
  <si>
    <t>-  :  ( 56 )  : -</t>
  </si>
  <si>
    <t>-  :  ( 57 )  : -</t>
  </si>
  <si>
    <t>-  :  ( 58 )  : -</t>
  </si>
  <si>
    <t>WOL.CARPET MACHINE MADE</t>
  </si>
  <si>
    <t>-  :  ( 59 )  : -</t>
  </si>
  <si>
    <t>-  :  ( 60 )  : -</t>
  </si>
  <si>
    <t>-  :  ( 61 )  : -</t>
  </si>
  <si>
    <t>-  :  ( 62 )  : -</t>
  </si>
  <si>
    <t>-  :  ( 63 )  : -</t>
  </si>
  <si>
    <t>-  :  ( 64 )  : -</t>
  </si>
  <si>
    <t>-  :  ( 65 )  : -</t>
  </si>
  <si>
    <t>-  :  ( 66 )  : -</t>
  </si>
  <si>
    <t>A )  SUB TOTAL</t>
  </si>
  <si>
    <t>( TOP 20 COUNTRIES )</t>
  </si>
  <si>
    <t>-  :  ( 67 )  : -</t>
  </si>
  <si>
    <t>-  :  ( 68 )  : -</t>
  </si>
  <si>
    <t>-  :  ( 69 )  : -</t>
  </si>
  <si>
    <t>-  :  ( 70 )  : -</t>
  </si>
  <si>
    <t>-  :  ( 71 )  : -</t>
  </si>
  <si>
    <t>-  :  ( 72 )  : -</t>
  </si>
  <si>
    <t>-  :  ( 73 )  : -</t>
  </si>
  <si>
    <t>-  :  ( 74 )  : -</t>
  </si>
  <si>
    <t>-  :  ( 75 )  : -</t>
  </si>
  <si>
    <t>-  :  ( 76 )  : -</t>
  </si>
  <si>
    <t>-  :  ( 77 )  : -</t>
  </si>
  <si>
    <t>-  :  ( 78 )  : -</t>
  </si>
  <si>
    <t>LEGUMINOUS VEGETABLE</t>
  </si>
  <si>
    <t>-  :  ( 79 )  : -</t>
  </si>
  <si>
    <t>-  :  ( 80 )  : -</t>
  </si>
  <si>
    <t>-  :  ( 81 )  : -</t>
  </si>
  <si>
    <t>-  :  ( 82 )  : -</t>
  </si>
  <si>
    <t>-  :  ( 83 )  : -</t>
  </si>
  <si>
    <t>-  :  ( 84 )  : -</t>
  </si>
  <si>
    <t>-  :  ( 85 )  : -</t>
  </si>
  <si>
    <t>-  :  ( 86 )  : -</t>
  </si>
  <si>
    <t>-  :  ( 87 )  : -</t>
  </si>
  <si>
    <t>B )  SUB TOTAL</t>
  </si>
  <si>
    <t>( NEXT TOP 20 COUNTRIES )</t>
  </si>
  <si>
    <t>***********</t>
  </si>
  <si>
    <t>********</t>
  </si>
  <si>
    <t>*******</t>
  </si>
  <si>
    <t>C ) OTHER COUNTRIES</t>
  </si>
  <si>
    <t>-  :  ( 88 )  : -</t>
  </si>
  <si>
    <t xml:space="preserve">SUMMARY OF MAJOR COMMODITIES </t>
  </si>
  <si>
    <t xml:space="preserve">VALUE IN US$ THOUSAND </t>
  </si>
  <si>
    <t>% CHANGE</t>
  </si>
  <si>
    <t>Grand Total</t>
  </si>
  <si>
    <t>A</t>
  </si>
  <si>
    <t>Agro &amp; Food</t>
  </si>
  <si>
    <t>B</t>
  </si>
  <si>
    <t>Textile Group</t>
  </si>
  <si>
    <t>C</t>
  </si>
  <si>
    <t xml:space="preserve">Metal &amp; Minirals </t>
  </si>
  <si>
    <t>D</t>
  </si>
  <si>
    <t>Engineering Manufacturing Goods</t>
  </si>
  <si>
    <t>E</t>
  </si>
  <si>
    <t>Other Sectors</t>
  </si>
  <si>
    <t>( I )</t>
  </si>
  <si>
    <t>MAJOR COMMODITIES</t>
  </si>
  <si>
    <t>% change</t>
  </si>
  <si>
    <t>(I) RICE BASMATI</t>
  </si>
  <si>
    <t>(II) RICE OTHER VARIETIES</t>
  </si>
  <si>
    <t>FISH AND FISH PREPARATIONS</t>
  </si>
  <si>
    <t>FRUITS &amp; VEGETABLES INCL.JUICES</t>
  </si>
  <si>
    <t>(I) FRUITS</t>
  </si>
  <si>
    <t>(II) VEGETABLES</t>
  </si>
  <si>
    <t>(III) FRUIT &amp; VEGETABLE JUICES</t>
  </si>
  <si>
    <t>FEEDING STUFF FOR ANIMALS</t>
  </si>
  <si>
    <t>OIL SEEDS, NUTS AND KERNALS</t>
  </si>
  <si>
    <t>GUAR AND GUAR PRODUCTS</t>
  </si>
  <si>
    <t>TOBACCO</t>
  </si>
  <si>
    <t>(I) UN-MANUFACTURED</t>
  </si>
  <si>
    <t>(II) MANUFACTURED EXCL.CIGARETTE</t>
  </si>
  <si>
    <t>( II )</t>
  </si>
  <si>
    <t>ART SILK AND SYNTHETIC TEXTILES</t>
  </si>
  <si>
    <t>TEXTILE MADE UPS (EXCL. TOWELS &amp; BED WEAR</t>
  </si>
  <si>
    <t>KINTTED OR CROCHATED FABRICS</t>
  </si>
  <si>
    <t>TENTS &amp; OTHER CANVAS GOODS</t>
  </si>
  <si>
    <t>WASTE MATERIAL OF TEXTILE FIBRES/FABRICS</t>
  </si>
  <si>
    <t>TULE, LACE, EMBROIDERY ETC</t>
  </si>
  <si>
    <t>TEXTILE FABRICS WOVEN(other than cotton &amp; artificial fabrics)</t>
  </si>
  <si>
    <t>PETROLEUM &amp; PETROLEUM PRODUCTS</t>
  </si>
  <si>
    <t>I) PETROLEUM CRUDE</t>
  </si>
  <si>
    <t>II) PETROLEUM PRODUCTS</t>
  </si>
  <si>
    <t>PRECIOUS/SEMI-PRECIOUS STONE</t>
  </si>
  <si>
    <t>COKE</t>
  </si>
  <si>
    <t>( III )</t>
  </si>
  <si>
    <t>CHEMICALS AND PHARMACEUTICAL PRODUCTS</t>
  </si>
  <si>
    <t>(I) PLASTIC MATERIALS</t>
  </si>
  <si>
    <t>(II) PHARMACAUTICAL PRODUCTS.</t>
  </si>
  <si>
    <t>(III) FERTILIZER MANUFACTURES</t>
  </si>
  <si>
    <t>(IV) OTHER CHEMICAL</t>
  </si>
  <si>
    <t>PAPER AND PAPER BOARD</t>
  </si>
  <si>
    <t>MACHINERY &amp; TRANSPORT EQUIPMENT</t>
  </si>
  <si>
    <t>(I) ELECTRIC FANS</t>
  </si>
  <si>
    <t>(II) TRANSPORT EQUIPMENT</t>
  </si>
  <si>
    <t>(III) OTHER ELECTRICAL MACHINERY</t>
  </si>
  <si>
    <t>(IV) MACHINERY SPECIALIZED FOR PART. IND.</t>
  </si>
  <si>
    <t>(V) AUTO PARTS</t>
  </si>
  <si>
    <t>(VI) OTHER MACHINERY</t>
  </si>
  <si>
    <t>(I) FOOT BALLS COMPLETE</t>
  </si>
  <si>
    <t>(II) GLOVES (SPORTS)</t>
  </si>
  <si>
    <t>(III) OTHER  (SPORTS)</t>
  </si>
  <si>
    <t>SURGICAL GOODS</t>
  </si>
  <si>
    <t>( IV )</t>
  </si>
  <si>
    <t>CARPETS,RUGS AND TAPESTRIES ETC</t>
  </si>
  <si>
    <t>(I) WOOLLEN CARPETS AND RUGS</t>
  </si>
  <si>
    <t>(II) WOOLLEN CARPET MACHINE MADE</t>
  </si>
  <si>
    <t>(III) TAPESTRY CLOTH</t>
  </si>
  <si>
    <t>(IV) CARPETS KNOTTED &amp; OTHER FLOOR COVERINGS</t>
  </si>
  <si>
    <t>RAW WOOL AND ANIMAL HAIR</t>
  </si>
  <si>
    <t>(I) RAW WOOL</t>
  </si>
  <si>
    <t>(II) ANIMAL HAIR</t>
  </si>
  <si>
    <t>(I) LEATHER FOOTWEAR</t>
  </si>
  <si>
    <t>(II) CANVAS FOOTWEAR</t>
  </si>
  <si>
    <t>(III) OTHER FOOTWEAR</t>
  </si>
  <si>
    <t>LEATHER MANUFACTURES(EXCL. LEATHER FOOTWEAR)</t>
  </si>
  <si>
    <t>(I) LEATHER GLOVES</t>
  </si>
  <si>
    <t>(II) APPAREL &amp; CLOTHING</t>
  </si>
  <si>
    <t>(III) OTHER LEATHER MANUFACTURES</t>
  </si>
  <si>
    <t>BOOKS AND PRINTED MATTERS</t>
  </si>
  <si>
    <t>( V )</t>
  </si>
  <si>
    <t xml:space="preserve"> PAKISTAN'S BALANCE OF TRADE BY REGION AND COUNTRIES </t>
  </si>
  <si>
    <t>DIRECTION OF TRADE</t>
  </si>
  <si>
    <t>VALUE IN '000' $</t>
  </si>
  <si>
    <t>REGION/COUNTRIES</t>
  </si>
  <si>
    <t xml:space="preserve">COUNTRY  WISE                 </t>
  </si>
  <si>
    <t>REGION  WISE</t>
  </si>
  <si>
    <t>IMPORT</t>
  </si>
  <si>
    <t>BALANCE</t>
  </si>
  <si>
    <t>G R A N D  T O T A L S</t>
  </si>
  <si>
    <t>I)</t>
  </si>
  <si>
    <t>AMERICAN REGION</t>
  </si>
  <si>
    <t>A)</t>
  </si>
  <si>
    <t>LATIN AMERICA</t>
  </si>
  <si>
    <t>ANGUILLA</t>
  </si>
  <si>
    <t>ANTIGUA AND BARBUDA</t>
  </si>
  <si>
    <t>ARUBA</t>
  </si>
  <si>
    <t>BAHAMAS</t>
  </si>
  <si>
    <t>BARBADOS</t>
  </si>
  <si>
    <t>BRITISH VIRGIN IS.</t>
  </si>
  <si>
    <t>CAYMAN 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</si>
  <si>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</si>
  <si>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</si>
  <si>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</si>
  <si>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</si>
  <si>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</si>
  <si>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</si>
  <si>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</si>
  <si>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</si>
  <si>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</si>
  <si>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NETHERLANDS ANTILLES</t>
  </si>
  <si>
    <t>PUERTO RICO</t>
  </si>
  <si>
    <t>ST.KITTS AND NEVIS</t>
  </si>
  <si>
    <t>ST. LUCIA</t>
  </si>
  <si>
    <t>ST.VINCENT/GRENADINE</t>
  </si>
  <si>
    <t>TRINIDAD AND TOBAGO</t>
  </si>
  <si>
    <t>TURKS &amp; CAICOS IS.</t>
  </si>
  <si>
    <t>US.VIRGIN ISLANDS</t>
  </si>
  <si>
    <t>-  :  ( 40 )  : -</t>
  </si>
  <si>
    <t>B)</t>
  </si>
  <si>
    <t>CENTRAL AMERICA</t>
  </si>
  <si>
    <t>BELIZE</t>
  </si>
  <si>
    <t>COSTA RICA</t>
  </si>
  <si>
    <t>EL SALVADOR</t>
  </si>
  <si>
    <t>FRENCH WEST INDIES</t>
  </si>
  <si>
    <t>GUATEMALA</t>
  </si>
  <si>
    <t>HONDURAS</t>
  </si>
  <si>
    <t>NICARAGUA</t>
  </si>
  <si>
    <t>PANAMA</t>
  </si>
  <si>
    <t>C)</t>
  </si>
  <si>
    <t>SOUTH AMERICA</t>
  </si>
  <si>
    <t>BOLIVIA</t>
  </si>
  <si>
    <t>BOUVET ISLAND</t>
  </si>
  <si>
    <t>ECUADOR</t>
  </si>
  <si>
    <t>FALKLAND IS.MALVINAS</t>
  </si>
  <si>
    <t>S.GEORGIA S.SANDW.IS</t>
  </si>
  <si>
    <t>FRENCH GUIANA</t>
  </si>
  <si>
    <t>GUYANA</t>
  </si>
  <si>
    <t>PARAGUAY</t>
  </si>
  <si>
    <t>PERU</t>
  </si>
  <si>
    <t>SURINAME</t>
  </si>
  <si>
    <t>URUGUAY</t>
  </si>
  <si>
    <t>VENEZUELA,BOLIVAR. R</t>
  </si>
  <si>
    <t>-  :  ( 41 )  : -</t>
  </si>
  <si>
    <t>D)</t>
  </si>
  <si>
    <t>NORTH AMERICA</t>
  </si>
  <si>
    <t>BERMUDA</t>
  </si>
  <si>
    <t>ST. PIERRE &amp; MIQUELON</t>
  </si>
  <si>
    <t>II)</t>
  </si>
  <si>
    <t>EUROPEAN REGION</t>
  </si>
  <si>
    <t>EASTERN EUROPE</t>
  </si>
  <si>
    <t>BELARUS</t>
  </si>
  <si>
    <t>BULGARIA</t>
  </si>
  <si>
    <t>CZECH REPUBLIC</t>
  </si>
  <si>
    <t>HUNGARY</t>
  </si>
  <si>
    <t>REPUBLIC OF MOLDOVA</t>
  </si>
  <si>
    <t>ROMANIA</t>
  </si>
  <si>
    <t>SLOVAKIA/SLOVAK R.</t>
  </si>
  <si>
    <t>NORTHERN EUROPE</t>
  </si>
  <si>
    <t>ESTONIA</t>
  </si>
  <si>
    <t>FINLAND</t>
  </si>
  <si>
    <t>FAEROE ISLANDS</t>
  </si>
  <si>
    <t>ICELAND</t>
  </si>
  <si>
    <t>LATVIA</t>
  </si>
  <si>
    <t>-  :  ( 42 )  : -</t>
  </si>
  <si>
    <t>SVALBARD/JAN MAY.IS.</t>
  </si>
  <si>
    <t>SOUTHERN EUROPE</t>
  </si>
  <si>
    <t>ALBANIA</t>
  </si>
  <si>
    <t>ANDORRA</t>
  </si>
  <si>
    <t>BOSNIA &amp; HERZEGOVINA</t>
  </si>
  <si>
    <t>CROATIA</t>
  </si>
  <si>
    <t>FR.YUGOSLAV R.MACEDO</t>
  </si>
  <si>
    <t>GIBRALTAR</t>
  </si>
  <si>
    <t>HOLY SEE</t>
  </si>
  <si>
    <t>MALTA</t>
  </si>
  <si>
    <t>MONTENEGRO</t>
  </si>
  <si>
    <t>SAN MARINO</t>
  </si>
  <si>
    <t>MACEDONIA</t>
  </si>
  <si>
    <t>-  :  ( 43 )  : -</t>
  </si>
  <si>
    <t>WESTERN EUROPE</t>
  </si>
  <si>
    <t>AUSTRIA</t>
  </si>
  <si>
    <t>EUROPIEN UNION</t>
  </si>
  <si>
    <t>LIECHTENSTEIN</t>
  </si>
  <si>
    <t>LUXEMBOURG</t>
  </si>
  <si>
    <t>MONACO</t>
  </si>
  <si>
    <t>SWITZERLAND</t>
  </si>
  <si>
    <t>III)</t>
  </si>
  <si>
    <t>AFRICAN REGION</t>
  </si>
  <si>
    <t>EASTERN AFRICA</t>
  </si>
  <si>
    <t>BURUNDI</t>
  </si>
  <si>
    <t>B.INDIAN OCEAN TERR.</t>
  </si>
  <si>
    <t>COMOROS</t>
  </si>
  <si>
    <t>DJIBOUTI</t>
  </si>
  <si>
    <t>ERITREA</t>
  </si>
  <si>
    <t>ETHIOPIA</t>
  </si>
  <si>
    <t>MALAWI</t>
  </si>
  <si>
    <t>MAURITIUS</t>
  </si>
  <si>
    <t>MAYOTTE</t>
  </si>
  <si>
    <t>REUNION</t>
  </si>
  <si>
    <t>RWANDA</t>
  </si>
  <si>
    <t>-  :  ( 44 )  : -</t>
  </si>
  <si>
    <t>SEYCHELLES</t>
  </si>
  <si>
    <t>UGANDA</t>
  </si>
  <si>
    <t>ZAMBIA</t>
  </si>
  <si>
    <t>ZIMBABWE</t>
  </si>
  <si>
    <t>MIDDLE AFRICA</t>
  </si>
  <si>
    <t>ANGOLA</t>
  </si>
  <si>
    <t>CAMEROON</t>
  </si>
  <si>
    <t>CHAD</t>
  </si>
  <si>
    <t>CONGO, REPUBLIC OF</t>
  </si>
  <si>
    <t>D.R.OF CONGO</t>
  </si>
  <si>
    <t>EQUATORIAL G.(RI.MI)</t>
  </si>
  <si>
    <t>GABON</t>
  </si>
  <si>
    <t>SAO TOME &amp; PRINCIPE</t>
  </si>
  <si>
    <t>CENTRAL AFRICAN R.</t>
  </si>
  <si>
    <t>NORTHERN AFRICA</t>
  </si>
  <si>
    <t>ALGERIA</t>
  </si>
  <si>
    <t>LIBYA</t>
  </si>
  <si>
    <t>MOROCCO</t>
  </si>
  <si>
    <t>SUDAN</t>
  </si>
  <si>
    <t>TUNISIA</t>
  </si>
  <si>
    <t>-  :  ( 45 )  : -</t>
  </si>
  <si>
    <t>SOUTHERN AFRICA</t>
  </si>
  <si>
    <t>BOTSWANA</t>
  </si>
  <si>
    <t>CANARY ISLANDS</t>
  </si>
  <si>
    <t>FRENCH SOUTHERN TERR</t>
  </si>
  <si>
    <t>LESOTHO</t>
  </si>
  <si>
    <t>NAMIBIA</t>
  </si>
  <si>
    <t>SWAZILAND</t>
  </si>
  <si>
    <t>E)</t>
  </si>
  <si>
    <t>WESTERN AFRICA</t>
  </si>
  <si>
    <t>BENIN</t>
  </si>
  <si>
    <t>BURKINA FASO(FR.UP.V</t>
  </si>
  <si>
    <t>CO,TE D,IVOIRE(FR.IV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</si>
  <si>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</si>
  <si>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</si>
  <si>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</si>
  <si>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</si>
  <si>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</si>
  <si>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</si>
  <si>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</si>
  <si>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</si>
  <si>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ST. HELENA</t>
  </si>
  <si>
    <t>SENEGAL</t>
  </si>
  <si>
    <t>SIERRA LEONE</t>
  </si>
  <si>
    <t>TOGO</t>
  </si>
  <si>
    <t>CAPE VERDE</t>
  </si>
  <si>
    <t>-  :  ( 46 )  : -</t>
  </si>
  <si>
    <t>VI)</t>
  </si>
  <si>
    <t>ASIAN REGION</t>
  </si>
  <si>
    <t>EASTERN ASIA</t>
  </si>
  <si>
    <t>KOREA, D.P.REPUBLIC</t>
  </si>
  <si>
    <t>MACAO.CHINA</t>
  </si>
  <si>
    <t>MONGOLIA</t>
  </si>
  <si>
    <t>SOUTH-CENTRAL ASIA</t>
  </si>
  <si>
    <t>BHUTAN</t>
  </si>
  <si>
    <t>IRAN ( ISLAMIC R.)</t>
  </si>
  <si>
    <t>KYRGYZSTAN/KYRGYZ R.</t>
  </si>
  <si>
    <t>MALDIVES</t>
  </si>
  <si>
    <t>NEPAL</t>
  </si>
  <si>
    <t>TAJIKISTAN</t>
  </si>
  <si>
    <t>TURKMENISTAN</t>
  </si>
  <si>
    <t>UZBEKISTAN</t>
  </si>
  <si>
    <t>SOUTH-EASTERN ASIA</t>
  </si>
  <si>
    <t>BRUNEI DARUSSALAM</t>
  </si>
  <si>
    <t>CAMBODIA FR.KAMPUCHE</t>
  </si>
  <si>
    <t>TIMOR LESTE</t>
  </si>
  <si>
    <t>LAO PEOPLE'S D.R.</t>
  </si>
  <si>
    <t>MYANMAR</t>
  </si>
  <si>
    <t>WESTERN ASIA</t>
  </si>
  <si>
    <t>ARMENIA</t>
  </si>
  <si>
    <t>AZERBAIJAN</t>
  </si>
  <si>
    <t>CYPRUS</t>
  </si>
  <si>
    <t>GAZA STRIP</t>
  </si>
  <si>
    <t>GEORGIA</t>
  </si>
  <si>
    <t>IRAQ</t>
  </si>
  <si>
    <t>JORDAN</t>
  </si>
  <si>
    <t>LEBANON</t>
  </si>
  <si>
    <t>SYRIAN ARAB REPUBLIC</t>
  </si>
  <si>
    <t>V</t>
  </si>
  <si>
    <t>OCEANIA REGION</t>
  </si>
  <si>
    <t>AUSTRALIA AND NEW ZEALAND</t>
  </si>
  <si>
    <t>CHRISTMAS ISLANDS</t>
  </si>
  <si>
    <t>COCOS (KEELING) IS.</t>
  </si>
  <si>
    <t>HEARD/MAC DONALD IS.</t>
  </si>
  <si>
    <t>NEW ZEALAND</t>
  </si>
  <si>
    <t>NORFOLK ISLAND</t>
  </si>
  <si>
    <t>US.MINOR OUTLYING IS</t>
  </si>
  <si>
    <t>MELANESIA</t>
  </si>
  <si>
    <t>FIJI</t>
  </si>
  <si>
    <t>NEW CALEDONIA</t>
  </si>
  <si>
    <t>PAPUA NEW GUINEA</t>
  </si>
  <si>
    <t>VANUATU</t>
  </si>
  <si>
    <t>MICRONESIA</t>
  </si>
  <si>
    <t>GUAM</t>
  </si>
  <si>
    <t>KIRIBATI</t>
  </si>
  <si>
    <t>MARSHALL ISLANDS</t>
  </si>
  <si>
    <t>MICRONESIA,F.STATES</t>
  </si>
  <si>
    <t>NAURU</t>
  </si>
  <si>
    <t>NORTHERN MARINA IS</t>
  </si>
  <si>
    <t>SOLOMON ISLANDS</t>
  </si>
  <si>
    <t>POLYNESIA</t>
  </si>
  <si>
    <t>AMERICAN SAMOA</t>
  </si>
  <si>
    <t>COOK ISLANDS</t>
  </si>
  <si>
    <t>FRENCH POLYNESIA</t>
  </si>
  <si>
    <t>JOHNSTON ISLAND</t>
  </si>
  <si>
    <t>PITCAIRN</t>
  </si>
  <si>
    <t>SAMOA</t>
  </si>
  <si>
    <t>TOKELAU</t>
  </si>
  <si>
    <t>TUVALU</t>
  </si>
  <si>
    <t>TONGA</t>
  </si>
  <si>
    <t>- :  ( 51 )  : -</t>
  </si>
  <si>
    <t>-  :  ( 89 )  : -</t>
  </si>
  <si>
    <t>-  :  ( 90 )  : -</t>
  </si>
  <si>
    <t>40-50</t>
  </si>
  <si>
    <t>-  :  ( 91 )  : -</t>
  </si>
  <si>
    <t>-  :  ( 92 )  : -</t>
  </si>
  <si>
    <t>-  :  ( 93 )  :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</si>
</sst>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_(* #,##0.0_);_(* \(#,##0.0\);_(* &quot;-&quot;??_);_(@_)"/>
    <numFmt numFmtId="167" formatCode="_-* #,##0_-;\-* #,##0_-;_-* &quot;-&quot;??_-;_-@_-"/>
    <numFmt numFmtId="168" formatCode="0_);[Red]\(0\)"/>
    <numFmt numFmtId="169" formatCode="_(* #,##0_);_(* \(#,##0\);_(* &quot;-&quot;??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b/>
      <i/>
      <sz val="10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5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0"/>
      <name val="MS Sans Serif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u val="singleAccounting"/>
      <sz val="11"/>
      <color theme="1"/>
      <name val="Arial"/>
      <family val="2"/>
    </font>
    <font>
      <b/>
      <u val="singleAccounting"/>
      <sz val="11"/>
      <name val="Arial"/>
      <family val="2"/>
    </font>
    <font>
      <sz val="6"/>
      <color rgb="FF000000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rgb="FF000000"/>
      <name val="Arial"/>
      <family val="2"/>
    </font>
    <font>
      <b/>
      <sz val="6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90">
    <xf numFmtId="0" fontId="0" fillId="0" borderId="0" xfId="0"/>
    <xf numFmtId="0" fontId="2" fillId="0" borderId="0" xfId="2"/>
    <xf numFmtId="0" fontId="2" fillId="0" borderId="4" xfId="2" applyBorder="1"/>
    <xf numFmtId="0" fontId="2" fillId="0" borderId="0" xfId="2" applyBorder="1"/>
    <xf numFmtId="0" fontId="2" fillId="0" borderId="5" xfId="2" applyBorder="1"/>
    <xf numFmtId="0" fontId="6" fillId="0" borderId="0" xfId="2" applyFont="1" applyBorder="1" applyAlignment="1"/>
    <xf numFmtId="0" fontId="6" fillId="0" borderId="5" xfId="2" applyFont="1" applyBorder="1" applyAlignment="1"/>
    <xf numFmtId="0" fontId="6" fillId="0" borderId="0" xfId="2" applyFont="1" applyAlignment="1"/>
    <xf numFmtId="0" fontId="3" fillId="0" borderId="0" xfId="2" applyFont="1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9" fillId="0" borderId="0" xfId="2" applyFont="1"/>
    <xf numFmtId="0" fontId="3" fillId="0" borderId="0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9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0" fontId="9" fillId="0" borderId="15" xfId="2" applyFont="1" applyBorder="1" applyAlignment="1">
      <alignment horizontal="center" vertical="top" wrapText="1"/>
    </xf>
    <xf numFmtId="0" fontId="9" fillId="0" borderId="15" xfId="2" applyFont="1" applyBorder="1" applyAlignment="1">
      <alignment vertical="top" wrapText="1"/>
    </xf>
    <xf numFmtId="0" fontId="9" fillId="0" borderId="15" xfId="2" applyFont="1" applyBorder="1" applyAlignment="1">
      <alignment horizontal="center" vertical="top"/>
    </xf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vertical="top"/>
    </xf>
    <xf numFmtId="0" fontId="9" fillId="0" borderId="15" xfId="2" applyFont="1" applyBorder="1" applyAlignment="1">
      <alignment vertical="center" wrapText="1"/>
    </xf>
    <xf numFmtId="0" fontId="12" fillId="0" borderId="15" xfId="2" applyFont="1" applyBorder="1" applyAlignment="1">
      <alignment vertical="center"/>
    </xf>
    <xf numFmtId="0" fontId="12" fillId="0" borderId="15" xfId="2" applyFont="1" applyBorder="1" applyAlignment="1">
      <alignment horizontal="center" vertical="center"/>
    </xf>
    <xf numFmtId="0" fontId="9" fillId="0" borderId="0" xfId="2" applyFont="1" applyAlignment="1">
      <alignment vertical="top"/>
    </xf>
    <xf numFmtId="0" fontId="9" fillId="0" borderId="15" xfId="2" quotePrefix="1" applyFont="1" applyBorder="1" applyAlignment="1">
      <alignment horizontal="center" vertical="top"/>
    </xf>
    <xf numFmtId="0" fontId="9" fillId="0" borderId="0" xfId="2" quotePrefix="1" applyFont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12" fillId="0" borderId="0" xfId="2" applyFont="1" applyBorder="1" applyAlignment="1">
      <alignment horizontal="center" vertical="top" wrapText="1"/>
    </xf>
    <xf numFmtId="0" fontId="12" fillId="0" borderId="5" xfId="2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top"/>
    </xf>
    <xf numFmtId="0" fontId="9" fillId="0" borderId="15" xfId="2" applyFont="1" applyFill="1" applyBorder="1" applyAlignment="1">
      <alignment vertical="top"/>
    </xf>
    <xf numFmtId="0" fontId="9" fillId="0" borderId="15" xfId="2" applyFont="1" applyBorder="1" applyAlignment="1">
      <alignment horizontal="center"/>
    </xf>
    <xf numFmtId="0" fontId="12" fillId="0" borderId="15" xfId="2" applyFont="1" applyBorder="1"/>
    <xf numFmtId="0" fontId="12" fillId="0" borderId="15" xfId="2" applyFont="1" applyBorder="1" applyAlignment="1">
      <alignment horizontal="center" vertical="top"/>
    </xf>
    <xf numFmtId="0" fontId="9" fillId="0" borderId="15" xfId="2" applyFont="1" applyBorder="1"/>
    <xf numFmtId="0" fontId="12" fillId="0" borderId="15" xfId="2" applyFont="1" applyBorder="1" applyAlignment="1">
      <alignment horizontal="center" vertical="top" wrapText="1"/>
    </xf>
    <xf numFmtId="0" fontId="9" fillId="0" borderId="0" xfId="2" applyFont="1" applyFill="1"/>
    <xf numFmtId="0" fontId="9" fillId="0" borderId="0" xfId="2" applyFont="1" applyFill="1" applyAlignment="1"/>
    <xf numFmtId="0" fontId="12" fillId="0" borderId="0" xfId="2" applyFont="1" applyFill="1" applyAlignment="1"/>
    <xf numFmtId="0" fontId="9" fillId="0" borderId="0" xfId="2" applyFont="1" applyBorder="1"/>
    <xf numFmtId="164" fontId="2" fillId="0" borderId="0" xfId="3" applyNumberFormat="1" applyFont="1" applyFill="1" applyAlignment="1">
      <alignment horizontal="center"/>
    </xf>
    <xf numFmtId="164" fontId="14" fillId="0" borderId="0" xfId="1" applyNumberFormat="1" applyFont="1" applyFill="1"/>
    <xf numFmtId="164" fontId="15" fillId="0" borderId="0" xfId="3" applyNumberFormat="1" applyFont="1" applyFill="1" applyAlignment="1"/>
    <xf numFmtId="164" fontId="17" fillId="0" borderId="0" xfId="3" applyNumberFormat="1" applyFont="1" applyFill="1"/>
    <xf numFmtId="0" fontId="16" fillId="0" borderId="0" xfId="4" applyFont="1" applyFill="1" applyAlignment="1">
      <alignment horizontal="center"/>
    </xf>
    <xf numFmtId="164" fontId="14" fillId="0" borderId="0" xfId="1" applyNumberFormat="1" applyFont="1"/>
    <xf numFmtId="164" fontId="2" fillId="0" borderId="0" xfId="5" applyNumberFormat="1" applyFont="1" applyFill="1" applyAlignment="1">
      <alignment horizontal="center"/>
    </xf>
    <xf numFmtId="0" fontId="13" fillId="0" borderId="0" xfId="4" applyFont="1" applyFill="1"/>
    <xf numFmtId="164" fontId="2" fillId="0" borderId="0" xfId="5" applyNumberFormat="1" applyFont="1" applyFill="1"/>
    <xf numFmtId="37" fontId="13" fillId="0" borderId="0" xfId="4" applyNumberFormat="1" applyFont="1" applyFill="1"/>
    <xf numFmtId="164" fontId="3" fillId="0" borderId="0" xfId="6" applyNumberFormat="1" applyFont="1" applyFill="1" applyAlignment="1">
      <alignment horizontal="left"/>
    </xf>
    <xf numFmtId="164" fontId="3" fillId="0" borderId="9" xfId="5" applyNumberFormat="1" applyFont="1" applyFill="1" applyBorder="1" applyAlignment="1">
      <alignment horizontal="center"/>
    </xf>
    <xf numFmtId="164" fontId="3" fillId="0" borderId="13" xfId="5" applyNumberFormat="1" applyFont="1" applyFill="1" applyBorder="1" applyAlignment="1">
      <alignment horizontal="center"/>
    </xf>
    <xf numFmtId="164" fontId="3" fillId="0" borderId="22" xfId="6" quotePrefix="1" applyNumberFormat="1" applyFont="1" applyFill="1" applyBorder="1" applyAlignment="1">
      <alignment horizontal="center"/>
    </xf>
    <xf numFmtId="37" fontId="3" fillId="0" borderId="22" xfId="4" applyNumberFormat="1" applyFont="1" applyFill="1" applyBorder="1" applyAlignment="1">
      <alignment horizontal="center"/>
    </xf>
    <xf numFmtId="0" fontId="3" fillId="0" borderId="23" xfId="4" applyFont="1" applyFill="1" applyBorder="1" applyAlignment="1">
      <alignment horizontal="center"/>
    </xf>
    <xf numFmtId="164" fontId="3" fillId="0" borderId="24" xfId="6" quotePrefix="1" applyNumberFormat="1" applyFont="1" applyFill="1" applyBorder="1" applyAlignment="1">
      <alignment horizontal="center"/>
    </xf>
    <xf numFmtId="164" fontId="3" fillId="0" borderId="16" xfId="5" applyNumberFormat="1" applyFont="1" applyFill="1" applyBorder="1" applyAlignment="1">
      <alignment horizontal="center"/>
    </xf>
    <xf numFmtId="164" fontId="2" fillId="0" borderId="25" xfId="6" applyNumberFormat="1" applyFont="1" applyFill="1" applyBorder="1"/>
    <xf numFmtId="164" fontId="2" fillId="0" borderId="18" xfId="6" applyNumberFormat="1" applyFont="1" applyFill="1" applyBorder="1"/>
    <xf numFmtId="0" fontId="2" fillId="0" borderId="18" xfId="4" applyFont="1" applyFill="1" applyBorder="1"/>
    <xf numFmtId="0" fontId="2" fillId="0" borderId="19" xfId="4" applyFont="1" applyFill="1" applyBorder="1"/>
    <xf numFmtId="164" fontId="3" fillId="0" borderId="0" xfId="5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 vertical="center"/>
    </xf>
    <xf numFmtId="0" fontId="2" fillId="0" borderId="0" xfId="4" applyFont="1" applyFill="1" applyBorder="1"/>
    <xf numFmtId="0" fontId="3" fillId="0" borderId="0" xfId="4" applyFont="1" applyFill="1" applyBorder="1" applyAlignment="1">
      <alignment horizontal="center"/>
    </xf>
    <xf numFmtId="164" fontId="14" fillId="2" borderId="0" xfId="1" applyNumberFormat="1" applyFont="1" applyFill="1"/>
    <xf numFmtId="38" fontId="3" fillId="2" borderId="0" xfId="4" applyNumberFormat="1" applyFont="1" applyFill="1" applyBorder="1"/>
    <xf numFmtId="40" fontId="3" fillId="2" borderId="0" xfId="4" applyNumberFormat="1" applyFont="1" applyFill="1" applyBorder="1"/>
    <xf numFmtId="2" fontId="3" fillId="2" borderId="0" xfId="4" applyNumberFormat="1" applyFont="1" applyFill="1"/>
    <xf numFmtId="164" fontId="18" fillId="0" borderId="0" xfId="3" applyNumberFormat="1" applyFont="1" applyFill="1" applyBorder="1" applyAlignment="1">
      <alignment horizontal="center"/>
    </xf>
    <xf numFmtId="164" fontId="19" fillId="0" borderId="0" xfId="3" applyNumberFormat="1" applyFont="1" applyFill="1" applyBorder="1"/>
    <xf numFmtId="38" fontId="19" fillId="0" borderId="0" xfId="4" applyNumberFormat="1" applyFont="1" applyFill="1" applyBorder="1"/>
    <xf numFmtId="40" fontId="19" fillId="0" borderId="0" xfId="4" applyNumberFormat="1" applyFont="1" applyFill="1" applyBorder="1"/>
    <xf numFmtId="2" fontId="19" fillId="0" borderId="0" xfId="4" applyNumberFormat="1" applyFont="1" applyFill="1"/>
    <xf numFmtId="164" fontId="19" fillId="0" borderId="0" xfId="5" applyNumberFormat="1" applyFont="1" applyFill="1"/>
    <xf numFmtId="164" fontId="3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164" fontId="21" fillId="0" borderId="0" xfId="6" applyNumberFormat="1" applyFont="1" applyFill="1" applyBorder="1"/>
    <xf numFmtId="38" fontId="2" fillId="0" borderId="0" xfId="4" applyNumberFormat="1" applyFont="1" applyFill="1" applyBorder="1"/>
    <xf numFmtId="40" fontId="2" fillId="0" borderId="0" xfId="4" applyNumberFormat="1" applyFont="1" applyFill="1" applyBorder="1"/>
    <xf numFmtId="2" fontId="2" fillId="0" borderId="0" xfId="4" applyNumberFormat="1" applyFont="1" applyFill="1"/>
    <xf numFmtId="164" fontId="2" fillId="0" borderId="0" xfId="3" applyNumberFormat="1" applyFont="1" applyFill="1" applyBorder="1" applyAlignment="1">
      <alignment vertical="center"/>
    </xf>
    <xf numFmtId="0" fontId="20" fillId="0" borderId="0" xfId="0" applyFont="1" applyAlignment="1">
      <alignment vertical="top" wrapText="1"/>
    </xf>
    <xf numFmtId="164" fontId="21" fillId="0" borderId="0" xfId="7" applyNumberFormat="1" applyFont="1" applyFill="1" applyBorder="1"/>
    <xf numFmtId="164" fontId="2" fillId="0" borderId="0" xfId="3" applyNumberFormat="1" applyFont="1" applyFill="1"/>
    <xf numFmtId="38" fontId="13" fillId="0" borderId="0" xfId="4" applyNumberFormat="1" applyFont="1" applyFill="1" applyBorder="1"/>
    <xf numFmtId="164" fontId="2" fillId="0" borderId="0" xfId="6" applyNumberFormat="1" applyFont="1" applyFill="1" applyBorder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164" fontId="3" fillId="2" borderId="0" xfId="3" applyNumberFormat="1" applyFont="1" applyFill="1" applyBorder="1"/>
    <xf numFmtId="164" fontId="2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164" fontId="3" fillId="0" borderId="0" xfId="3" applyNumberFormat="1" applyFont="1" applyFill="1" applyBorder="1"/>
    <xf numFmtId="38" fontId="3" fillId="0" borderId="0" xfId="3" applyNumberFormat="1" applyFont="1" applyFill="1" applyBorder="1"/>
    <xf numFmtId="40" fontId="3" fillId="0" borderId="0" xfId="3" applyNumberFormat="1" applyFont="1" applyFill="1" applyBorder="1"/>
    <xf numFmtId="164" fontId="2" fillId="0" borderId="0" xfId="3" applyNumberFormat="1" applyFont="1" applyFill="1" applyBorder="1"/>
    <xf numFmtId="164" fontId="13" fillId="0" borderId="0" xfId="3" applyNumberFormat="1" applyFont="1" applyFill="1"/>
    <xf numFmtId="0" fontId="11" fillId="0" borderId="0" xfId="4" quotePrefix="1" applyFont="1" applyFill="1" applyAlignment="1">
      <alignment horizontal="center"/>
    </xf>
    <xf numFmtId="164" fontId="25" fillId="0" borderId="0" xfId="3" applyNumberFormat="1" applyFont="1" applyFill="1"/>
    <xf numFmtId="164" fontId="13" fillId="0" borderId="0" xfId="5" applyNumberFormat="1" applyFont="1" applyFill="1"/>
    <xf numFmtId="38" fontId="13" fillId="0" borderId="0" xfId="5" applyNumberFormat="1" applyFont="1" applyFill="1"/>
    <xf numFmtId="164" fontId="26" fillId="0" borderId="0" xfId="5" applyNumberFormat="1" applyFont="1" applyFill="1"/>
    <xf numFmtId="164" fontId="11" fillId="0" borderId="0" xfId="5" applyNumberFormat="1" applyFont="1" applyFill="1"/>
    <xf numFmtId="164" fontId="3" fillId="0" borderId="0" xfId="5" applyNumberFormat="1" applyFont="1" applyFill="1"/>
    <xf numFmtId="38" fontId="27" fillId="0" borderId="0" xfId="5" applyNumberFormat="1" applyFont="1" applyFill="1"/>
    <xf numFmtId="164" fontId="25" fillId="0" borderId="0" xfId="5" applyNumberFormat="1" applyFont="1" applyFill="1"/>
    <xf numFmtId="164" fontId="27" fillId="0" borderId="0" xfId="5" applyNumberFormat="1" applyFont="1" applyFill="1" applyAlignment="1">
      <alignment horizontal="center"/>
    </xf>
    <xf numFmtId="164" fontId="3" fillId="0" borderId="22" xfId="5" applyNumberFormat="1" applyFont="1" applyFill="1" applyBorder="1" applyAlignment="1">
      <alignment horizontal="center"/>
    </xf>
    <xf numFmtId="164" fontId="3" fillId="0" borderId="23" xfId="5" applyNumberFormat="1" applyFont="1" applyFill="1" applyBorder="1" applyAlignment="1">
      <alignment horizontal="center"/>
    </xf>
    <xf numFmtId="164" fontId="3" fillId="0" borderId="0" xfId="5" applyNumberFormat="1" applyFont="1" applyFill="1" applyAlignment="1">
      <alignment horizontal="center"/>
    </xf>
    <xf numFmtId="164" fontId="3" fillId="0" borderId="25" xfId="5" quotePrefix="1" applyNumberFormat="1" applyFont="1" applyFill="1" applyBorder="1" applyAlignment="1">
      <alignment horizontal="center"/>
    </xf>
    <xf numFmtId="38" fontId="3" fillId="0" borderId="30" xfId="5" applyNumberFormat="1" applyFont="1" applyFill="1" applyBorder="1" applyAlignment="1">
      <alignment horizontal="center"/>
    </xf>
    <xf numFmtId="164" fontId="3" fillId="0" borderId="0" xfId="3" applyNumberFormat="1" applyFont="1" applyFill="1" applyAlignment="1">
      <alignment horizontal="center"/>
    </xf>
    <xf numFmtId="164" fontId="3" fillId="0" borderId="0" xfId="3" applyNumberFormat="1" applyFont="1" applyFill="1"/>
    <xf numFmtId="165" fontId="3" fillId="0" borderId="0" xfId="5" applyNumberFormat="1" applyFont="1" applyFill="1" applyAlignment="1">
      <alignment vertical="center"/>
    </xf>
    <xf numFmtId="38" fontId="3" fillId="0" borderId="0" xfId="3" applyNumberFormat="1" applyFont="1" applyFill="1" applyAlignment="1"/>
    <xf numFmtId="40" fontId="3" fillId="0" borderId="0" xfId="3" applyNumberFormat="1" applyFont="1" applyFill="1" applyAlignment="1"/>
    <xf numFmtId="38" fontId="13" fillId="0" borderId="0" xfId="3" applyNumberFormat="1" applyFont="1" applyFill="1"/>
    <xf numFmtId="164" fontId="27" fillId="0" borderId="0" xfId="3" applyNumberFormat="1" applyFont="1" applyFill="1"/>
    <xf numFmtId="164" fontId="13" fillId="0" borderId="0" xfId="6" applyNumberFormat="1" applyFont="1" applyFill="1"/>
    <xf numFmtId="43" fontId="3" fillId="0" borderId="0" xfId="3" applyNumberFormat="1" applyFont="1" applyFill="1" applyAlignment="1"/>
    <xf numFmtId="164" fontId="3" fillId="0" borderId="0" xfId="3" applyNumberFormat="1" applyFont="1" applyFill="1" applyAlignment="1"/>
    <xf numFmtId="0" fontId="28" fillId="0" borderId="0" xfId="0" applyFont="1" applyAlignment="1">
      <alignment vertical="center"/>
    </xf>
    <xf numFmtId="164" fontId="29" fillId="0" borderId="0" xfId="1" applyNumberFormat="1" applyFont="1"/>
    <xf numFmtId="38" fontId="13" fillId="0" borderId="0" xfId="6" applyNumberFormat="1" applyFont="1" applyFill="1"/>
    <xf numFmtId="164" fontId="13" fillId="0" borderId="0" xfId="3" applyNumberFormat="1" applyFont="1" applyFill="1" applyAlignment="1">
      <alignment horizontal="center"/>
    </xf>
    <xf numFmtId="0" fontId="28" fillId="0" borderId="0" xfId="0" applyFont="1"/>
    <xf numFmtId="0" fontId="28" fillId="0" borderId="0" xfId="0" applyFont="1" applyFill="1"/>
    <xf numFmtId="164" fontId="29" fillId="0" borderId="0" xfId="1" applyNumberFormat="1" applyFont="1" applyFill="1"/>
    <xf numFmtId="38" fontId="25" fillId="0" borderId="0" xfId="3" applyNumberFormat="1" applyFont="1" applyFill="1"/>
    <xf numFmtId="0" fontId="13" fillId="0" borderId="0" xfId="8" applyFont="1" applyFill="1"/>
    <xf numFmtId="164" fontId="26" fillId="0" borderId="0" xfId="3" applyNumberFormat="1" applyFont="1" applyFill="1"/>
    <xf numFmtId="38" fontId="3" fillId="0" borderId="0" xfId="3" applyNumberFormat="1" applyFont="1" applyFill="1"/>
    <xf numFmtId="164" fontId="19" fillId="0" borderId="0" xfId="3" applyNumberFormat="1" applyFont="1" applyFill="1"/>
    <xf numFmtId="38" fontId="19" fillId="0" borderId="0" xfId="3" applyNumberFormat="1" applyFont="1" applyFill="1"/>
    <xf numFmtId="164" fontId="30" fillId="0" borderId="0" xfId="3" applyNumberFormat="1" applyFont="1" applyFill="1"/>
    <xf numFmtId="164" fontId="31" fillId="0" borderId="0" xfId="3" applyNumberFormat="1" applyFont="1" applyFill="1"/>
    <xf numFmtId="0" fontId="3" fillId="0" borderId="0" xfId="9" quotePrefix="1" applyFont="1" applyFill="1"/>
    <xf numFmtId="164" fontId="26" fillId="0" borderId="0" xfId="3" applyNumberFormat="1" applyFont="1" applyFill="1" applyAlignment="1"/>
    <xf numFmtId="38" fontId="27" fillId="0" borderId="0" xfId="3" applyNumberFormat="1" applyFont="1" applyFill="1" applyAlignment="1"/>
    <xf numFmtId="164" fontId="12" fillId="0" borderId="0" xfId="3" applyNumberFormat="1" applyFont="1" applyFill="1"/>
    <xf numFmtId="0" fontId="9" fillId="0" borderId="0" xfId="9" applyFont="1" applyFill="1"/>
    <xf numFmtId="164" fontId="9" fillId="0" borderId="0" xfId="6" applyNumberFormat="1" applyFont="1" applyFill="1" applyAlignment="1">
      <alignment horizontal="right"/>
    </xf>
    <xf numFmtId="38" fontId="13" fillId="0" borderId="0" xfId="9" applyNumberFormat="1" applyFont="1" applyFill="1"/>
    <xf numFmtId="0" fontId="3" fillId="0" borderId="0" xfId="9" applyFont="1" applyFill="1" applyAlignment="1"/>
    <xf numFmtId="0" fontId="3" fillId="0" borderId="0" xfId="9" applyFont="1" applyFill="1"/>
    <xf numFmtId="164" fontId="13" fillId="0" borderId="0" xfId="3" applyNumberFormat="1" applyFont="1" applyFill="1" applyBorder="1"/>
    <xf numFmtId="164" fontId="27" fillId="0" borderId="0" xfId="3" applyNumberFormat="1" applyFont="1" applyFill="1" applyBorder="1" applyAlignment="1"/>
    <xf numFmtId="164" fontId="3" fillId="0" borderId="0" xfId="3" applyNumberFormat="1" applyFont="1" applyFill="1" applyBorder="1" applyAlignment="1"/>
    <xf numFmtId="164" fontId="27" fillId="0" borderId="0" xfId="3" applyNumberFormat="1" applyFont="1" applyFill="1" applyBorder="1"/>
    <xf numFmtId="0" fontId="13" fillId="0" borderId="0" xfId="9" applyFont="1" applyFill="1"/>
    <xf numFmtId="38" fontId="13" fillId="0" borderId="0" xfId="1" applyNumberFormat="1" applyFont="1" applyFill="1"/>
    <xf numFmtId="0" fontId="3" fillId="0" borderId="0" xfId="9" applyFont="1" applyFill="1" applyAlignment="1">
      <alignment horizontal="center"/>
    </xf>
    <xf numFmtId="38" fontId="3" fillId="0" borderId="0" xfId="9" applyNumberFormat="1" applyFont="1" applyFill="1" applyAlignment="1">
      <alignment horizontal="center"/>
    </xf>
    <xf numFmtId="0" fontId="3" fillId="0" borderId="0" xfId="8" applyFont="1" applyFill="1"/>
    <xf numFmtId="38" fontId="27" fillId="0" borderId="0" xfId="3" applyNumberFormat="1" applyFont="1" applyFill="1"/>
    <xf numFmtId="3" fontId="13" fillId="0" borderId="0" xfId="9" applyNumberFormat="1" applyFont="1" applyFill="1"/>
    <xf numFmtId="164" fontId="3" fillId="0" borderId="0" xfId="3" applyNumberFormat="1" applyFont="1" applyFill="1" applyAlignment="1">
      <alignment horizontal="left" vertical="center" wrapText="1"/>
    </xf>
    <xf numFmtId="164" fontId="13" fillId="0" borderId="0" xfId="3" applyNumberFormat="1" applyFont="1" applyFill="1" applyBorder="1" applyAlignment="1">
      <alignment horizontal="left" vertical="top" wrapText="1"/>
    </xf>
    <xf numFmtId="38" fontId="12" fillId="0" borderId="0" xfId="3" applyNumberFormat="1" applyFont="1" applyFill="1"/>
    <xf numFmtId="38" fontId="19" fillId="0" borderId="0" xfId="6" applyNumberFormat="1" applyFont="1" applyFill="1"/>
    <xf numFmtId="38" fontId="2" fillId="0" borderId="0" xfId="3" applyNumberFormat="1" applyFont="1" applyFill="1"/>
    <xf numFmtId="167" fontId="3" fillId="0" borderId="0" xfId="10" applyNumberFormat="1" applyFont="1" applyFill="1"/>
    <xf numFmtId="0" fontId="18" fillId="0" borderId="0" xfId="9" applyFont="1" applyFill="1" applyAlignment="1"/>
    <xf numFmtId="38" fontId="9" fillId="0" borderId="0" xfId="3" applyNumberFormat="1" applyFont="1" applyFill="1"/>
    <xf numFmtId="164" fontId="3" fillId="0" borderId="0" xfId="3" applyNumberFormat="1" applyFont="1" applyFill="1" applyAlignment="1">
      <alignment horizontal="left" vertical="top"/>
    </xf>
    <xf numFmtId="0" fontId="29" fillId="0" borderId="0" xfId="0" applyFont="1"/>
    <xf numFmtId="164" fontId="13" fillId="0" borderId="26" xfId="3" applyNumberFormat="1" applyFont="1" applyFill="1" applyBorder="1"/>
    <xf numFmtId="164" fontId="13" fillId="0" borderId="11" xfId="3" applyNumberFormat="1" applyFont="1" applyFill="1" applyBorder="1"/>
    <xf numFmtId="164" fontId="2" fillId="0" borderId="11" xfId="3" applyNumberFormat="1" applyFont="1" applyFill="1" applyBorder="1"/>
    <xf numFmtId="164" fontId="2" fillId="0" borderId="12" xfId="3" applyNumberFormat="1" applyFont="1" applyFill="1" applyBorder="1"/>
    <xf numFmtId="164" fontId="13" fillId="0" borderId="31" xfId="3" applyNumberFormat="1" applyFont="1" applyFill="1" applyBorder="1"/>
    <xf numFmtId="164" fontId="14" fillId="0" borderId="0" xfId="1" applyNumberFormat="1" applyFont="1" applyBorder="1"/>
    <xf numFmtId="164" fontId="14" fillId="0" borderId="14" xfId="1" applyNumberFormat="1" applyFont="1" applyBorder="1"/>
    <xf numFmtId="164" fontId="27" fillId="0" borderId="31" xfId="3" applyNumberFormat="1" applyFont="1" applyFill="1" applyBorder="1" applyAlignment="1"/>
    <xf numFmtId="164" fontId="19" fillId="0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19" fillId="0" borderId="14" xfId="3" applyNumberFormat="1" applyFont="1" applyFill="1" applyBorder="1" applyAlignment="1"/>
    <xf numFmtId="164" fontId="13" fillId="0" borderId="25" xfId="3" applyNumberFormat="1" applyFont="1" applyFill="1" applyBorder="1"/>
    <xf numFmtId="164" fontId="13" fillId="0" borderId="18" xfId="3" applyNumberFormat="1" applyFont="1" applyFill="1" applyBorder="1"/>
    <xf numFmtId="164" fontId="2" fillId="0" borderId="18" xfId="3" applyNumberFormat="1" applyFont="1" applyFill="1" applyBorder="1"/>
    <xf numFmtId="164" fontId="13" fillId="0" borderId="19" xfId="3" applyNumberFormat="1" applyFont="1" applyFill="1" applyBorder="1"/>
    <xf numFmtId="164" fontId="2" fillId="0" borderId="0" xfId="6" applyNumberFormat="1" applyFont="1" applyFill="1"/>
    <xf numFmtId="0" fontId="32" fillId="0" borderId="0" xfId="0" applyFont="1" applyFill="1" applyAlignment="1">
      <alignment horizontal="left" vertical="top"/>
    </xf>
    <xf numFmtId="164" fontId="27" fillId="0" borderId="0" xfId="3" applyNumberFormat="1" applyFont="1" applyFill="1" applyAlignment="1">
      <alignment horizontal="left"/>
    </xf>
    <xf numFmtId="0" fontId="32" fillId="0" borderId="0" xfId="0" applyFont="1"/>
    <xf numFmtId="3" fontId="3" fillId="0" borderId="0" xfId="9" applyNumberFormat="1" applyFont="1" applyFill="1"/>
    <xf numFmtId="164" fontId="3" fillId="0" borderId="11" xfId="3" applyNumberFormat="1" applyFont="1" applyFill="1" applyBorder="1"/>
    <xf numFmtId="164" fontId="3" fillId="0" borderId="12" xfId="3" applyNumberFormat="1" applyFont="1" applyFill="1" applyBorder="1"/>
    <xf numFmtId="164" fontId="13" fillId="0" borderId="32" xfId="3" applyNumberFormat="1" applyFont="1" applyFill="1" applyBorder="1"/>
    <xf numFmtId="164" fontId="13" fillId="0" borderId="15" xfId="6" applyNumberFormat="1" applyFont="1" applyFill="1" applyBorder="1"/>
    <xf numFmtId="164" fontId="2" fillId="0" borderId="15" xfId="3" applyNumberFormat="1" applyFont="1" applyFill="1" applyBorder="1"/>
    <xf numFmtId="164" fontId="13" fillId="0" borderId="33" xfId="3" applyNumberFormat="1" applyFont="1" applyFill="1" applyBorder="1"/>
    <xf numFmtId="164" fontId="2" fillId="0" borderId="15" xfId="6" applyNumberFormat="1" applyFont="1" applyFill="1" applyBorder="1"/>
    <xf numFmtId="164" fontId="13" fillId="0" borderId="33" xfId="6" applyNumberFormat="1" applyFont="1" applyFill="1" applyBorder="1"/>
    <xf numFmtId="164" fontId="19" fillId="0" borderId="15" xfId="3" applyNumberFormat="1" applyFont="1" applyFill="1" applyBorder="1"/>
    <xf numFmtId="164" fontId="19" fillId="0" borderId="33" xfId="3" applyNumberFormat="1" applyFont="1" applyFill="1" applyBorder="1"/>
    <xf numFmtId="164" fontId="3" fillId="0" borderId="18" xfId="3" applyNumberFormat="1" applyFont="1" applyFill="1" applyBorder="1"/>
    <xf numFmtId="164" fontId="3" fillId="0" borderId="19" xfId="3" applyNumberFormat="1" applyFont="1" applyFill="1" applyBorder="1"/>
    <xf numFmtId="0" fontId="2" fillId="0" borderId="0" xfId="11" applyFont="1" applyFill="1"/>
    <xf numFmtId="164" fontId="3" fillId="0" borderId="15" xfId="6" applyNumberFormat="1" applyFont="1" applyFill="1" applyBorder="1"/>
    <xf numFmtId="164" fontId="19" fillId="0" borderId="18" xfId="3" applyNumberFormat="1" applyFont="1" applyFill="1" applyBorder="1"/>
    <xf numFmtId="164" fontId="19" fillId="0" borderId="19" xfId="3" applyNumberFormat="1" applyFont="1" applyFill="1" applyBorder="1"/>
    <xf numFmtId="0" fontId="2" fillId="0" borderId="0" xfId="9" applyFont="1" applyFill="1"/>
    <xf numFmtId="164" fontId="9" fillId="0" borderId="20" xfId="3" applyNumberFormat="1" applyFont="1" applyFill="1" applyBorder="1"/>
    <xf numFmtId="164" fontId="13" fillId="0" borderId="34" xfId="6" applyNumberFormat="1" applyFont="1" applyFill="1" applyBorder="1"/>
    <xf numFmtId="164" fontId="2" fillId="0" borderId="34" xfId="3" applyNumberFormat="1" applyFont="1" applyFill="1" applyBorder="1"/>
    <xf numFmtId="164" fontId="13" fillId="0" borderId="21" xfId="6" applyNumberFormat="1" applyFont="1" applyFill="1" applyBorder="1"/>
    <xf numFmtId="164" fontId="9" fillId="0" borderId="32" xfId="3" applyNumberFormat="1" applyFont="1" applyFill="1" applyBorder="1"/>
    <xf numFmtId="164" fontId="2" fillId="0" borderId="35" xfId="6" applyNumberFormat="1" applyFont="1" applyFill="1" applyBorder="1"/>
    <xf numFmtId="164" fontId="13" fillId="0" borderId="22" xfId="3" applyNumberFormat="1" applyFont="1" applyFill="1" applyBorder="1"/>
    <xf numFmtId="164" fontId="19" fillId="0" borderId="42" xfId="3" applyNumberFormat="1" applyFont="1" applyFill="1" applyBorder="1"/>
    <xf numFmtId="164" fontId="2" fillId="0" borderId="42" xfId="3" applyNumberFormat="1" applyFont="1" applyFill="1" applyBorder="1"/>
    <xf numFmtId="164" fontId="19" fillId="0" borderId="23" xfId="3" applyNumberFormat="1" applyFont="1" applyFill="1" applyBorder="1"/>
    <xf numFmtId="0" fontId="2" fillId="0" borderId="0" xfId="11" applyFont="1" applyFill="1" applyBorder="1"/>
    <xf numFmtId="164" fontId="25" fillId="0" borderId="20" xfId="6" applyNumberFormat="1" applyFont="1" applyFill="1" applyBorder="1"/>
    <xf numFmtId="164" fontId="2" fillId="0" borderId="34" xfId="6" applyNumberFormat="1" applyFont="1" applyFill="1" applyBorder="1"/>
    <xf numFmtId="164" fontId="13" fillId="0" borderId="32" xfId="6" applyNumberFormat="1" applyFont="1" applyFill="1" applyBorder="1"/>
    <xf numFmtId="3" fontId="13" fillId="0" borderId="15" xfId="8" applyNumberFormat="1" applyFont="1" applyFill="1" applyBorder="1"/>
    <xf numFmtId="43" fontId="2" fillId="0" borderId="15" xfId="5" applyNumberFormat="1" applyFont="1" applyFill="1" applyBorder="1" applyAlignment="1"/>
    <xf numFmtId="164" fontId="13" fillId="0" borderId="33" xfId="1" applyNumberFormat="1" applyFont="1" applyFill="1" applyBorder="1" applyAlignment="1"/>
    <xf numFmtId="164" fontId="13" fillId="0" borderId="33" xfId="1" applyNumberFormat="1" applyFont="1" applyFill="1" applyBorder="1"/>
    <xf numFmtId="164" fontId="19" fillId="0" borderId="22" xfId="6" applyNumberFormat="1" applyFont="1" applyFill="1" applyBorder="1"/>
    <xf numFmtId="164" fontId="19" fillId="0" borderId="42" xfId="6" applyNumberFormat="1" applyFont="1" applyFill="1" applyBorder="1"/>
    <xf numFmtId="164" fontId="2" fillId="0" borderId="42" xfId="6" applyNumberFormat="1" applyFont="1" applyFill="1" applyBorder="1"/>
    <xf numFmtId="164" fontId="19" fillId="0" borderId="23" xfId="6" applyNumberFormat="1" applyFont="1" applyFill="1" applyBorder="1"/>
    <xf numFmtId="164" fontId="19" fillId="0" borderId="0" xfId="6" applyNumberFormat="1" applyFont="1" applyFill="1" applyBorder="1"/>
    <xf numFmtId="164" fontId="13" fillId="0" borderId="0" xfId="6" applyNumberFormat="1" applyFont="1" applyFill="1" applyBorder="1"/>
    <xf numFmtId="3" fontId="2" fillId="0" borderId="0" xfId="8" applyNumberFormat="1" applyFont="1" applyFill="1"/>
    <xf numFmtId="164" fontId="33" fillId="0" borderId="20" xfId="6" applyNumberFormat="1" applyFont="1" applyFill="1" applyBorder="1"/>
    <xf numFmtId="164" fontId="13" fillId="0" borderId="43" xfId="6" applyNumberFormat="1" applyFont="1" applyFill="1" applyBorder="1"/>
    <xf numFmtId="168" fontId="3" fillId="0" borderId="15" xfId="5" applyNumberFormat="1" applyFont="1" applyFill="1" applyBorder="1" applyAlignment="1">
      <alignment vertical="center"/>
    </xf>
    <xf numFmtId="0" fontId="29" fillId="0" borderId="32" xfId="0" applyFont="1" applyFill="1" applyBorder="1"/>
    <xf numFmtId="164" fontId="29" fillId="0" borderId="0" xfId="6" applyNumberFormat="1" applyFont="1" applyFill="1" applyBorder="1"/>
    <xf numFmtId="164" fontId="25" fillId="0" borderId="32" xfId="6" applyNumberFormat="1" applyFont="1" applyFill="1" applyBorder="1"/>
    <xf numFmtId="164" fontId="33" fillId="0" borderId="22" xfId="6" applyNumberFormat="1" applyFont="1" applyFill="1" applyBorder="1"/>
    <xf numFmtId="0" fontId="19" fillId="0" borderId="0" xfId="9" applyFont="1" applyFill="1" applyBorder="1"/>
    <xf numFmtId="0" fontId="2" fillId="0" borderId="0" xfId="8" applyFont="1" applyFill="1"/>
    <xf numFmtId="164" fontId="13" fillId="0" borderId="20" xfId="3" applyNumberFormat="1" applyFont="1" applyFill="1" applyBorder="1"/>
    <xf numFmtId="164" fontId="13" fillId="0" borderId="34" xfId="3" applyNumberFormat="1" applyFont="1" applyFill="1" applyBorder="1"/>
    <xf numFmtId="164" fontId="13" fillId="0" borderId="21" xfId="3" applyNumberFormat="1" applyFont="1" applyFill="1" applyBorder="1"/>
    <xf numFmtId="164" fontId="13" fillId="0" borderId="15" xfId="3" applyNumberFormat="1" applyFont="1" applyFill="1" applyBorder="1"/>
    <xf numFmtId="164" fontId="3" fillId="0" borderId="15" xfId="3" applyNumberFormat="1" applyFont="1" applyFill="1" applyBorder="1"/>
    <xf numFmtId="164" fontId="13" fillId="0" borderId="44" xfId="3" applyNumberFormat="1" applyFont="1" applyFill="1" applyBorder="1"/>
    <xf numFmtId="164" fontId="19" fillId="0" borderId="45" xfId="3" applyNumberFormat="1" applyFont="1" applyFill="1" applyBorder="1"/>
    <xf numFmtId="164" fontId="3" fillId="0" borderId="45" xfId="3" applyNumberFormat="1" applyFont="1" applyFill="1" applyBorder="1"/>
    <xf numFmtId="164" fontId="19" fillId="0" borderId="46" xfId="3" applyNumberFormat="1" applyFont="1" applyFill="1" applyBorder="1"/>
    <xf numFmtId="0" fontId="20" fillId="0" borderId="0" xfId="0" applyFont="1" applyFill="1"/>
    <xf numFmtId="164" fontId="20" fillId="0" borderId="0" xfId="1" applyNumberFormat="1" applyFont="1" applyFill="1"/>
    <xf numFmtId="0" fontId="13" fillId="0" borderId="20" xfId="12" applyFont="1" applyFill="1" applyBorder="1"/>
    <xf numFmtId="164" fontId="13" fillId="0" borderId="47" xfId="9" applyNumberFormat="1" applyFont="1" applyFill="1" applyBorder="1"/>
    <xf numFmtId="164" fontId="13" fillId="0" borderId="21" xfId="9" applyNumberFormat="1" applyFont="1" applyFill="1" applyBorder="1"/>
    <xf numFmtId="0" fontId="13" fillId="0" borderId="32" xfId="12" applyFont="1" applyFill="1" applyBorder="1"/>
    <xf numFmtId="164" fontId="13" fillId="0" borderId="35" xfId="9" applyNumberFormat="1" applyFont="1" applyFill="1" applyBorder="1"/>
    <xf numFmtId="164" fontId="13" fillId="0" borderId="33" xfId="9" applyNumberFormat="1" applyFont="1" applyFill="1" applyBorder="1"/>
    <xf numFmtId="164" fontId="13" fillId="0" borderId="35" xfId="3" applyNumberFormat="1" applyFont="1" applyFill="1" applyBorder="1"/>
    <xf numFmtId="164" fontId="19" fillId="0" borderId="42" xfId="9" applyNumberFormat="1" applyFont="1" applyFill="1" applyBorder="1"/>
    <xf numFmtId="164" fontId="3" fillId="0" borderId="42" xfId="3" applyNumberFormat="1" applyFont="1" applyFill="1" applyBorder="1"/>
    <xf numFmtId="164" fontId="19" fillId="0" borderId="23" xfId="9" applyNumberFormat="1" applyFont="1" applyFill="1" applyBorder="1"/>
    <xf numFmtId="38" fontId="2" fillId="0" borderId="0" xfId="6" applyNumberFormat="1" applyFont="1" applyFill="1"/>
    <xf numFmtId="165" fontId="3" fillId="0" borderId="15" xfId="5" applyNumberFormat="1" applyFont="1" applyFill="1" applyBorder="1" applyAlignment="1">
      <alignment vertical="center"/>
    </xf>
    <xf numFmtId="164" fontId="2" fillId="0" borderId="15" xfId="1" applyNumberFormat="1" applyFont="1" applyFill="1" applyBorder="1"/>
    <xf numFmtId="164" fontId="20" fillId="0" borderId="0" xfId="1" applyNumberFormat="1" applyFont="1"/>
    <xf numFmtId="164" fontId="3" fillId="0" borderId="0" xfId="3" applyNumberFormat="1" applyFont="1" applyFill="1" applyAlignment="1">
      <alignment horizontal="center" vertical="top"/>
    </xf>
    <xf numFmtId="0" fontId="32" fillId="0" borderId="0" xfId="0" applyFont="1" applyFill="1" applyAlignment="1">
      <alignment horizontal="left" vertical="top" wrapText="1"/>
    </xf>
    <xf numFmtId="0" fontId="27" fillId="0" borderId="0" xfId="9" applyFont="1" applyFill="1"/>
    <xf numFmtId="164" fontId="27" fillId="0" borderId="25" xfId="3" applyNumberFormat="1" applyFont="1" applyFill="1" applyBorder="1"/>
    <xf numFmtId="164" fontId="3" fillId="0" borderId="0" xfId="3" applyNumberFormat="1" applyFont="1" applyFill="1" applyAlignment="1">
      <alignment horizontal="left"/>
    </xf>
    <xf numFmtId="164" fontId="19" fillId="0" borderId="0" xfId="6" applyNumberFormat="1" applyFont="1" applyFill="1"/>
    <xf numFmtId="164" fontId="3" fillId="0" borderId="0" xfId="6" applyNumberFormat="1" applyFont="1" applyFill="1"/>
    <xf numFmtId="164" fontId="13" fillId="0" borderId="0" xfId="6" applyNumberFormat="1" applyFont="1" applyFill="1" applyAlignment="1">
      <alignment horizontal="right"/>
    </xf>
    <xf numFmtId="0" fontId="34" fillId="0" borderId="0" xfId="7" applyFont="1" applyFill="1"/>
    <xf numFmtId="164" fontId="34" fillId="0" borderId="0" xfId="6" applyNumberFormat="1" applyFont="1" applyFill="1"/>
    <xf numFmtId="164" fontId="35" fillId="2" borderId="0" xfId="3" applyNumberFormat="1" applyFont="1" applyFill="1" applyAlignment="1"/>
    <xf numFmtId="164" fontId="35" fillId="2" borderId="0" xfId="1" applyNumberFormat="1" applyFont="1" applyFill="1"/>
    <xf numFmtId="165" fontId="35" fillId="2" borderId="0" xfId="5" applyNumberFormat="1" applyFont="1" applyFill="1" applyAlignment="1">
      <alignment vertical="center"/>
    </xf>
    <xf numFmtId="38" fontId="35" fillId="2" borderId="0" xfId="1" applyNumberFormat="1" applyFont="1" applyFill="1" applyAlignment="1"/>
    <xf numFmtId="165" fontId="35" fillId="2" borderId="0" xfId="3" applyNumberFormat="1" applyFont="1" applyFill="1" applyAlignment="1"/>
    <xf numFmtId="164" fontId="36" fillId="0" borderId="0" xfId="3" applyNumberFormat="1" applyFont="1" applyFill="1" applyAlignment="1">
      <alignment horizontal="center"/>
    </xf>
    <xf numFmtId="164" fontId="36" fillId="0" borderId="0" xfId="3" applyNumberFormat="1" applyFont="1" applyFill="1"/>
    <xf numFmtId="164" fontId="35" fillId="0" borderId="0" xfId="1" applyNumberFormat="1" applyFont="1" applyFill="1"/>
    <xf numFmtId="165" fontId="3" fillId="0" borderId="0" xfId="3" applyNumberFormat="1" applyFont="1" applyFill="1"/>
    <xf numFmtId="165" fontId="35" fillId="0" borderId="0" xfId="3" applyNumberFormat="1" applyFont="1" applyFill="1"/>
    <xf numFmtId="164" fontId="36" fillId="0" borderId="0" xfId="1" applyNumberFormat="1" applyFont="1" applyFill="1"/>
    <xf numFmtId="165" fontId="36" fillId="0" borderId="0" xfId="3" applyNumberFormat="1" applyFont="1" applyFill="1"/>
    <xf numFmtId="165" fontId="3" fillId="0" borderId="0" xfId="5" applyNumberFormat="1" applyFont="1" applyFill="1" applyAlignment="1"/>
    <xf numFmtId="165" fontId="35" fillId="0" borderId="0" xfId="5" applyNumberFormat="1" applyFont="1" applyFill="1" applyAlignment="1"/>
    <xf numFmtId="164" fontId="35" fillId="0" borderId="0" xfId="1" applyNumberFormat="1" applyFont="1" applyFill="1" applyAlignment="1"/>
    <xf numFmtId="165" fontId="35" fillId="0" borderId="0" xfId="3" applyNumberFormat="1" applyFont="1" applyFill="1" applyAlignment="1"/>
    <xf numFmtId="164" fontId="35" fillId="0" borderId="0" xfId="3" applyNumberFormat="1" applyFont="1" applyFill="1"/>
    <xf numFmtId="164" fontId="37" fillId="2" borderId="0" xfId="1" applyNumberFormat="1" applyFont="1" applyFill="1" applyAlignment="1">
      <alignment vertical="center"/>
    </xf>
    <xf numFmtId="0" fontId="2" fillId="0" borderId="0" xfId="4" applyFont="1"/>
    <xf numFmtId="0" fontId="13" fillId="0" borderId="0" xfId="4" applyFont="1"/>
    <xf numFmtId="164" fontId="2" fillId="0" borderId="0" xfId="6" applyNumberFormat="1" applyFont="1"/>
    <xf numFmtId="164" fontId="3" fillId="0" borderId="0" xfId="6" applyNumberFormat="1" applyFont="1" applyAlignment="1">
      <alignment horizontal="left"/>
    </xf>
    <xf numFmtId="164" fontId="3" fillId="2" borderId="47" xfId="6" quotePrefix="1" applyNumberFormat="1" applyFont="1" applyFill="1" applyBorder="1" applyAlignment="1">
      <alignment horizontal="center"/>
    </xf>
    <xf numFmtId="164" fontId="3" fillId="2" borderId="52" xfId="6" quotePrefix="1" applyNumberFormat="1" applyFont="1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3" fontId="14" fillId="2" borderId="0" xfId="0" applyNumberFormat="1" applyFont="1" applyFill="1" applyAlignment="1">
      <alignment vertical="center"/>
    </xf>
    <xf numFmtId="38" fontId="3" fillId="2" borderId="0" xfId="4" applyNumberFormat="1" applyFont="1" applyFill="1" applyAlignment="1">
      <alignment vertical="center"/>
    </xf>
    <xf numFmtId="40" fontId="3" fillId="2" borderId="0" xfId="4" applyNumberFormat="1" applyFont="1" applyFill="1" applyAlignment="1">
      <alignment vertical="center"/>
    </xf>
    <xf numFmtId="2" fontId="3" fillId="2" borderId="0" xfId="4" applyNumberFormat="1" applyFont="1" applyFill="1" applyAlignment="1">
      <alignment vertical="center"/>
    </xf>
    <xf numFmtId="0" fontId="3" fillId="0" borderId="0" xfId="4" applyFont="1"/>
    <xf numFmtId="0" fontId="19" fillId="0" borderId="0" xfId="4" applyFont="1"/>
    <xf numFmtId="38" fontId="19" fillId="0" borderId="0" xfId="4" applyNumberFormat="1" applyFont="1" applyFill="1" applyAlignment="1">
      <alignment vertical="center"/>
    </xf>
    <xf numFmtId="38" fontId="19" fillId="0" borderId="0" xfId="4" applyNumberFormat="1" applyFont="1" applyAlignment="1"/>
    <xf numFmtId="40" fontId="19" fillId="0" borderId="0" xfId="4" applyNumberFormat="1" applyFont="1" applyAlignment="1"/>
    <xf numFmtId="2" fontId="19" fillId="0" borderId="0" xfId="4" applyNumberFormat="1" applyFont="1" applyFill="1" applyAlignment="1">
      <alignment vertical="center"/>
    </xf>
    <xf numFmtId="0" fontId="14" fillId="0" borderId="0" xfId="0" applyFont="1"/>
    <xf numFmtId="38" fontId="2" fillId="0" borderId="0" xfId="4" applyNumberFormat="1" applyFont="1"/>
    <xf numFmtId="40" fontId="2" fillId="0" borderId="0" xfId="4" applyNumberFormat="1" applyFont="1"/>
    <xf numFmtId="2" fontId="2" fillId="0" borderId="0" xfId="4" applyNumberFormat="1" applyFont="1" applyFill="1" applyAlignment="1">
      <alignment vertical="center"/>
    </xf>
    <xf numFmtId="164" fontId="19" fillId="0" borderId="0" xfId="6" applyNumberFormat="1" applyFont="1"/>
    <xf numFmtId="37" fontId="19" fillId="0" borderId="0" xfId="4" applyNumberFormat="1" applyFont="1"/>
    <xf numFmtId="39" fontId="19" fillId="0" borderId="0" xfId="4" applyNumberFormat="1" applyFont="1"/>
    <xf numFmtId="2" fontId="19" fillId="0" borderId="0" xfId="4" applyNumberFormat="1" applyFont="1"/>
    <xf numFmtId="0" fontId="3" fillId="2" borderId="0" xfId="4" applyFont="1" applyFill="1"/>
    <xf numFmtId="3" fontId="3" fillId="2" borderId="0" xfId="4" applyNumberFormat="1" applyFont="1" applyFill="1"/>
    <xf numFmtId="38" fontId="3" fillId="2" borderId="0" xfId="4" applyNumberFormat="1" applyFont="1" applyFill="1"/>
    <xf numFmtId="40" fontId="3" fillId="2" borderId="0" xfId="4" applyNumberFormat="1" applyFont="1" applyFill="1"/>
    <xf numFmtId="0" fontId="19" fillId="0" borderId="0" xfId="13" applyFont="1"/>
    <xf numFmtId="3" fontId="3" fillId="2" borderId="0" xfId="4" applyNumberFormat="1" applyFont="1" applyFill="1" applyAlignment="1">
      <alignment horizontal="center" vertical="center"/>
    </xf>
    <xf numFmtId="37" fontId="3" fillId="2" borderId="0" xfId="4" applyNumberFormat="1" applyFont="1" applyFill="1" applyAlignment="1">
      <alignment horizontal="center" vertical="center"/>
    </xf>
    <xf numFmtId="39" fontId="3" fillId="2" borderId="0" xfId="4" applyNumberFormat="1" applyFont="1" applyFill="1" applyAlignment="1">
      <alignment horizontal="center" vertical="center"/>
    </xf>
    <xf numFmtId="0" fontId="18" fillId="0" borderId="0" xfId="4" applyFont="1"/>
    <xf numFmtId="3" fontId="18" fillId="0" borderId="0" xfId="4" applyNumberFormat="1" applyFont="1"/>
    <xf numFmtId="0" fontId="18" fillId="0" borderId="0" xfId="4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38" fontId="3" fillId="2" borderId="0" xfId="4" applyNumberFormat="1" applyFont="1" applyFill="1" applyAlignment="1">
      <alignment horizontal="center" vertical="center"/>
    </xf>
    <xf numFmtId="40" fontId="3" fillId="2" borderId="0" xfId="4" applyNumberFormat="1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0" xfId="4" quotePrefix="1" applyFont="1" applyFill="1" applyAlignment="1"/>
    <xf numFmtId="164" fontId="3" fillId="0" borderId="0" xfId="6" applyNumberFormat="1" applyFont="1"/>
    <xf numFmtId="0" fontId="38" fillId="0" borderId="0" xfId="4" applyFont="1"/>
    <xf numFmtId="164" fontId="27" fillId="0" borderId="0" xfId="5" applyNumberFormat="1" applyFont="1" applyAlignment="1">
      <alignment horizontal="center"/>
    </xf>
    <xf numFmtId="164" fontId="13" fillId="0" borderId="0" xfId="5" applyNumberFormat="1" applyFont="1"/>
    <xf numFmtId="164" fontId="13" fillId="0" borderId="0" xfId="5" applyNumberFormat="1" applyFont="1" applyFill="1" applyAlignment="1">
      <alignment horizontal="center"/>
    </xf>
    <xf numFmtId="38" fontId="13" fillId="0" borderId="0" xfId="1" applyNumberFormat="1" applyFont="1"/>
    <xf numFmtId="168" fontId="13" fillId="0" borderId="0" xfId="5" applyNumberFormat="1" applyFont="1"/>
    <xf numFmtId="38" fontId="11" fillId="0" borderId="0" xfId="1" applyNumberFormat="1" applyFont="1"/>
    <xf numFmtId="38" fontId="27" fillId="0" borderId="0" xfId="1" applyNumberFormat="1" applyFont="1"/>
    <xf numFmtId="164" fontId="27" fillId="0" borderId="9" xfId="5" applyNumberFormat="1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/>
    </xf>
    <xf numFmtId="164" fontId="3" fillId="0" borderId="22" xfId="5" applyNumberFormat="1" applyFont="1" applyBorder="1" applyAlignment="1">
      <alignment horizontal="center"/>
    </xf>
    <xf numFmtId="164" fontId="3" fillId="0" borderId="23" xfId="5" applyNumberFormat="1" applyFont="1" applyBorder="1" applyAlignment="1">
      <alignment horizontal="center"/>
    </xf>
    <xf numFmtId="164" fontId="3" fillId="0" borderId="55" xfId="5" applyNumberFormat="1" applyFont="1" applyBorder="1" applyAlignment="1">
      <alignment horizontal="center"/>
    </xf>
    <xf numFmtId="164" fontId="3" fillId="0" borderId="56" xfId="5" applyNumberFormat="1" applyFont="1" applyBorder="1" applyAlignment="1">
      <alignment horizontal="center"/>
    </xf>
    <xf numFmtId="164" fontId="27" fillId="0" borderId="0" xfId="5" applyNumberFormat="1" applyFont="1" applyFill="1" applyBorder="1" applyAlignment="1">
      <alignment horizontal="center"/>
    </xf>
    <xf numFmtId="164" fontId="27" fillId="0" borderId="0" xfId="5" applyNumberFormat="1" applyFont="1" applyBorder="1" applyAlignment="1">
      <alignment horizontal="center"/>
    </xf>
    <xf numFmtId="168" fontId="27" fillId="0" borderId="0" xfId="5" applyNumberFormat="1" applyFont="1" applyBorder="1" applyAlignment="1">
      <alignment horizontal="center"/>
    </xf>
    <xf numFmtId="164" fontId="27" fillId="0" borderId="7" xfId="5" applyNumberFormat="1" applyFont="1" applyBorder="1"/>
    <xf numFmtId="3" fontId="3" fillId="0" borderId="0" xfId="4" applyNumberFormat="1" applyFont="1"/>
    <xf numFmtId="38" fontId="3" fillId="0" borderId="22" xfId="1" applyNumberFormat="1" applyFont="1" applyBorder="1" applyAlignment="1">
      <alignment horizontal="center"/>
    </xf>
    <xf numFmtId="38" fontId="3" fillId="0" borderId="42" xfId="1" applyNumberFormat="1" applyFont="1" applyBorder="1" applyAlignment="1">
      <alignment horizontal="center"/>
    </xf>
    <xf numFmtId="38" fontId="3" fillId="0" borderId="23" xfId="1" applyNumberFormat="1" applyFont="1" applyBorder="1" applyAlignment="1">
      <alignment horizontal="center"/>
    </xf>
    <xf numFmtId="164" fontId="19" fillId="0" borderId="0" xfId="5" applyNumberFormat="1" applyFont="1"/>
    <xf numFmtId="38" fontId="27" fillId="0" borderId="0" xfId="1" applyNumberFormat="1" applyFont="1" applyBorder="1" applyAlignment="1">
      <alignment horizontal="center"/>
    </xf>
    <xf numFmtId="164" fontId="3" fillId="0" borderId="0" xfId="5" applyNumberFormat="1" applyFont="1" applyFill="1" applyAlignment="1"/>
    <xf numFmtId="43" fontId="3" fillId="0" borderId="0" xfId="5" applyNumberFormat="1" applyFont="1" applyFill="1" applyAlignment="1">
      <alignment vertical="center"/>
    </xf>
    <xf numFmtId="168" fontId="3" fillId="0" borderId="0" xfId="5" applyNumberFormat="1" applyFont="1" applyAlignment="1"/>
    <xf numFmtId="38" fontId="3" fillId="0" borderId="0" xfId="1" applyNumberFormat="1" applyFont="1" applyAlignment="1"/>
    <xf numFmtId="164" fontId="3" fillId="0" borderId="0" xfId="5" applyNumberFormat="1" applyFont="1" applyAlignment="1"/>
    <xf numFmtId="164" fontId="27" fillId="0" borderId="0" xfId="5" applyNumberFormat="1" applyFont="1"/>
    <xf numFmtId="164" fontId="39" fillId="0" borderId="0" xfId="1" applyNumberFormat="1" applyFont="1"/>
    <xf numFmtId="168" fontId="28" fillId="0" borderId="0" xfId="0" applyNumberFormat="1" applyFont="1"/>
    <xf numFmtId="38" fontId="29" fillId="0" borderId="0" xfId="1" applyNumberFormat="1" applyFont="1"/>
    <xf numFmtId="164" fontId="3" fillId="0" borderId="0" xfId="5" applyNumberFormat="1" applyFont="1"/>
    <xf numFmtId="38" fontId="3" fillId="0" borderId="0" xfId="1" applyNumberFormat="1" applyFont="1"/>
    <xf numFmtId="38" fontId="12" fillId="0" borderId="0" xfId="1" applyNumberFormat="1" applyFont="1"/>
    <xf numFmtId="168" fontId="13" fillId="0" borderId="0" xfId="14" applyNumberFormat="1" applyFont="1"/>
    <xf numFmtId="164" fontId="13" fillId="0" borderId="0" xfId="5" applyNumberFormat="1" applyFont="1" applyAlignment="1"/>
    <xf numFmtId="38" fontId="19" fillId="0" borderId="0" xfId="1" applyNumberFormat="1" applyFont="1"/>
    <xf numFmtId="0" fontId="3" fillId="0" borderId="0" xfId="4" quotePrefix="1" applyFont="1" applyAlignment="1">
      <alignment horizontal="center"/>
    </xf>
    <xf numFmtId="168" fontId="3" fillId="0" borderId="0" xfId="5" applyNumberFormat="1" applyFont="1"/>
    <xf numFmtId="164" fontId="2" fillId="0" borderId="0" xfId="5" applyNumberFormat="1" applyFont="1"/>
    <xf numFmtId="38" fontId="26" fillId="0" borderId="0" xfId="1" applyNumberFormat="1" applyFont="1"/>
    <xf numFmtId="164" fontId="13" fillId="0" borderId="0" xfId="6" applyNumberFormat="1" applyFont="1"/>
    <xf numFmtId="164" fontId="13" fillId="0" borderId="0" xfId="15" applyNumberFormat="1" applyFont="1"/>
    <xf numFmtId="169" fontId="13" fillId="0" borderId="0" xfId="4" applyNumberFormat="1" applyFont="1"/>
    <xf numFmtId="164" fontId="13" fillId="0" borderId="0" xfId="5" applyNumberFormat="1" applyFont="1" applyAlignment="1">
      <alignment horizontal="center"/>
    </xf>
    <xf numFmtId="164" fontId="13" fillId="0" borderId="0" xfId="5" applyNumberFormat="1" applyFont="1" applyAlignment="1">
      <alignment horizontal="left"/>
    </xf>
    <xf numFmtId="164" fontId="25" fillId="0" borderId="0" xfId="5" applyNumberFormat="1" applyFont="1"/>
    <xf numFmtId="168" fontId="27" fillId="0" borderId="0" xfId="5" applyNumberFormat="1" applyFont="1"/>
    <xf numFmtId="168" fontId="2" fillId="0" borderId="0" xfId="5" applyNumberFormat="1" applyFont="1"/>
    <xf numFmtId="38" fontId="2" fillId="0" borderId="0" xfId="1" applyNumberFormat="1" applyFont="1"/>
    <xf numFmtId="164" fontId="27" fillId="0" borderId="0" xfId="5" applyNumberFormat="1" applyFont="1" applyBorder="1"/>
    <xf numFmtId="168" fontId="13" fillId="0" borderId="0" xfId="8" applyNumberFormat="1" applyFont="1"/>
    <xf numFmtId="0" fontId="3" fillId="0" borderId="0" xfId="4" applyFont="1" applyAlignment="1">
      <alignment horizontal="right"/>
    </xf>
    <xf numFmtId="0" fontId="3" fillId="0" borderId="0" xfId="8" applyFont="1"/>
    <xf numFmtId="38" fontId="3" fillId="0" borderId="0" xfId="1" applyNumberFormat="1" applyFont="1" applyBorder="1" applyAlignment="1">
      <alignment horizontal="center"/>
    </xf>
    <xf numFmtId="164" fontId="3" fillId="0" borderId="0" xfId="4" applyNumberFormat="1" applyFont="1"/>
    <xf numFmtId="164" fontId="27" fillId="0" borderId="0" xfId="5" applyNumberFormat="1" applyFont="1" applyAlignment="1"/>
    <xf numFmtId="43" fontId="27" fillId="0" borderId="0" xfId="5" applyNumberFormat="1" applyFont="1" applyAlignment="1"/>
    <xf numFmtId="164" fontId="27" fillId="0" borderId="0" xfId="6" applyNumberFormat="1" applyFont="1" applyBorder="1"/>
    <xf numFmtId="0" fontId="13" fillId="0" borderId="0" xfId="8" applyFont="1"/>
    <xf numFmtId="164" fontId="3" fillId="2" borderId="0" xfId="3" applyNumberFormat="1" applyFont="1" applyFill="1"/>
    <xf numFmtId="164" fontId="3" fillId="2" borderId="0" xfId="3" applyNumberFormat="1" applyFont="1" applyFill="1" applyAlignment="1">
      <alignment horizontal="center" vertical="center" wrapText="1"/>
    </xf>
    <xf numFmtId="43" fontId="3" fillId="2" borderId="0" xfId="5" applyNumberFormat="1" applyFont="1" applyFill="1" applyAlignment="1">
      <alignment vertical="center"/>
    </xf>
    <xf numFmtId="38" fontId="3" fillId="2" borderId="0" xfId="1" applyNumberFormat="1" applyFont="1" applyFill="1" applyAlignment="1">
      <alignment horizontal="right" vertical="center"/>
    </xf>
    <xf numFmtId="165" fontId="3" fillId="2" borderId="0" xfId="5" applyNumberFormat="1" applyFont="1" applyFill="1" applyAlignment="1">
      <alignment horizontal="right" vertical="center"/>
    </xf>
    <xf numFmtId="164" fontId="3" fillId="0" borderId="0" xfId="3" applyNumberFormat="1" applyFont="1"/>
    <xf numFmtId="164" fontId="3" fillId="0" borderId="0" xfId="3" applyNumberFormat="1" applyFont="1" applyAlignment="1">
      <alignment wrapText="1"/>
    </xf>
    <xf numFmtId="164" fontId="3" fillId="0" borderId="0" xfId="3" applyNumberFormat="1" applyFont="1" applyAlignment="1">
      <alignment horizontal="right" wrapText="1"/>
    </xf>
    <xf numFmtId="164" fontId="13" fillId="0" borderId="0" xfId="5" applyNumberFormat="1" applyFont="1" applyAlignment="1">
      <alignment wrapText="1"/>
    </xf>
    <xf numFmtId="164" fontId="13" fillId="0" borderId="0" xfId="5" applyNumberFormat="1" applyFont="1" applyAlignment="1">
      <alignment horizontal="right" wrapText="1"/>
    </xf>
    <xf numFmtId="164" fontId="3" fillId="2" borderId="0" xfId="3" applyNumberFormat="1" applyFont="1" applyFill="1" applyAlignment="1">
      <alignment horizontal="center" vertical="center"/>
    </xf>
    <xf numFmtId="164" fontId="3" fillId="2" borderId="0" xfId="3" applyNumberFormat="1" applyFont="1" applyFill="1" applyAlignment="1">
      <alignment vertical="center"/>
    </xf>
    <xf numFmtId="164" fontId="14" fillId="2" borderId="0" xfId="1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164" fontId="14" fillId="0" borderId="0" xfId="1" applyNumberFormat="1" applyFont="1" applyFill="1" applyAlignment="1">
      <alignment vertical="center"/>
    </xf>
    <xf numFmtId="0" fontId="32" fillId="0" borderId="0" xfId="0" applyFont="1" applyFill="1"/>
    <xf numFmtId="0" fontId="2" fillId="0" borderId="0" xfId="4" applyFont="1" applyFill="1"/>
    <xf numFmtId="38" fontId="2" fillId="0" borderId="0" xfId="1" applyNumberFormat="1" applyFont="1" applyFill="1"/>
    <xf numFmtId="168" fontId="2" fillId="0" borderId="0" xfId="5" applyNumberFormat="1" applyFont="1" applyFill="1"/>
    <xf numFmtId="38" fontId="3" fillId="0" borderId="0" xfId="1" applyNumberFormat="1" applyFont="1" applyFill="1" applyBorder="1" applyAlignment="1">
      <alignment horizontal="center"/>
    </xf>
    <xf numFmtId="164" fontId="27" fillId="0" borderId="0" xfId="4" applyNumberFormat="1" applyFont="1"/>
    <xf numFmtId="164" fontId="12" fillId="0" borderId="0" xfId="5" applyNumberFormat="1" applyFont="1"/>
    <xf numFmtId="0" fontId="23" fillId="0" borderId="0" xfId="0" applyFont="1"/>
    <xf numFmtId="164" fontId="3" fillId="0" borderId="0" xfId="3" applyNumberFormat="1" applyFont="1" applyFill="1" applyBorder="1" applyAlignment="1">
      <alignment vertical="center"/>
    </xf>
    <xf numFmtId="164" fontId="13" fillId="0" borderId="0" xfId="5" applyNumberFormat="1" applyFont="1" applyFill="1" applyBorder="1"/>
    <xf numFmtId="164" fontId="3" fillId="0" borderId="0" xfId="3" applyNumberFormat="1" applyFont="1" applyFill="1" applyAlignment="1">
      <alignment horizontal="center" vertical="center" wrapText="1"/>
    </xf>
    <xf numFmtId="164" fontId="3" fillId="0" borderId="0" xfId="3" applyNumberFormat="1" applyFont="1" applyAlignment="1">
      <alignment vertical="center"/>
    </xf>
    <xf numFmtId="164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horizontal="right"/>
    </xf>
    <xf numFmtId="43" fontId="3" fillId="0" borderId="0" xfId="5" applyNumberFormat="1" applyFont="1" applyAlignment="1"/>
    <xf numFmtId="43" fontId="3" fillId="0" borderId="0" xfId="3" applyNumberFormat="1" applyFont="1" applyAlignment="1">
      <alignment horizontal="right"/>
    </xf>
    <xf numFmtId="164" fontId="3" fillId="0" borderId="0" xfId="3" applyNumberFormat="1" applyFont="1" applyFill="1" applyAlignment="1">
      <alignment horizontal="center" vertical="center"/>
    </xf>
    <xf numFmtId="43" fontId="3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right" vertical="center"/>
    </xf>
    <xf numFmtId="43" fontId="3" fillId="0" borderId="0" xfId="5" applyNumberFormat="1" applyFont="1" applyFill="1" applyAlignment="1">
      <alignment horizontal="right" vertical="center"/>
    </xf>
    <xf numFmtId="164" fontId="19" fillId="0" borderId="0" xfId="3" applyNumberFormat="1" applyFont="1"/>
    <xf numFmtId="43" fontId="19" fillId="0" borderId="0" xfId="5" applyNumberFormat="1" applyFont="1" applyFill="1" applyAlignment="1">
      <alignment vertical="center"/>
    </xf>
    <xf numFmtId="38" fontId="19" fillId="0" borderId="0" xfId="1" applyNumberFormat="1" applyFont="1" applyFill="1" applyAlignment="1">
      <alignment horizontal="right" vertical="center"/>
    </xf>
    <xf numFmtId="165" fontId="19" fillId="0" borderId="0" xfId="5" applyNumberFormat="1" applyFont="1" applyFill="1" applyAlignment="1">
      <alignment horizontal="right" vertical="center"/>
    </xf>
    <xf numFmtId="0" fontId="41" fillId="0" borderId="0" xfId="11" applyFont="1"/>
    <xf numFmtId="0" fontId="40" fillId="0" borderId="0" xfId="11" applyFont="1" applyBorder="1" applyAlignment="1">
      <alignment horizontal="center"/>
    </xf>
    <xf numFmtId="0" fontId="42" fillId="0" borderId="0" xfId="11" applyFont="1"/>
    <xf numFmtId="164" fontId="41" fillId="0" borderId="0" xfId="6" applyNumberFormat="1" applyFont="1"/>
    <xf numFmtId="164" fontId="40" fillId="0" borderId="0" xfId="6" applyNumberFormat="1" applyFont="1" applyBorder="1" applyAlignment="1"/>
    <xf numFmtId="0" fontId="42" fillId="0" borderId="0" xfId="11" applyFont="1" applyBorder="1"/>
    <xf numFmtId="164" fontId="40" fillId="0" borderId="15" xfId="6" quotePrefix="1" applyNumberFormat="1" applyFont="1" applyBorder="1" applyAlignment="1">
      <alignment horizontal="center"/>
    </xf>
    <xf numFmtId="0" fontId="42" fillId="0" borderId="15" xfId="11" applyFont="1" applyBorder="1"/>
    <xf numFmtId="0" fontId="40" fillId="0" borderId="40" xfId="11" applyFont="1" applyBorder="1" applyAlignment="1">
      <alignment horizontal="center" vertical="center"/>
    </xf>
    <xf numFmtId="164" fontId="43" fillId="0" borderId="15" xfId="1" applyNumberFormat="1" applyFont="1" applyBorder="1"/>
    <xf numFmtId="0" fontId="40" fillId="0" borderId="15" xfId="11" applyFont="1" applyBorder="1" applyAlignment="1">
      <alignment horizontal="center"/>
    </xf>
    <xf numFmtId="0" fontId="17" fillId="0" borderId="15" xfId="11" applyFont="1" applyBorder="1"/>
    <xf numFmtId="0" fontId="15" fillId="0" borderId="43" xfId="11" applyFont="1" applyBorder="1"/>
    <xf numFmtId="164" fontId="43" fillId="0" borderId="15" xfId="1" applyNumberFormat="1" applyFont="1" applyFill="1" applyBorder="1"/>
    <xf numFmtId="40" fontId="15" fillId="0" borderId="35" xfId="16" applyNumberFormat="1" applyFont="1" applyBorder="1" applyProtection="1">
      <protection locked="0"/>
    </xf>
    <xf numFmtId="0" fontId="15" fillId="0" borderId="15" xfId="11" applyFont="1" applyBorder="1"/>
    <xf numFmtId="164" fontId="19" fillId="0" borderId="40" xfId="6" applyNumberFormat="1" applyFont="1" applyBorder="1"/>
    <xf numFmtId="40" fontId="19" fillId="0" borderId="15" xfId="16" applyNumberFormat="1" applyFont="1" applyBorder="1" applyProtection="1">
      <protection locked="0"/>
    </xf>
    <xf numFmtId="164" fontId="15" fillId="0" borderId="15" xfId="6" applyNumberFormat="1" applyFont="1" applyBorder="1"/>
    <xf numFmtId="40" fontId="15" fillId="0" borderId="15" xfId="16" applyNumberFormat="1" applyFont="1" applyBorder="1" applyProtection="1">
      <protection locked="0"/>
    </xf>
    <xf numFmtId="0" fontId="3" fillId="0" borderId="0" xfId="11" applyFont="1" applyBorder="1"/>
    <xf numFmtId="164" fontId="3" fillId="0" borderId="0" xfId="6" applyNumberFormat="1" applyFont="1" applyBorder="1"/>
    <xf numFmtId="164" fontId="11" fillId="0" borderId="0" xfId="6" applyNumberFormat="1" applyFont="1" applyBorder="1"/>
    <xf numFmtId="0" fontId="45" fillId="0" borderId="0" xfId="11" applyFont="1" applyBorder="1" applyAlignment="1">
      <alignment horizontal="center"/>
    </xf>
    <xf numFmtId="164" fontId="45" fillId="0" borderId="0" xfId="6" applyNumberFormat="1" applyFont="1" applyBorder="1" applyAlignment="1"/>
    <xf numFmtId="0" fontId="41" fillId="0" borderId="0" xfId="11" applyFont="1" applyBorder="1"/>
    <xf numFmtId="0" fontId="41" fillId="0" borderId="37" xfId="11" applyFont="1" applyBorder="1" applyAlignment="1">
      <alignment horizontal="center"/>
    </xf>
    <xf numFmtId="0" fontId="41" fillId="0" borderId="40" xfId="11" applyFont="1" applyBorder="1" applyAlignment="1">
      <alignment horizontal="center"/>
    </xf>
    <xf numFmtId="164" fontId="47" fillId="0" borderId="15" xfId="6" quotePrefix="1" applyNumberFormat="1" applyFont="1" applyBorder="1" applyAlignment="1">
      <alignment horizontal="center"/>
    </xf>
    <xf numFmtId="0" fontId="2" fillId="0" borderId="0" xfId="11" applyFont="1"/>
    <xf numFmtId="0" fontId="3" fillId="0" borderId="15" xfId="11" applyFont="1" applyBorder="1"/>
    <xf numFmtId="164" fontId="3" fillId="0" borderId="15" xfId="6" applyNumberFormat="1" applyFont="1" applyBorder="1"/>
    <xf numFmtId="40" fontId="3" fillId="0" borderId="15" xfId="16" applyNumberFormat="1" applyFont="1" applyBorder="1" applyProtection="1">
      <protection locked="0"/>
    </xf>
    <xf numFmtId="0" fontId="19" fillId="0" borderId="0" xfId="11" applyFont="1"/>
    <xf numFmtId="0" fontId="48" fillId="0" borderId="0" xfId="11" applyFont="1"/>
    <xf numFmtId="40" fontId="2" fillId="0" borderId="0" xfId="16" applyNumberFormat="1" applyFont="1" applyBorder="1" applyProtection="1">
      <protection locked="0"/>
    </xf>
    <xf numFmtId="2" fontId="21" fillId="0" borderId="0" xfId="11" applyNumberFormat="1" applyFont="1"/>
    <xf numFmtId="0" fontId="21" fillId="0" borderId="0" xfId="11" applyFont="1"/>
    <xf numFmtId="2" fontId="41" fillId="0" borderId="0" xfId="11" applyNumberFormat="1" applyFont="1"/>
    <xf numFmtId="2" fontId="48" fillId="0" borderId="0" xfId="11" applyNumberFormat="1" applyFont="1"/>
    <xf numFmtId="164" fontId="2" fillId="3" borderId="0" xfId="6" applyNumberFormat="1" applyFont="1" applyFill="1"/>
    <xf numFmtId="0" fontId="3" fillId="0" borderId="27" xfId="11" applyFont="1" applyBorder="1"/>
    <xf numFmtId="164" fontId="3" fillId="0" borderId="28" xfId="6" applyNumberFormat="1" applyFont="1" applyBorder="1"/>
    <xf numFmtId="40" fontId="3" fillId="0" borderId="29" xfId="16" applyNumberFormat="1" applyFont="1" applyBorder="1" applyProtection="1">
      <protection locked="0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2" fillId="0" borderId="11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0" fontId="12" fillId="0" borderId="0" xfId="2" applyFont="1" applyAlignment="1">
      <alignment horizontal="center" vertical="top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 applyBorder="1" applyAlignment="1">
      <alignment horizontal="center"/>
    </xf>
    <xf numFmtId="0" fontId="40" fillId="0" borderId="0" xfId="11" applyFont="1" applyBorder="1" applyAlignment="1">
      <alignment horizontal="center"/>
    </xf>
    <xf numFmtId="0" fontId="46" fillId="0" borderId="37" xfId="11" applyFont="1" applyBorder="1" applyAlignment="1">
      <alignment horizontal="center" vertical="center"/>
    </xf>
    <xf numFmtId="0" fontId="46" fillId="0" borderId="40" xfId="11" applyFont="1" applyBorder="1" applyAlignment="1">
      <alignment horizontal="center" vertical="center"/>
    </xf>
    <xf numFmtId="164" fontId="47" fillId="0" borderId="15" xfId="6" quotePrefix="1" applyNumberFormat="1" applyFont="1" applyBorder="1" applyAlignment="1">
      <alignment horizontal="center"/>
    </xf>
    <xf numFmtId="164" fontId="47" fillId="0" borderId="15" xfId="6" applyNumberFormat="1" applyFont="1" applyBorder="1" applyAlignment="1">
      <alignment horizontal="center"/>
    </xf>
    <xf numFmtId="0" fontId="45" fillId="0" borderId="37" xfId="11" applyFont="1" applyBorder="1" applyAlignment="1">
      <alignment horizontal="center" vertical="center"/>
    </xf>
    <xf numFmtId="0" fontId="45" fillId="0" borderId="40" xfId="11" applyFont="1" applyBorder="1" applyAlignment="1">
      <alignment horizontal="center" vertical="center"/>
    </xf>
    <xf numFmtId="0" fontId="42" fillId="0" borderId="37" xfId="11" applyFont="1" applyBorder="1" applyAlignment="1">
      <alignment horizontal="center"/>
    </xf>
    <xf numFmtId="0" fontId="42" fillId="0" borderId="40" xfId="11" applyFont="1" applyBorder="1" applyAlignment="1">
      <alignment horizontal="center"/>
    </xf>
    <xf numFmtId="0" fontId="40" fillId="0" borderId="37" xfId="11" applyFont="1" applyBorder="1" applyAlignment="1">
      <alignment horizontal="center" vertical="center"/>
    </xf>
    <xf numFmtId="0" fontId="40" fillId="0" borderId="40" xfId="11" applyFont="1" applyBorder="1" applyAlignment="1">
      <alignment horizontal="center" vertical="center"/>
    </xf>
    <xf numFmtId="164" fontId="40" fillId="0" borderId="15" xfId="6" quotePrefix="1" applyNumberFormat="1" applyFont="1" applyBorder="1" applyAlignment="1">
      <alignment horizontal="center"/>
    </xf>
    <xf numFmtId="164" fontId="40" fillId="0" borderId="15" xfId="6" applyNumberFormat="1" applyFont="1" applyBorder="1" applyAlignment="1">
      <alignment horizontal="center"/>
    </xf>
    <xf numFmtId="164" fontId="11" fillId="2" borderId="0" xfId="3" applyNumberFormat="1" applyFont="1" applyFill="1" applyBorder="1" applyAlignment="1">
      <alignment horizontal="center"/>
    </xf>
    <xf numFmtId="0" fontId="16" fillId="0" borderId="0" xfId="4" applyFont="1" applyFill="1" applyAlignment="1">
      <alignment horizontal="center"/>
    </xf>
    <xf numFmtId="0" fontId="11" fillId="0" borderId="9" xfId="4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164" fontId="3" fillId="0" borderId="20" xfId="6" quotePrefix="1" applyNumberFormat="1" applyFont="1" applyFill="1" applyBorder="1" applyAlignment="1">
      <alignment horizontal="center"/>
    </xf>
    <xf numFmtId="164" fontId="3" fillId="0" borderId="21" xfId="6" quotePrefix="1" applyNumberFormat="1" applyFont="1" applyFill="1" applyBorder="1" applyAlignment="1">
      <alignment horizontal="center"/>
    </xf>
    <xf numFmtId="0" fontId="3" fillId="0" borderId="20" xfId="4" applyFont="1" applyFill="1" applyBorder="1" applyAlignment="1">
      <alignment horizontal="center"/>
    </xf>
    <xf numFmtId="0" fontId="3" fillId="0" borderId="21" xfId="4" applyFont="1" applyFill="1" applyBorder="1" applyAlignment="1">
      <alignment horizontal="center"/>
    </xf>
    <xf numFmtId="0" fontId="3" fillId="0" borderId="25" xfId="4" applyFont="1" applyFill="1" applyBorder="1" applyAlignment="1">
      <alignment horizontal="center"/>
    </xf>
    <xf numFmtId="0" fontId="3" fillId="0" borderId="19" xfId="4" applyFont="1" applyFill="1" applyBorder="1" applyAlignment="1">
      <alignment horizontal="center"/>
    </xf>
    <xf numFmtId="164" fontId="35" fillId="2" borderId="0" xfId="3" applyNumberFormat="1" applyFont="1" applyFill="1" applyAlignment="1">
      <alignment horizontal="center"/>
    </xf>
    <xf numFmtId="164" fontId="9" fillId="0" borderId="36" xfId="3" applyNumberFormat="1" applyFont="1" applyFill="1" applyBorder="1" applyAlignment="1">
      <alignment horizontal="left" vertical="center" wrapText="1"/>
    </xf>
    <xf numFmtId="164" fontId="9" fillId="0" borderId="39" xfId="3" applyNumberFormat="1" applyFont="1" applyFill="1" applyBorder="1" applyAlignment="1">
      <alignment horizontal="left" vertical="center" wrapText="1"/>
    </xf>
    <xf numFmtId="164" fontId="13" fillId="0" borderId="37" xfId="6" applyNumberFormat="1" applyFont="1" applyFill="1" applyBorder="1" applyAlignment="1">
      <alignment horizontal="center" vertical="center"/>
    </xf>
    <xf numFmtId="164" fontId="13" fillId="0" borderId="40" xfId="6" applyNumberFormat="1" applyFont="1" applyFill="1" applyBorder="1" applyAlignment="1">
      <alignment horizontal="center" vertical="center"/>
    </xf>
    <xf numFmtId="164" fontId="2" fillId="0" borderId="37" xfId="3" applyNumberFormat="1" applyFont="1" applyFill="1" applyBorder="1" applyAlignment="1">
      <alignment horizontal="center"/>
    </xf>
    <xf numFmtId="164" fontId="2" fillId="0" borderId="40" xfId="3" applyNumberFormat="1" applyFont="1" applyFill="1" applyBorder="1" applyAlignment="1">
      <alignment horizontal="center"/>
    </xf>
    <xf numFmtId="164" fontId="13" fillId="0" borderId="38" xfId="6" applyNumberFormat="1" applyFont="1" applyFill="1" applyBorder="1" applyAlignment="1">
      <alignment horizontal="center" vertical="center"/>
    </xf>
    <xf numFmtId="164" fontId="13" fillId="0" borderId="41" xfId="6" applyNumberFormat="1" applyFont="1" applyFill="1" applyBorder="1" applyAlignment="1">
      <alignment horizontal="center" vertical="center"/>
    </xf>
    <xf numFmtId="164" fontId="27" fillId="0" borderId="26" xfId="3" applyNumberFormat="1" applyFont="1" applyFill="1" applyBorder="1" applyAlignment="1">
      <alignment horizontal="center"/>
    </xf>
    <xf numFmtId="164" fontId="27" fillId="0" borderId="11" xfId="3" applyNumberFormat="1" applyFont="1" applyFill="1" applyBorder="1" applyAlignment="1">
      <alignment horizontal="center"/>
    </xf>
    <xf numFmtId="164" fontId="27" fillId="0" borderId="12" xfId="3" applyNumberFormat="1" applyFont="1" applyFill="1" applyBorder="1" applyAlignment="1">
      <alignment horizontal="center"/>
    </xf>
    <xf numFmtId="164" fontId="27" fillId="0" borderId="26" xfId="3" applyNumberFormat="1" applyFont="1" applyFill="1" applyBorder="1" applyAlignment="1">
      <alignment horizontal="center" vertical="center"/>
    </xf>
    <xf numFmtId="164" fontId="27" fillId="0" borderId="11" xfId="3" applyNumberFormat="1" applyFont="1" applyFill="1" applyBorder="1" applyAlignment="1">
      <alignment horizontal="center" vertical="center"/>
    </xf>
    <xf numFmtId="164" fontId="27" fillId="0" borderId="12" xfId="3" applyNumberFormat="1" applyFont="1" applyFill="1" applyBorder="1" applyAlignment="1">
      <alignment horizontal="center" vertical="center"/>
    </xf>
    <xf numFmtId="164" fontId="27" fillId="0" borderId="25" xfId="3" applyNumberFormat="1" applyFont="1" applyFill="1" applyBorder="1" applyAlignment="1">
      <alignment horizontal="center" vertical="center"/>
    </xf>
    <xf numFmtId="164" fontId="27" fillId="0" borderId="18" xfId="3" applyNumberFormat="1" applyFont="1" applyFill="1" applyBorder="1" applyAlignment="1">
      <alignment horizontal="center" vertical="center"/>
    </xf>
    <xf numFmtId="164" fontId="27" fillId="0" borderId="19" xfId="3" applyNumberFormat="1" applyFont="1" applyFill="1" applyBorder="1" applyAlignment="1">
      <alignment horizontal="center" vertical="center"/>
    </xf>
    <xf numFmtId="164" fontId="27" fillId="0" borderId="31" xfId="3" applyNumberFormat="1" applyFont="1" applyFill="1" applyBorder="1" applyAlignment="1">
      <alignment horizontal="center" vertical="center"/>
    </xf>
    <xf numFmtId="164" fontId="27" fillId="0" borderId="0" xfId="3" applyNumberFormat="1" applyFont="1" applyFill="1" applyBorder="1" applyAlignment="1">
      <alignment horizontal="center" vertical="center"/>
    </xf>
    <xf numFmtId="164" fontId="27" fillId="0" borderId="14" xfId="3" applyNumberFormat="1" applyFont="1" applyFill="1" applyBorder="1" applyAlignment="1">
      <alignment horizontal="center" vertical="center"/>
    </xf>
    <xf numFmtId="164" fontId="27" fillId="0" borderId="27" xfId="3" applyNumberFormat="1" applyFont="1" applyFill="1" applyBorder="1" applyAlignment="1">
      <alignment horizontal="center"/>
    </xf>
    <xf numFmtId="164" fontId="27" fillId="0" borderId="28" xfId="3" applyNumberFormat="1" applyFont="1" applyFill="1" applyBorder="1" applyAlignment="1">
      <alignment horizontal="center"/>
    </xf>
    <xf numFmtId="164" fontId="27" fillId="0" borderId="29" xfId="3" applyNumberFormat="1" applyFont="1" applyFill="1" applyBorder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5" xfId="5" applyNumberFormat="1" applyFont="1" applyFill="1" applyBorder="1" applyAlignment="1">
      <alignment horizontal="center" vertical="center"/>
    </xf>
    <xf numFmtId="164" fontId="3" fillId="0" borderId="20" xfId="5" quotePrefix="1" applyNumberFormat="1" applyFont="1" applyFill="1" applyBorder="1" applyAlignment="1">
      <alignment horizontal="center"/>
    </xf>
    <xf numFmtId="164" fontId="3" fillId="0" borderId="21" xfId="5" quotePrefix="1" applyNumberFormat="1" applyFont="1" applyFill="1" applyBorder="1" applyAlignment="1">
      <alignment horizontal="center"/>
    </xf>
    <xf numFmtId="164" fontId="3" fillId="0" borderId="20" xfId="5" applyNumberFormat="1" applyFont="1" applyFill="1" applyBorder="1" applyAlignment="1">
      <alignment horizontal="center"/>
    </xf>
    <xf numFmtId="164" fontId="3" fillId="0" borderId="21" xfId="5" applyNumberFormat="1" applyFont="1" applyFill="1" applyBorder="1" applyAlignment="1">
      <alignment horizontal="center"/>
    </xf>
    <xf numFmtId="164" fontId="3" fillId="0" borderId="11" xfId="5" applyNumberFormat="1" applyFont="1" applyFill="1" applyBorder="1" applyAlignment="1">
      <alignment horizontal="center"/>
    </xf>
    <xf numFmtId="164" fontId="3" fillId="0" borderId="12" xfId="5" applyNumberFormat="1" applyFont="1" applyFill="1" applyBorder="1" applyAlignment="1">
      <alignment horizontal="center"/>
    </xf>
    <xf numFmtId="164" fontId="3" fillId="0" borderId="26" xfId="5" applyNumberFormat="1" applyFont="1" applyFill="1" applyBorder="1" applyAlignment="1">
      <alignment horizontal="center"/>
    </xf>
    <xf numFmtId="164" fontId="3" fillId="0" borderId="18" xfId="5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164" fontId="3" fillId="0" borderId="14" xfId="5" applyNumberFormat="1" applyFont="1" applyFill="1" applyBorder="1" applyAlignment="1">
      <alignment horizontal="center"/>
    </xf>
    <xf numFmtId="164" fontId="3" fillId="0" borderId="25" xfId="5" applyNumberFormat="1" applyFont="1" applyFill="1" applyBorder="1" applyAlignment="1">
      <alignment horizontal="center"/>
    </xf>
    <xf numFmtId="164" fontId="3" fillId="0" borderId="27" xfId="5" quotePrefix="1" applyNumberFormat="1" applyFont="1" applyFill="1" applyBorder="1" applyAlignment="1">
      <alignment horizontal="center"/>
    </xf>
    <xf numFmtId="164" fontId="3" fillId="0" borderId="28" xfId="5" applyNumberFormat="1" applyFont="1" applyFill="1" applyBorder="1" applyAlignment="1">
      <alignment horizontal="center"/>
    </xf>
    <xf numFmtId="164" fontId="3" fillId="0" borderId="29" xfId="5" applyNumberFormat="1" applyFont="1" applyFill="1" applyBorder="1" applyAlignment="1">
      <alignment horizontal="center"/>
    </xf>
    <xf numFmtId="0" fontId="3" fillId="2" borderId="0" xfId="4" applyFont="1" applyFill="1" applyAlignment="1">
      <alignment horizontal="center" vertical="center"/>
    </xf>
    <xf numFmtId="0" fontId="11" fillId="0" borderId="0" xfId="4" applyFont="1" applyAlignment="1">
      <alignment horizontal="center"/>
    </xf>
    <xf numFmtId="0" fontId="3" fillId="2" borderId="26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/>
    </xf>
    <xf numFmtId="0" fontId="3" fillId="2" borderId="31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25" xfId="4" applyFont="1" applyFill="1" applyBorder="1" applyAlignment="1">
      <alignment horizontal="center" vertical="center"/>
    </xf>
    <xf numFmtId="0" fontId="3" fillId="2" borderId="18" xfId="4" applyFont="1" applyFill="1" applyBorder="1" applyAlignment="1">
      <alignment horizontal="center" vertical="center"/>
    </xf>
    <xf numFmtId="164" fontId="3" fillId="2" borderId="48" xfId="6" quotePrefix="1" applyNumberFormat="1" applyFont="1" applyFill="1" applyBorder="1" applyAlignment="1">
      <alignment horizontal="center"/>
    </xf>
    <xf numFmtId="164" fontId="3" fillId="2" borderId="49" xfId="6" quotePrefix="1" applyNumberFormat="1" applyFont="1" applyFill="1" applyBorder="1" applyAlignment="1">
      <alignment horizontal="center"/>
    </xf>
    <xf numFmtId="0" fontId="3" fillId="2" borderId="10" xfId="4" applyFont="1" applyFill="1" applyBorder="1" applyAlignment="1">
      <alignment horizontal="center"/>
    </xf>
    <xf numFmtId="0" fontId="3" fillId="2" borderId="50" xfId="4" applyFont="1" applyFill="1" applyBorder="1" applyAlignment="1">
      <alignment horizontal="center"/>
    </xf>
    <xf numFmtId="164" fontId="3" fillId="2" borderId="20" xfId="6" quotePrefix="1" applyNumberFormat="1" applyFont="1" applyFill="1" applyBorder="1" applyAlignment="1">
      <alignment horizontal="center" vertical="center"/>
    </xf>
    <xf numFmtId="164" fontId="3" fillId="2" borderId="22" xfId="6" quotePrefix="1" applyNumberFormat="1" applyFont="1" applyFill="1" applyBorder="1" applyAlignment="1">
      <alignment horizontal="center" vertical="center"/>
    </xf>
    <xf numFmtId="37" fontId="3" fillId="2" borderId="51" xfId="4" applyNumberFormat="1" applyFont="1" applyFill="1" applyBorder="1" applyAlignment="1">
      <alignment horizontal="center" vertical="center"/>
    </xf>
    <xf numFmtId="37" fontId="3" fillId="2" borderId="24" xfId="4" applyNumberFormat="1" applyFont="1" applyFill="1" applyBorder="1" applyAlignment="1">
      <alignment horizontal="center" vertical="center"/>
    </xf>
    <xf numFmtId="0" fontId="3" fillId="2" borderId="52" xfId="4" applyFont="1" applyFill="1" applyBorder="1" applyAlignment="1">
      <alignment horizontal="center" vertical="center"/>
    </xf>
    <xf numFmtId="0" fontId="3" fillId="2" borderId="53" xfId="4" applyFont="1" applyFill="1" applyBorder="1" applyAlignment="1">
      <alignment horizontal="center" vertical="center"/>
    </xf>
    <xf numFmtId="0" fontId="3" fillId="2" borderId="18" xfId="4" applyFont="1" applyFill="1" applyBorder="1" applyAlignment="1">
      <alignment horizontal="center"/>
    </xf>
    <xf numFmtId="0" fontId="3" fillId="2" borderId="19" xfId="4" applyFont="1" applyFill="1" applyBorder="1" applyAlignment="1">
      <alignment horizontal="center"/>
    </xf>
    <xf numFmtId="164" fontId="11" fillId="0" borderId="0" xfId="5" applyNumberFormat="1" applyFont="1" applyAlignment="1">
      <alignment horizontal="center"/>
    </xf>
    <xf numFmtId="164" fontId="27" fillId="0" borderId="26" xfId="5" applyNumberFormat="1" applyFont="1" applyBorder="1" applyAlignment="1">
      <alignment horizontal="center" vertical="center"/>
    </xf>
    <xf numFmtId="164" fontId="27" fillId="0" borderId="25" xfId="5" applyNumberFormat="1" applyFont="1" applyBorder="1" applyAlignment="1">
      <alignment horizontal="center" vertical="center"/>
    </xf>
    <xf numFmtId="164" fontId="12" fillId="0" borderId="20" xfId="5" quotePrefix="1" applyNumberFormat="1" applyFont="1" applyBorder="1" applyAlignment="1">
      <alignment horizontal="center"/>
    </xf>
    <xf numFmtId="164" fontId="12" fillId="0" borderId="21" xfId="5" quotePrefix="1" applyNumberFormat="1" applyFont="1" applyBorder="1" applyAlignment="1">
      <alignment horizontal="center"/>
    </xf>
    <xf numFmtId="164" fontId="12" fillId="0" borderId="47" xfId="5" quotePrefix="1" applyNumberFormat="1" applyFont="1" applyBorder="1" applyAlignment="1">
      <alignment horizontal="center"/>
    </xf>
    <xf numFmtId="164" fontId="12" fillId="0" borderId="54" xfId="5" quotePrefix="1" applyNumberFormat="1" applyFont="1" applyBorder="1" applyAlignment="1">
      <alignment horizontal="center"/>
    </xf>
    <xf numFmtId="164" fontId="3" fillId="0" borderId="20" xfId="5" applyNumberFormat="1" applyFont="1" applyBorder="1" applyAlignment="1">
      <alignment horizontal="center"/>
    </xf>
    <xf numFmtId="164" fontId="3" fillId="0" borderId="21" xfId="5" applyNumberFormat="1" applyFont="1" applyBorder="1" applyAlignment="1">
      <alignment horizontal="center"/>
    </xf>
    <xf numFmtId="164" fontId="3" fillId="0" borderId="11" xfId="5" applyNumberFormat="1" applyFont="1" applyBorder="1" applyAlignment="1">
      <alignment horizontal="center"/>
    </xf>
    <xf numFmtId="164" fontId="3" fillId="0" borderId="12" xfId="5" applyNumberFormat="1" applyFont="1" applyBorder="1" applyAlignment="1">
      <alignment horizontal="center"/>
    </xf>
    <xf numFmtId="168" fontId="3" fillId="0" borderId="26" xfId="5" applyNumberFormat="1" applyFont="1" applyBorder="1" applyAlignment="1">
      <alignment horizontal="center"/>
    </xf>
    <xf numFmtId="168" fontId="3" fillId="0" borderId="11" xfId="5" applyNumberFormat="1" applyFont="1" applyBorder="1" applyAlignment="1">
      <alignment horizontal="center"/>
    </xf>
    <xf numFmtId="168" fontId="3" fillId="0" borderId="12" xfId="5" applyNumberFormat="1" applyFont="1" applyBorder="1" applyAlignment="1">
      <alignment horizontal="center"/>
    </xf>
    <xf numFmtId="164" fontId="3" fillId="0" borderId="18" xfId="5" applyNumberFormat="1" applyFont="1" applyBorder="1" applyAlignment="1">
      <alignment horizontal="center"/>
    </xf>
    <xf numFmtId="164" fontId="3" fillId="0" borderId="0" xfId="5" applyNumberFormat="1" applyFont="1" applyBorder="1" applyAlignment="1">
      <alignment horizontal="center"/>
    </xf>
    <xf numFmtId="164" fontId="3" fillId="0" borderId="14" xfId="5" applyNumberFormat="1" applyFont="1" applyBorder="1" applyAlignment="1">
      <alignment horizontal="center"/>
    </xf>
    <xf numFmtId="168" fontId="3" fillId="0" borderId="25" xfId="5" applyNumberFormat="1" applyFont="1" applyBorder="1" applyAlignment="1">
      <alignment horizontal="center"/>
    </xf>
    <xf numFmtId="168" fontId="3" fillId="0" borderId="0" xfId="5" applyNumberFormat="1" applyFont="1" applyBorder="1" applyAlignment="1">
      <alignment horizontal="center"/>
    </xf>
    <xf numFmtId="168" fontId="3" fillId="0" borderId="14" xfId="5" applyNumberFormat="1" applyFont="1" applyBorder="1" applyAlignment="1">
      <alignment horizontal="center"/>
    </xf>
    <xf numFmtId="164" fontId="3" fillId="2" borderId="0" xfId="3" applyNumberFormat="1" applyFont="1" applyFill="1" applyAlignment="1">
      <alignment horizontal="center"/>
    </xf>
    <xf numFmtId="164" fontId="12" fillId="2" borderId="0" xfId="3" applyNumberFormat="1" applyFont="1" applyFill="1" applyAlignment="1">
      <alignment horizontal="center"/>
    </xf>
    <xf numFmtId="164" fontId="3" fillId="2" borderId="0" xfId="3" applyNumberFormat="1" applyFont="1" applyFill="1" applyAlignment="1">
      <alignment horizontal="center" vertical="center"/>
    </xf>
    <xf numFmtId="38" fontId="3" fillId="0" borderId="20" xfId="1" quotePrefix="1" applyNumberFormat="1" applyFont="1" applyBorder="1" applyAlignment="1">
      <alignment horizontal="center"/>
    </xf>
    <xf numFmtId="38" fontId="3" fillId="0" borderId="34" xfId="1" applyNumberFormat="1" applyFont="1" applyBorder="1" applyAlignment="1">
      <alignment horizontal="center"/>
    </xf>
    <xf numFmtId="38" fontId="3" fillId="0" borderId="21" xfId="1" applyNumberFormat="1" applyFont="1" applyBorder="1" applyAlignment="1">
      <alignment horizontal="center"/>
    </xf>
    <xf numFmtId="38" fontId="11" fillId="0" borderId="0" xfId="17" applyNumberFormat="1" applyFont="1" applyFill="1" applyAlignment="1">
      <alignment horizontal="center"/>
    </xf>
    <xf numFmtId="43" fontId="20" fillId="0" borderId="0" xfId="1" applyFont="1" applyFill="1"/>
    <xf numFmtId="0" fontId="23" fillId="0" borderId="0" xfId="0" applyFont="1" applyFill="1" applyAlignment="1">
      <alignment vertical="center"/>
    </xf>
    <xf numFmtId="167" fontId="11" fillId="0" borderId="0" xfId="17" applyNumberFormat="1" applyFont="1" applyFill="1" applyBorder="1" applyAlignment="1">
      <alignment horizontal="center"/>
    </xf>
    <xf numFmtId="0" fontId="0" fillId="0" borderId="0" xfId="0" applyFill="1"/>
    <xf numFmtId="38" fontId="3" fillId="0" borderId="18" xfId="17" applyNumberFormat="1" applyFont="1" applyFill="1" applyBorder="1" applyAlignment="1"/>
    <xf numFmtId="164" fontId="12" fillId="0" borderId="9" xfId="18" applyNumberFormat="1" applyFont="1" applyFill="1" applyBorder="1" applyAlignment="1">
      <alignment horizontal="center"/>
    </xf>
    <xf numFmtId="1" fontId="35" fillId="0" borderId="26" xfId="8" applyNumberFormat="1" applyFont="1" applyFill="1" applyBorder="1" applyAlignment="1">
      <alignment horizontal="center" vertical="center"/>
    </xf>
    <xf numFmtId="0" fontId="35" fillId="0" borderId="27" xfId="8" applyFont="1" applyFill="1" applyBorder="1" applyAlignment="1">
      <alignment horizontal="center"/>
    </xf>
    <xf numFmtId="0" fontId="35" fillId="0" borderId="28" xfId="8" applyFont="1" applyFill="1" applyBorder="1" applyAlignment="1">
      <alignment horizontal="center"/>
    </xf>
    <xf numFmtId="0" fontId="35" fillId="0" borderId="29" xfId="8" applyFont="1" applyFill="1" applyBorder="1" applyAlignment="1">
      <alignment horizontal="center"/>
    </xf>
    <xf numFmtId="38" fontId="35" fillId="0" borderId="27" xfId="6" applyNumberFormat="1" applyFont="1" applyFill="1" applyBorder="1" applyAlignment="1">
      <alignment horizontal="center"/>
    </xf>
    <xf numFmtId="38" fontId="35" fillId="0" borderId="29" xfId="6" applyNumberFormat="1" applyFont="1" applyFill="1" applyBorder="1" applyAlignment="1">
      <alignment horizontal="center"/>
    </xf>
    <xf numFmtId="164" fontId="18" fillId="0" borderId="16" xfId="18" applyNumberFormat="1" applyFont="1" applyFill="1" applyBorder="1" applyAlignment="1">
      <alignment horizontal="center" vertical="center" wrapText="1"/>
    </xf>
    <xf numFmtId="164" fontId="18" fillId="0" borderId="16" xfId="18" applyNumberFormat="1" applyFont="1" applyFill="1" applyBorder="1" applyAlignment="1">
      <alignment horizontal="centerContinuous" wrapText="1"/>
    </xf>
    <xf numFmtId="1" fontId="35" fillId="0" borderId="25" xfId="8" applyNumberFormat="1" applyFont="1" applyFill="1" applyBorder="1" applyAlignment="1">
      <alignment horizontal="center" vertical="center"/>
    </xf>
    <xf numFmtId="1" fontId="35" fillId="0" borderId="25" xfId="8" applyNumberFormat="1" applyFont="1" applyFill="1" applyBorder="1" applyAlignment="1">
      <alignment horizontal="center" vertical="center"/>
    </xf>
    <xf numFmtId="0" fontId="35" fillId="0" borderId="16" xfId="8" applyFont="1" applyFill="1" applyBorder="1" applyAlignment="1">
      <alignment horizontal="center" vertical="center"/>
    </xf>
    <xf numFmtId="38" fontId="35" fillId="0" borderId="30" xfId="6" applyNumberFormat="1" applyFont="1" applyFill="1" applyBorder="1" applyAlignment="1">
      <alignment horizontal="center" vertical="center"/>
    </xf>
    <xf numFmtId="165" fontId="35" fillId="0" borderId="30" xfId="17" applyNumberFormat="1" applyFont="1" applyFill="1" applyBorder="1" applyAlignment="1">
      <alignment horizontal="center" vertical="center"/>
    </xf>
    <xf numFmtId="0" fontId="49" fillId="0" borderId="0" xfId="0" applyFont="1" applyFill="1"/>
    <xf numFmtId="0" fontId="50" fillId="0" borderId="0" xfId="0" applyFont="1" applyFill="1"/>
    <xf numFmtId="164" fontId="50" fillId="0" borderId="0" xfId="0" applyNumberFormat="1" applyFont="1" applyFill="1"/>
    <xf numFmtId="164" fontId="49" fillId="0" borderId="0" xfId="1" applyNumberFormat="1" applyFont="1" applyFill="1"/>
    <xf numFmtId="0" fontId="51" fillId="0" borderId="0" xfId="0" applyFont="1" applyFill="1"/>
    <xf numFmtId="164" fontId="52" fillId="0" borderId="0" xfId="1" applyNumberFormat="1" applyFont="1" applyFill="1"/>
    <xf numFmtId="164" fontId="53" fillId="0" borderId="0" xfId="1" applyNumberFormat="1" applyFont="1" applyFill="1"/>
    <xf numFmtId="38" fontId="53" fillId="0" borderId="0" xfId="1" applyNumberFormat="1" applyFont="1" applyFill="1"/>
    <xf numFmtId="38" fontId="54" fillId="0" borderId="0" xfId="19" applyNumberFormat="1" applyFont="1" applyFill="1" applyBorder="1"/>
    <xf numFmtId="165" fontId="54" fillId="0" borderId="0" xfId="17" applyNumberFormat="1" applyFont="1" applyFill="1"/>
    <xf numFmtId="38" fontId="49" fillId="0" borderId="0" xfId="1" applyNumberFormat="1" applyFont="1" applyFill="1"/>
    <xf numFmtId="38" fontId="19" fillId="0" borderId="0" xfId="19" applyNumberFormat="1" applyFont="1" applyFill="1" applyBorder="1"/>
    <xf numFmtId="165" fontId="19" fillId="0" borderId="0" xfId="17" applyNumberFormat="1" applyFont="1" applyFill="1"/>
    <xf numFmtId="43" fontId="49" fillId="0" borderId="0" xfId="1" applyFont="1" applyFill="1"/>
    <xf numFmtId="0" fontId="55" fillId="0" borderId="0" xfId="0" applyFont="1" applyFill="1" applyAlignment="1">
      <alignment vertical="center"/>
    </xf>
    <xf numFmtId="0" fontId="56" fillId="0" borderId="0" xfId="0" applyFont="1" applyFill="1" applyAlignment="1">
      <alignment horizontal="center"/>
    </xf>
    <xf numFmtId="1" fontId="57" fillId="0" borderId="0" xfId="8" applyNumberFormat="1" applyFont="1" applyFill="1" applyBorder="1"/>
    <xf numFmtId="0" fontId="37" fillId="0" borderId="0" xfId="0" applyFont="1" applyFill="1" applyAlignment="1">
      <alignment horizontal="right"/>
    </xf>
    <xf numFmtId="0" fontId="58" fillId="0" borderId="0" xfId="0" applyFont="1" applyFill="1"/>
    <xf numFmtId="164" fontId="37" fillId="0" borderId="0" xfId="1" applyNumberFormat="1" applyFont="1" applyFill="1"/>
    <xf numFmtId="38" fontId="37" fillId="0" borderId="0" xfId="1" applyNumberFormat="1" applyFont="1" applyFill="1"/>
    <xf numFmtId="38" fontId="35" fillId="0" borderId="0" xfId="19" applyNumberFormat="1" applyFont="1" applyFill="1" applyBorder="1"/>
    <xf numFmtId="165" fontId="35" fillId="0" borderId="0" xfId="17" applyNumberFormat="1" applyFont="1" applyFill="1"/>
    <xf numFmtId="0" fontId="23" fillId="0" borderId="0" xfId="0" applyFont="1" applyAlignment="1">
      <alignment vertical="center"/>
    </xf>
    <xf numFmtId="38" fontId="20" fillId="0" borderId="0" xfId="1" applyNumberFormat="1" applyFont="1" applyFill="1"/>
    <xf numFmtId="38" fontId="2" fillId="0" borderId="0" xfId="19" applyNumberFormat="1" applyFont="1" applyFill="1" applyBorder="1"/>
    <xf numFmtId="165" fontId="2" fillId="0" borderId="0" xfId="17" applyNumberFormat="1" applyFont="1" applyFill="1"/>
    <xf numFmtId="43" fontId="23" fillId="0" borderId="0" xfId="1" applyFont="1" applyFill="1"/>
    <xf numFmtId="164" fontId="59" fillId="0" borderId="0" xfId="1" applyNumberFormat="1" applyFont="1" applyFill="1"/>
    <xf numFmtId="0" fontId="60" fillId="0" borderId="0" xfId="0" applyFont="1" applyFill="1"/>
    <xf numFmtId="0" fontId="58" fillId="0" borderId="0" xfId="0" applyFont="1" applyAlignment="1">
      <alignment vertical="center"/>
    </xf>
    <xf numFmtId="0" fontId="23" fillId="0" borderId="0" xfId="0" applyFont="1" applyFill="1"/>
    <xf numFmtId="0" fontId="59" fillId="0" borderId="0" xfId="0" applyFont="1" applyFill="1" applyAlignment="1">
      <alignment horizontal="right"/>
    </xf>
    <xf numFmtId="0" fontId="50" fillId="0" borderId="0" xfId="0" applyFont="1"/>
    <xf numFmtId="164" fontId="23" fillId="0" borderId="0" xfId="1" applyNumberFormat="1" applyFont="1" applyFill="1"/>
    <xf numFmtId="0" fontId="56" fillId="0" borderId="0" xfId="0" applyFont="1" applyAlignment="1">
      <alignment vertical="center"/>
    </xf>
    <xf numFmtId="43" fontId="55" fillId="0" borderId="0" xfId="1" applyFont="1" applyFill="1"/>
    <xf numFmtId="43" fontId="24" fillId="0" borderId="0" xfId="1" applyFont="1" applyFill="1"/>
    <xf numFmtId="0" fontId="55" fillId="0" borderId="0" xfId="0" applyFont="1" applyFill="1"/>
    <xf numFmtId="0" fontId="57" fillId="0" borderId="0" xfId="8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32" fillId="0" borderId="0" xfId="0" applyFont="1" applyAlignment="1">
      <alignment vertical="center"/>
    </xf>
    <xf numFmtId="0" fontId="3" fillId="0" borderId="0" xfId="4" quotePrefix="1" applyFont="1" applyFill="1" applyAlignment="1">
      <alignment horizontal="left"/>
    </xf>
    <xf numFmtId="0" fontId="12" fillId="0" borderId="15" xfId="2" applyFont="1" applyBorder="1" applyAlignment="1">
      <alignment horizontal="center"/>
    </xf>
  </cellXfs>
  <cellStyles count="20">
    <cellStyle name="Comma" xfId="1" builtinId="3"/>
    <cellStyle name="Comma 2 2" xfId="6"/>
    <cellStyle name="Comma 2 4" xfId="19"/>
    <cellStyle name="Comma_Book2 3 3 2 2 2" xfId="10"/>
    <cellStyle name="Comma_CHAIRMAN-1" xfId="3"/>
    <cellStyle name="Comma_CHAIRMAN-1-2" xfId="5"/>
    <cellStyle name="Comma_COUNT. BY COMM. TABU ( JUL-JAN.2005-06 )" xfId="15"/>
    <cellStyle name="Comma_Direction of Balance Jul-Jun.2004-05" xfId="18"/>
    <cellStyle name="Comma_Direction of Trade (JULY-JUNE 2K3-2k4)" xfId="17"/>
    <cellStyle name="Comma_PR-AUGUST-2000" xfId="16"/>
    <cellStyle name="Normal" xfId="0" builtinId="0"/>
    <cellStyle name="Normal 2 2" xfId="8"/>
    <cellStyle name="Normal_Book2" xfId="12"/>
    <cellStyle name="Normal_COMPLETE STAT.SET JUL-OCT. 2008-09" xfId="2"/>
    <cellStyle name="Normal_SUMMARY $ SDR JULY (2011-12)" xfId="11"/>
    <cellStyle name="Normal_VARI. COMM. BY COUNT. ( JUL-NOV. 2008-09 )" xfId="7"/>
    <cellStyle name="Normal_VARI. COUNT BY COMM. ( JUL-NOV. 2008-09 )" xfId="14"/>
    <cellStyle name="Normal_VARI. COUNT. BY COMM. ( J-DEC. 2008-09 )" xfId="13"/>
    <cellStyle name="Normal_VARI.COMM. BY COUNT. ( JUL-SEPT.2008-09 )" xfId="9"/>
    <cellStyle name="Normal_VARI.COUNT. BY COMM. ( JULY-SEPT.2008-09 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9525</xdr:rowOff>
    </xdr:from>
    <xdr:to>
      <xdr:col>11</xdr:col>
      <xdr:colOff>361950</xdr:colOff>
      <xdr:row>31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47725" y="1562100"/>
          <a:ext cx="7800975" cy="387667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40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JULY-JUNE</a:t>
          </a: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2018-19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4800" b="1" i="1" strike="noStrike">
              <a:solidFill>
                <a:srgbClr val="000000"/>
              </a:solidFill>
              <a:latin typeface="Arial"/>
              <a:cs typeface="Arial"/>
            </a:rPr>
            <a:t>( FINAL )</a:t>
          </a:r>
          <a:endParaRPr lang="en-US" sz="36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4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ata\COMPLETE%20FOLDER%204%202018-19\COMP.%20FOLDER%204%20J-JUNE%202018-19\DIR.%20OF%20TRADE%204%20J-JUN,%202018-19%20IM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UKM-IBD"/>
      <sheetName val="PAKUKM-IBD (2)"/>
      <sheetName val="PAKUKM-IBD (3)"/>
      <sheetName val="PBS FORMAT"/>
      <sheetName val="TDAP FORMAT"/>
      <sheetName val="TDAP FORMAT (2)"/>
      <sheetName val="PAKUKM-IBD (F)"/>
      <sheetName val="TDAP FORMAT (W)"/>
      <sheetName val="D.OF IMP.4 J-MAR. 2018-19 (W)"/>
      <sheetName val="TDAP FORMAT (W) (2)I"/>
      <sheetName val="D.OF IMP.4 J-MAR. 2018-19 (W) I"/>
      <sheetName val="I"/>
      <sheetName val="BAL.OF TRA.4 J-JUN. 2018-19 (F)"/>
      <sheetName val="BAL.OF TRA.4 J-JUN. 2018-19 (2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6"/>
  <sheetViews>
    <sheetView topLeftCell="D13" workbookViewId="0">
      <selection activeCell="M28" sqref="M28"/>
    </sheetView>
  </sheetViews>
  <sheetFormatPr defaultColWidth="15.140625" defaultRowHeight="12.75" x14ac:dyDescent="0.2"/>
  <cols>
    <col min="1" max="1" width="8.5703125" style="1" customWidth="1"/>
    <col min="2" max="2" width="4.140625" style="1" customWidth="1"/>
    <col min="3" max="3" width="9.28515625" style="1" customWidth="1"/>
    <col min="4" max="4" width="12.28515625" style="1" customWidth="1"/>
    <col min="5" max="5" width="11.7109375" style="1" customWidth="1"/>
    <col min="6" max="6" width="15.140625" style="1"/>
    <col min="7" max="7" width="10.5703125" style="1" customWidth="1"/>
    <col min="8" max="8" width="10.140625" style="1" customWidth="1"/>
    <col min="9" max="9" width="12.140625" style="1" customWidth="1"/>
    <col min="10" max="16384" width="15.140625" style="1"/>
  </cols>
  <sheetData>
    <row r="5" spans="2:15" ht="14.25" customHeight="1" x14ac:dyDescent="0.2">
      <c r="B5" s="483">
        <v>786</v>
      </c>
      <c r="C5" s="484"/>
      <c r="D5" s="484"/>
      <c r="E5" s="484"/>
      <c r="F5" s="484"/>
      <c r="G5" s="484"/>
      <c r="H5" s="484"/>
      <c r="I5" s="484"/>
      <c r="J5" s="484"/>
      <c r="K5" s="484"/>
      <c r="L5" s="485"/>
    </row>
    <row r="6" spans="2:15" ht="44.25" x14ac:dyDescent="0.55000000000000004">
      <c r="B6" s="486" t="s">
        <v>0</v>
      </c>
      <c r="C6" s="487"/>
      <c r="D6" s="487"/>
      <c r="E6" s="487"/>
      <c r="F6" s="487"/>
      <c r="G6" s="487"/>
      <c r="H6" s="487"/>
      <c r="I6" s="487"/>
      <c r="J6" s="487"/>
      <c r="K6" s="487"/>
      <c r="L6" s="488"/>
    </row>
    <row r="7" spans="2:15" ht="12.75" customHeight="1" x14ac:dyDescent="0.2">
      <c r="B7" s="489" t="s">
        <v>1</v>
      </c>
      <c r="C7" s="490"/>
      <c r="D7" s="490"/>
      <c r="E7" s="490"/>
      <c r="F7" s="490"/>
      <c r="G7" s="490"/>
      <c r="H7" s="490"/>
      <c r="I7" s="490"/>
      <c r="J7" s="490"/>
      <c r="K7" s="490"/>
      <c r="L7" s="491"/>
    </row>
    <row r="8" spans="2:15" ht="12.75" customHeight="1" x14ac:dyDescent="0.2">
      <c r="B8" s="489"/>
      <c r="C8" s="490"/>
      <c r="D8" s="490"/>
      <c r="E8" s="490"/>
      <c r="F8" s="490"/>
      <c r="G8" s="490"/>
      <c r="H8" s="490"/>
      <c r="I8" s="490"/>
      <c r="J8" s="490"/>
      <c r="K8" s="490"/>
      <c r="L8" s="491"/>
    </row>
    <row r="9" spans="2:15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5" x14ac:dyDescent="0.2">
      <c r="B10" s="2"/>
      <c r="C10" s="3"/>
      <c r="D10" s="3"/>
      <c r="E10" s="3"/>
      <c r="F10" s="3"/>
      <c r="G10" s="3"/>
      <c r="H10" s="3"/>
      <c r="I10" s="3"/>
      <c r="J10" s="3"/>
      <c r="K10" s="3"/>
      <c r="L10" s="4"/>
    </row>
    <row r="11" spans="2:15" x14ac:dyDescent="0.2">
      <c r="B11" s="2"/>
      <c r="C11" s="3"/>
      <c r="D11" s="3"/>
      <c r="E11" s="3"/>
      <c r="F11" s="3"/>
      <c r="G11" s="3"/>
      <c r="H11" s="3"/>
      <c r="I11" s="3"/>
      <c r="J11" s="5"/>
      <c r="K11" s="5"/>
      <c r="L11" s="6"/>
      <c r="M11" s="7"/>
      <c r="N11" s="7"/>
      <c r="O11" s="7"/>
    </row>
    <row r="12" spans="2:15" x14ac:dyDescent="0.2">
      <c r="B12" s="2"/>
      <c r="C12" s="3"/>
      <c r="D12" s="3"/>
      <c r="E12" s="3"/>
      <c r="F12" s="3"/>
      <c r="G12" s="3"/>
      <c r="H12" s="3"/>
      <c r="I12" s="3"/>
      <c r="J12" s="5"/>
      <c r="K12" s="5"/>
      <c r="L12" s="6"/>
      <c r="M12" s="7"/>
      <c r="N12" s="7"/>
      <c r="O12" s="7"/>
    </row>
    <row r="13" spans="2:15" x14ac:dyDescent="0.2">
      <c r="B13" s="2"/>
      <c r="C13" s="3"/>
      <c r="D13" s="3"/>
      <c r="E13" s="3"/>
      <c r="F13" s="3"/>
      <c r="G13" s="3"/>
      <c r="H13" s="3"/>
      <c r="I13" s="3"/>
      <c r="J13" s="3"/>
      <c r="K13" s="3"/>
      <c r="L13" s="4"/>
    </row>
    <row r="14" spans="2:15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4"/>
    </row>
    <row r="15" spans="2:15" x14ac:dyDescent="0.2">
      <c r="B15" s="2"/>
      <c r="C15" s="3"/>
      <c r="D15" s="3"/>
      <c r="E15" s="3"/>
      <c r="F15" s="3"/>
      <c r="G15" s="3"/>
      <c r="H15" s="3"/>
      <c r="I15" s="3"/>
      <c r="J15" s="3"/>
      <c r="K15" s="8"/>
      <c r="L15" s="4"/>
    </row>
    <row r="16" spans="2:15" x14ac:dyDescent="0.2">
      <c r="B16" s="2"/>
      <c r="C16" s="3"/>
      <c r="D16" s="3"/>
      <c r="E16" s="3"/>
      <c r="F16" s="3"/>
      <c r="G16" s="3"/>
      <c r="H16" s="3"/>
      <c r="I16" s="3"/>
      <c r="J16" s="3"/>
      <c r="K16" s="3"/>
      <c r="L16" s="4"/>
    </row>
    <row r="17" spans="2:12" x14ac:dyDescent="0.2">
      <c r="B17" s="2"/>
      <c r="C17" s="3"/>
      <c r="D17" s="3"/>
      <c r="E17" s="3"/>
      <c r="F17" s="3"/>
      <c r="G17" s="3"/>
      <c r="H17" s="3"/>
      <c r="I17" s="3"/>
      <c r="J17" s="3"/>
      <c r="K17" s="8"/>
      <c r="L17" s="4"/>
    </row>
    <row r="18" spans="2:12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4"/>
    </row>
    <row r="19" spans="2:12" x14ac:dyDescent="0.2">
      <c r="B19" s="2"/>
      <c r="C19" s="3"/>
      <c r="D19" s="3"/>
      <c r="E19" s="3"/>
      <c r="F19" s="3"/>
      <c r="G19" s="3"/>
      <c r="H19" s="3"/>
      <c r="I19" s="3"/>
      <c r="J19" s="3"/>
      <c r="K19" s="8"/>
      <c r="L19" s="4"/>
    </row>
    <row r="20" spans="2:12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4"/>
    </row>
    <row r="21" spans="2:12" x14ac:dyDescent="0.2">
      <c r="B21" s="2"/>
      <c r="C21" s="3"/>
      <c r="D21" s="3"/>
      <c r="E21" s="3"/>
      <c r="F21" s="3"/>
      <c r="G21" s="3"/>
      <c r="H21" s="3"/>
      <c r="I21" s="3"/>
      <c r="J21" s="3"/>
      <c r="K21" s="8"/>
      <c r="L21" s="4"/>
    </row>
    <row r="22" spans="2:12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4"/>
    </row>
    <row r="23" spans="2:12" x14ac:dyDescent="0.2">
      <c r="B23" s="2"/>
      <c r="C23" s="3"/>
      <c r="D23" s="3"/>
      <c r="E23" s="3"/>
      <c r="F23" s="3"/>
      <c r="G23" s="3"/>
      <c r="H23" s="3"/>
      <c r="I23" s="3"/>
      <c r="J23" s="3"/>
      <c r="K23" s="3"/>
      <c r="L23" s="4"/>
    </row>
    <row r="24" spans="2:12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4"/>
    </row>
    <row r="25" spans="2:12" x14ac:dyDescent="0.2">
      <c r="B25" s="2"/>
      <c r="C25" s="3"/>
      <c r="D25" s="3"/>
      <c r="E25" s="3"/>
      <c r="F25" s="3"/>
      <c r="G25" s="3"/>
      <c r="H25" s="3"/>
      <c r="I25" s="3"/>
      <c r="J25" s="3"/>
      <c r="K25" s="3"/>
      <c r="L25" s="4"/>
    </row>
    <row r="26" spans="2:12" x14ac:dyDescent="0.2">
      <c r="B26" s="2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spans="2:12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2:12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4"/>
    </row>
    <row r="29" spans="2:12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spans="2:12" x14ac:dyDescent="0.2">
      <c r="B30" s="2"/>
      <c r="C30" s="3"/>
      <c r="D30" s="3"/>
      <c r="E30" s="3"/>
      <c r="F30" s="3"/>
      <c r="G30" s="3"/>
      <c r="H30" s="3"/>
      <c r="I30" s="3"/>
      <c r="J30" s="3"/>
      <c r="K30" s="3"/>
      <c r="L30" s="4"/>
    </row>
    <row r="31" spans="2:12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4"/>
    </row>
    <row r="32" spans="2:12" ht="27.75" x14ac:dyDescent="0.4">
      <c r="B32" s="492" t="s">
        <v>2</v>
      </c>
      <c r="C32" s="493"/>
      <c r="D32" s="493"/>
      <c r="E32" s="493"/>
      <c r="F32" s="493"/>
      <c r="G32" s="493"/>
      <c r="H32" s="493"/>
      <c r="I32" s="493"/>
      <c r="J32" s="493"/>
      <c r="K32" s="493"/>
      <c r="L32" s="494"/>
    </row>
    <row r="33" spans="2:12" ht="27.75" customHeight="1" x14ac:dyDescent="0.3">
      <c r="B33" s="495" t="s">
        <v>3</v>
      </c>
      <c r="C33" s="496"/>
      <c r="D33" s="496"/>
      <c r="E33" s="496"/>
      <c r="F33" s="496"/>
      <c r="G33" s="496"/>
      <c r="H33" s="496"/>
      <c r="I33" s="496"/>
      <c r="J33" s="496"/>
      <c r="K33" s="496"/>
      <c r="L33" s="497"/>
    </row>
    <row r="34" spans="2:12" x14ac:dyDescent="0.2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2:12" x14ac:dyDescent="0.2">
      <c r="B35" s="3"/>
      <c r="C35" s="3"/>
      <c r="D35" s="3"/>
      <c r="E35" s="3"/>
      <c r="F35" s="3"/>
      <c r="G35" s="3"/>
      <c r="H35" s="3"/>
      <c r="I35" s="3"/>
    </row>
    <row r="36" spans="2:12" x14ac:dyDescent="0.2">
      <c r="B36" s="3"/>
      <c r="C36" s="3"/>
      <c r="D36" s="3"/>
      <c r="E36" s="3"/>
      <c r="F36" s="3"/>
      <c r="G36" s="3"/>
      <c r="H36" s="3"/>
      <c r="I36" s="3"/>
    </row>
  </sheetData>
  <mergeCells count="5">
    <mergeCell ref="B5:L5"/>
    <mergeCell ref="B6:L6"/>
    <mergeCell ref="B7:L8"/>
    <mergeCell ref="B32:L32"/>
    <mergeCell ref="B33:L33"/>
  </mergeCells>
  <printOptions horizontalCentered="1"/>
  <pageMargins left="0.37" right="0.23" top="0.49" bottom="0.5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8"/>
  <sheetViews>
    <sheetView tabSelected="1" topLeftCell="A22" zoomScale="90" zoomScaleNormal="90" workbookViewId="0">
      <selection activeCell="G43" sqref="G43"/>
    </sheetView>
  </sheetViews>
  <sheetFormatPr defaultColWidth="9.140625" defaultRowHeight="12" x14ac:dyDescent="0.2"/>
  <cols>
    <col min="1" max="1" width="6.85546875" style="12" bestFit="1" customWidth="1"/>
    <col min="2" max="2" width="19.42578125" style="12" customWidth="1"/>
    <col min="3" max="3" width="8.5703125" style="12" bestFit="1" customWidth="1"/>
    <col min="4" max="4" width="6.85546875" style="12" bestFit="1" customWidth="1"/>
    <col min="5" max="5" width="15.140625" style="12" customWidth="1"/>
    <col min="6" max="6" width="8.5703125" style="12" bestFit="1" customWidth="1"/>
    <col min="7" max="7" width="7.42578125" style="12" bestFit="1" customWidth="1"/>
    <col min="8" max="8" width="16.7109375" style="12" customWidth="1"/>
    <col min="9" max="9" width="8.5703125" style="12" bestFit="1" customWidth="1"/>
    <col min="10" max="10" width="7.42578125" style="12" bestFit="1" customWidth="1"/>
    <col min="11" max="11" width="20.85546875" style="12" customWidth="1"/>
    <col min="12" max="12" width="8.5703125" style="12" bestFit="1" customWidth="1"/>
    <col min="13" max="13" width="7.42578125" style="12" bestFit="1" customWidth="1"/>
    <col min="14" max="14" width="17.28515625" style="12" customWidth="1"/>
    <col min="15" max="15" width="8.5703125" style="12" bestFit="1" customWidth="1"/>
    <col min="16" max="16384" width="9.140625" style="12"/>
  </cols>
  <sheetData>
    <row r="3" spans="1:15" ht="12.75" x14ac:dyDescent="0.2">
      <c r="H3" s="13">
        <v>786</v>
      </c>
    </row>
    <row r="4" spans="1:15" ht="20.25" x14ac:dyDescent="0.3">
      <c r="A4" s="512" t="s">
        <v>105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</row>
    <row r="6" spans="1:15" ht="15.75" x14ac:dyDescent="0.25">
      <c r="A6" s="513" t="s">
        <v>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</row>
    <row r="7" spans="1:15" ht="15.75" x14ac:dyDescent="0.25">
      <c r="A7" s="513" t="s">
        <v>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</row>
    <row r="9" spans="1:15" ht="15.75" customHeight="1" x14ac:dyDescent="0.25">
      <c r="A9" s="513" t="s">
        <v>6</v>
      </c>
      <c r="B9" s="513"/>
      <c r="C9" s="513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</row>
    <row r="10" spans="1:15" ht="13.5" customHeight="1" x14ac:dyDescent="0.2">
      <c r="A10" s="514" t="s">
        <v>7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</row>
    <row r="11" spans="1:15" ht="13.5" customHeight="1" thickBot="1" x14ac:dyDescent="0.25">
      <c r="E11" s="14"/>
      <c r="F11" s="14"/>
      <c r="G11" s="14"/>
      <c r="H11" s="14"/>
      <c r="I11" s="14"/>
      <c r="J11" s="14"/>
      <c r="K11" s="14"/>
    </row>
    <row r="12" spans="1:15" s="15" customFormat="1" ht="10.5" customHeight="1" x14ac:dyDescent="0.2">
      <c r="A12" s="500" t="s">
        <v>8</v>
      </c>
      <c r="B12" s="500" t="s">
        <v>9</v>
      </c>
      <c r="C12" s="504" t="s">
        <v>10</v>
      </c>
      <c r="D12" s="498" t="s">
        <v>8</v>
      </c>
      <c r="E12" s="500" t="s">
        <v>9</v>
      </c>
      <c r="F12" s="504" t="s">
        <v>11</v>
      </c>
      <c r="G12" s="498" t="s">
        <v>8</v>
      </c>
      <c r="H12" s="500" t="s">
        <v>9</v>
      </c>
      <c r="I12" s="504" t="s">
        <v>11</v>
      </c>
      <c r="J12" s="498" t="s">
        <v>8</v>
      </c>
      <c r="K12" s="500" t="s">
        <v>9</v>
      </c>
      <c r="L12" s="504" t="s">
        <v>11</v>
      </c>
      <c r="M12" s="498" t="s">
        <v>8</v>
      </c>
      <c r="N12" s="500" t="s">
        <v>9</v>
      </c>
      <c r="O12" s="502" t="s">
        <v>11</v>
      </c>
    </row>
    <row r="13" spans="1:15" s="15" customFormat="1" ht="18" customHeight="1" x14ac:dyDescent="0.2">
      <c r="A13" s="508"/>
      <c r="B13" s="508"/>
      <c r="C13" s="506"/>
      <c r="D13" s="507"/>
      <c r="E13" s="508"/>
      <c r="F13" s="506"/>
      <c r="G13" s="507"/>
      <c r="H13" s="508"/>
      <c r="I13" s="506"/>
      <c r="J13" s="507"/>
      <c r="K13" s="508"/>
      <c r="L13" s="506"/>
      <c r="M13" s="507"/>
      <c r="N13" s="508"/>
      <c r="O13" s="509"/>
    </row>
    <row r="14" spans="1:15" ht="23.25" customHeight="1" x14ac:dyDescent="0.2">
      <c r="A14" s="16" t="s">
        <v>12</v>
      </c>
      <c r="B14" s="16" t="s">
        <v>13</v>
      </c>
      <c r="C14" s="17" t="s">
        <v>14</v>
      </c>
      <c r="D14" s="18">
        <v>7</v>
      </c>
      <c r="E14" s="19" t="s">
        <v>15</v>
      </c>
      <c r="F14" s="20">
        <v>8</v>
      </c>
      <c r="G14" s="20">
        <v>15</v>
      </c>
      <c r="H14" s="19" t="s">
        <v>16</v>
      </c>
      <c r="I14" s="20">
        <v>16</v>
      </c>
      <c r="J14" s="20">
        <v>23</v>
      </c>
      <c r="K14" s="19" t="s">
        <v>17</v>
      </c>
      <c r="L14" s="20">
        <v>24</v>
      </c>
      <c r="M14" s="20">
        <v>31</v>
      </c>
      <c r="N14" s="19" t="s">
        <v>18</v>
      </c>
      <c r="O14" s="20">
        <v>32</v>
      </c>
    </row>
    <row r="15" spans="1:15" ht="46.5" customHeight="1" x14ac:dyDescent="0.2">
      <c r="A15" s="16" t="s">
        <v>19</v>
      </c>
      <c r="B15" s="21" t="s">
        <v>20</v>
      </c>
      <c r="C15" s="18">
        <v>1</v>
      </c>
      <c r="D15" s="20">
        <v>8</v>
      </c>
      <c r="E15" s="19" t="s">
        <v>21</v>
      </c>
      <c r="F15" s="20">
        <v>9</v>
      </c>
      <c r="G15" s="20">
        <v>16</v>
      </c>
      <c r="H15" s="19" t="s">
        <v>22</v>
      </c>
      <c r="I15" s="20">
        <v>17</v>
      </c>
      <c r="J15" s="20">
        <v>24</v>
      </c>
      <c r="K15" s="19" t="s">
        <v>23</v>
      </c>
      <c r="L15" s="20">
        <v>25</v>
      </c>
      <c r="M15" s="20">
        <v>32</v>
      </c>
      <c r="N15" s="19" t="s">
        <v>24</v>
      </c>
      <c r="O15" s="20">
        <v>33</v>
      </c>
    </row>
    <row r="16" spans="1:15" ht="22.5" customHeight="1" x14ac:dyDescent="0.2">
      <c r="A16" s="18">
        <v>1</v>
      </c>
      <c r="B16" s="19" t="s">
        <v>25</v>
      </c>
      <c r="C16" s="18">
        <v>2</v>
      </c>
      <c r="D16" s="18">
        <v>9</v>
      </c>
      <c r="E16" s="22" t="s">
        <v>26</v>
      </c>
      <c r="F16" s="20">
        <v>10</v>
      </c>
      <c r="G16" s="20">
        <v>17</v>
      </c>
      <c r="H16" s="19" t="s">
        <v>27</v>
      </c>
      <c r="I16" s="20">
        <v>18</v>
      </c>
      <c r="J16" s="20">
        <v>25</v>
      </c>
      <c r="K16" s="19" t="s">
        <v>28</v>
      </c>
      <c r="L16" s="20">
        <v>26</v>
      </c>
      <c r="M16" s="20">
        <v>33</v>
      </c>
      <c r="N16" s="19" t="s">
        <v>29</v>
      </c>
      <c r="O16" s="20">
        <v>34</v>
      </c>
    </row>
    <row r="17" spans="1:15" ht="18" customHeight="1" x14ac:dyDescent="0.2">
      <c r="A17" s="18">
        <v>2</v>
      </c>
      <c r="B17" s="19" t="s">
        <v>30</v>
      </c>
      <c r="C17" s="18">
        <v>3</v>
      </c>
      <c r="D17" s="20">
        <v>10</v>
      </c>
      <c r="E17" s="22" t="s">
        <v>31</v>
      </c>
      <c r="F17" s="20">
        <v>11</v>
      </c>
      <c r="G17" s="20">
        <v>18</v>
      </c>
      <c r="H17" s="19" t="s">
        <v>32</v>
      </c>
      <c r="I17" s="20">
        <v>19</v>
      </c>
      <c r="J17" s="20">
        <v>26</v>
      </c>
      <c r="K17" s="19" t="s">
        <v>33</v>
      </c>
      <c r="L17" s="20">
        <v>27</v>
      </c>
      <c r="M17" s="20">
        <v>34</v>
      </c>
      <c r="N17" s="22" t="s">
        <v>34</v>
      </c>
      <c r="O17" s="20">
        <v>35</v>
      </c>
    </row>
    <row r="18" spans="1:15" ht="27.75" customHeight="1" x14ac:dyDescent="0.2">
      <c r="A18" s="18">
        <v>3</v>
      </c>
      <c r="B18" s="19" t="s">
        <v>35</v>
      </c>
      <c r="C18" s="18">
        <v>4</v>
      </c>
      <c r="D18" s="18">
        <v>11</v>
      </c>
      <c r="E18" s="22" t="s">
        <v>36</v>
      </c>
      <c r="F18" s="20">
        <v>12</v>
      </c>
      <c r="G18" s="20">
        <v>19</v>
      </c>
      <c r="H18" s="19" t="s">
        <v>37</v>
      </c>
      <c r="I18" s="20">
        <v>20</v>
      </c>
      <c r="J18" s="20">
        <v>27</v>
      </c>
      <c r="K18" s="19" t="s">
        <v>38</v>
      </c>
      <c r="L18" s="20">
        <v>28</v>
      </c>
      <c r="M18" s="20">
        <v>35</v>
      </c>
      <c r="N18" s="19" t="s">
        <v>39</v>
      </c>
      <c r="O18" s="20">
        <v>36</v>
      </c>
    </row>
    <row r="19" spans="1:15" ht="25.5" customHeight="1" x14ac:dyDescent="0.2">
      <c r="A19" s="18">
        <v>4</v>
      </c>
      <c r="B19" s="19" t="s">
        <v>40</v>
      </c>
      <c r="C19" s="18">
        <v>5</v>
      </c>
      <c r="D19" s="20">
        <v>12</v>
      </c>
      <c r="E19" s="19" t="s">
        <v>41</v>
      </c>
      <c r="F19" s="20">
        <v>13</v>
      </c>
      <c r="G19" s="20">
        <v>20</v>
      </c>
      <c r="H19" s="19" t="s">
        <v>42</v>
      </c>
      <c r="I19" s="20">
        <v>21</v>
      </c>
      <c r="J19" s="20">
        <v>28</v>
      </c>
      <c r="K19" s="19" t="s">
        <v>43</v>
      </c>
      <c r="L19" s="20">
        <v>29</v>
      </c>
      <c r="M19" s="20">
        <v>36</v>
      </c>
      <c r="N19" s="19" t="s">
        <v>44</v>
      </c>
      <c r="O19" s="20">
        <v>37</v>
      </c>
    </row>
    <row r="20" spans="1:15" ht="25.5" customHeight="1" x14ac:dyDescent="0.2">
      <c r="A20" s="18">
        <v>5</v>
      </c>
      <c r="B20" s="19" t="s">
        <v>45</v>
      </c>
      <c r="C20" s="18">
        <v>6</v>
      </c>
      <c r="D20" s="18">
        <v>13</v>
      </c>
      <c r="E20" s="22" t="s">
        <v>46</v>
      </c>
      <c r="F20" s="20">
        <v>14</v>
      </c>
      <c r="G20" s="20">
        <v>21</v>
      </c>
      <c r="H20" s="19" t="s">
        <v>47</v>
      </c>
      <c r="I20" s="20">
        <v>22</v>
      </c>
      <c r="J20" s="20">
        <v>29</v>
      </c>
      <c r="K20" s="19" t="s">
        <v>48</v>
      </c>
      <c r="L20" s="20">
        <v>30</v>
      </c>
      <c r="M20" s="20">
        <v>37</v>
      </c>
      <c r="N20" s="19" t="s">
        <v>49</v>
      </c>
      <c r="O20" s="20">
        <v>38</v>
      </c>
    </row>
    <row r="21" spans="1:15" ht="25.5" customHeight="1" x14ac:dyDescent="0.2">
      <c r="A21" s="18">
        <v>6</v>
      </c>
      <c r="B21" s="19" t="s">
        <v>50</v>
      </c>
      <c r="C21" s="18">
        <v>7</v>
      </c>
      <c r="D21" s="20">
        <v>14</v>
      </c>
      <c r="E21" s="23" t="s">
        <v>51</v>
      </c>
      <c r="F21" s="20">
        <v>15</v>
      </c>
      <c r="G21" s="20">
        <v>22</v>
      </c>
      <c r="H21" s="19" t="s">
        <v>52</v>
      </c>
      <c r="I21" s="20">
        <v>23</v>
      </c>
      <c r="J21" s="20">
        <v>30</v>
      </c>
      <c r="K21" s="19" t="s">
        <v>53</v>
      </c>
      <c r="L21" s="20">
        <v>31</v>
      </c>
      <c r="M21" s="20">
        <v>38</v>
      </c>
      <c r="N21" s="24" t="s">
        <v>54</v>
      </c>
      <c r="O21" s="25">
        <v>39</v>
      </c>
    </row>
    <row r="22" spans="1:15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5" ht="15.75" x14ac:dyDescent="0.2">
      <c r="A23" s="510" t="s">
        <v>55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</row>
    <row r="24" spans="1:15" x14ac:dyDescent="0.2">
      <c r="A24" s="511" t="s">
        <v>56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</row>
    <row r="25" spans="1:1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33" customHeight="1" x14ac:dyDescent="0.2">
      <c r="A26" s="22"/>
      <c r="B26" s="22" t="s">
        <v>57</v>
      </c>
      <c r="C26" s="27" t="s">
        <v>720</v>
      </c>
      <c r="D26" s="22"/>
      <c r="E26" s="19" t="s">
        <v>58</v>
      </c>
      <c r="F26" s="20">
        <v>72</v>
      </c>
      <c r="G26" s="22"/>
      <c r="H26" s="19" t="s">
        <v>59</v>
      </c>
      <c r="I26" s="20">
        <v>93</v>
      </c>
      <c r="J26" s="22"/>
      <c r="K26" s="22"/>
      <c r="L26" s="22"/>
      <c r="M26" s="22"/>
      <c r="N26" s="22"/>
      <c r="O26" s="22"/>
    </row>
    <row r="27" spans="1:15" ht="12.75" thickBot="1" x14ac:dyDescent="0.25">
      <c r="A27" s="26"/>
      <c r="B27" s="26"/>
      <c r="C27" s="28"/>
      <c r="D27" s="26"/>
      <c r="E27" s="26"/>
      <c r="F27" s="29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2">
      <c r="A28" s="500" t="s">
        <v>8</v>
      </c>
      <c r="B28" s="500" t="s">
        <v>60</v>
      </c>
      <c r="C28" s="504" t="s">
        <v>10</v>
      </c>
      <c r="D28" s="498" t="s">
        <v>8</v>
      </c>
      <c r="E28" s="500" t="s">
        <v>60</v>
      </c>
      <c r="F28" s="504" t="s">
        <v>10</v>
      </c>
      <c r="G28" s="498" t="s">
        <v>61</v>
      </c>
      <c r="H28" s="500" t="s">
        <v>60</v>
      </c>
      <c r="I28" s="504" t="s">
        <v>10</v>
      </c>
      <c r="J28" s="498" t="s">
        <v>61</v>
      </c>
      <c r="K28" s="500" t="s">
        <v>60</v>
      </c>
      <c r="L28" s="504" t="s">
        <v>10</v>
      </c>
      <c r="M28" s="498" t="s">
        <v>61</v>
      </c>
      <c r="N28" s="500" t="s">
        <v>62</v>
      </c>
      <c r="O28" s="502" t="s">
        <v>10</v>
      </c>
    </row>
    <row r="29" spans="1:15" ht="12.75" thickBot="1" x14ac:dyDescent="0.25">
      <c r="A29" s="501"/>
      <c r="B29" s="501"/>
      <c r="C29" s="505"/>
      <c r="D29" s="499"/>
      <c r="E29" s="501"/>
      <c r="F29" s="505"/>
      <c r="G29" s="499"/>
      <c r="H29" s="501"/>
      <c r="I29" s="505"/>
      <c r="J29" s="499"/>
      <c r="K29" s="501"/>
      <c r="L29" s="505"/>
      <c r="M29" s="499"/>
      <c r="N29" s="501"/>
      <c r="O29" s="503"/>
    </row>
    <row r="30" spans="1:15" x14ac:dyDescent="0.2">
      <c r="A30" s="30"/>
      <c r="B30" s="30"/>
      <c r="C30" s="31"/>
      <c r="D30" s="30"/>
      <c r="E30" s="30"/>
      <c r="F30" s="31"/>
      <c r="G30" s="30"/>
      <c r="H30" s="30"/>
      <c r="I30" s="31"/>
      <c r="J30" s="30"/>
      <c r="L30" s="31"/>
      <c r="M30" s="30"/>
      <c r="N30" s="30"/>
      <c r="O30" s="32"/>
    </row>
    <row r="31" spans="1:15" ht="15" customHeight="1" x14ac:dyDescent="0.2">
      <c r="A31" s="20">
        <v>1</v>
      </c>
      <c r="B31" s="33" t="s">
        <v>63</v>
      </c>
      <c r="C31" s="20">
        <v>52</v>
      </c>
      <c r="D31" s="20">
        <v>10</v>
      </c>
      <c r="E31" s="33" t="s">
        <v>64</v>
      </c>
      <c r="F31" s="20">
        <v>61</v>
      </c>
      <c r="G31" s="20">
        <v>19</v>
      </c>
      <c r="H31" s="22" t="s">
        <v>70</v>
      </c>
      <c r="I31" s="20">
        <v>70</v>
      </c>
      <c r="J31" s="20">
        <v>27</v>
      </c>
      <c r="K31" s="22" t="s">
        <v>98</v>
      </c>
      <c r="L31" s="20">
        <v>79</v>
      </c>
      <c r="M31" s="34">
        <v>36</v>
      </c>
      <c r="N31" s="22" t="s">
        <v>67</v>
      </c>
      <c r="O31" s="34">
        <v>88</v>
      </c>
    </row>
    <row r="32" spans="1:15" ht="15" customHeight="1" x14ac:dyDescent="0.2">
      <c r="A32" s="20">
        <v>2</v>
      </c>
      <c r="B32" s="33" t="s">
        <v>73</v>
      </c>
      <c r="C32" s="20">
        <v>53</v>
      </c>
      <c r="D32" s="20">
        <v>11</v>
      </c>
      <c r="E32" s="33" t="s">
        <v>69</v>
      </c>
      <c r="F32" s="20">
        <v>62</v>
      </c>
      <c r="G32" s="20">
        <v>20</v>
      </c>
      <c r="H32" s="22" t="s">
        <v>90</v>
      </c>
      <c r="I32" s="20">
        <v>71</v>
      </c>
      <c r="J32" s="20">
        <v>28</v>
      </c>
      <c r="K32" s="22" t="s">
        <v>86</v>
      </c>
      <c r="L32" s="20">
        <v>80</v>
      </c>
      <c r="M32" s="34">
        <v>37</v>
      </c>
      <c r="N32" s="22" t="s">
        <v>82</v>
      </c>
      <c r="O32" s="34">
        <v>89</v>
      </c>
    </row>
    <row r="33" spans="1:15" ht="15" customHeight="1" x14ac:dyDescent="0.2">
      <c r="A33" s="20">
        <v>3</v>
      </c>
      <c r="B33" s="33" t="s">
        <v>68</v>
      </c>
      <c r="C33" s="20">
        <v>54</v>
      </c>
      <c r="D33" s="20">
        <v>12</v>
      </c>
      <c r="E33" s="22" t="s">
        <v>74</v>
      </c>
      <c r="F33" s="20">
        <v>63</v>
      </c>
      <c r="G33" s="20"/>
      <c r="H33" s="35" t="s">
        <v>75</v>
      </c>
      <c r="I33" s="36">
        <v>72</v>
      </c>
      <c r="J33" s="20">
        <v>29</v>
      </c>
      <c r="K33" s="22" t="s">
        <v>66</v>
      </c>
      <c r="L33" s="20">
        <v>81</v>
      </c>
      <c r="M33" s="34">
        <v>38</v>
      </c>
      <c r="N33" s="22" t="s">
        <v>72</v>
      </c>
      <c r="O33" s="34">
        <v>90</v>
      </c>
    </row>
    <row r="34" spans="1:15" ht="15" customHeight="1" x14ac:dyDescent="0.2">
      <c r="A34" s="20">
        <v>4</v>
      </c>
      <c r="B34" s="33" t="s">
        <v>78</v>
      </c>
      <c r="C34" s="20">
        <v>55</v>
      </c>
      <c r="D34" s="20">
        <v>13</v>
      </c>
      <c r="E34" s="22" t="s">
        <v>102</v>
      </c>
      <c r="F34" s="20">
        <v>64</v>
      </c>
      <c r="G34" s="20">
        <v>21</v>
      </c>
      <c r="H34" s="22" t="s">
        <v>65</v>
      </c>
      <c r="I34" s="20">
        <v>73</v>
      </c>
      <c r="J34" s="20">
        <v>30</v>
      </c>
      <c r="K34" s="22" t="s">
        <v>81</v>
      </c>
      <c r="L34" s="20">
        <v>82</v>
      </c>
      <c r="M34" s="34">
        <v>39</v>
      </c>
      <c r="N34" s="22" t="s">
        <v>71</v>
      </c>
      <c r="O34" s="34">
        <v>91</v>
      </c>
    </row>
    <row r="35" spans="1:15" ht="15" customHeight="1" x14ac:dyDescent="0.2">
      <c r="A35" s="20">
        <v>5</v>
      </c>
      <c r="B35" s="33" t="s">
        <v>83</v>
      </c>
      <c r="C35" s="20">
        <v>56</v>
      </c>
      <c r="D35" s="20">
        <v>14</v>
      </c>
      <c r="E35" s="22" t="s">
        <v>94</v>
      </c>
      <c r="F35" s="20">
        <v>65</v>
      </c>
      <c r="G35" s="20">
        <v>22</v>
      </c>
      <c r="H35" s="22" t="s">
        <v>85</v>
      </c>
      <c r="I35" s="20">
        <v>74</v>
      </c>
      <c r="J35" s="20">
        <v>31</v>
      </c>
      <c r="K35" s="22" t="s">
        <v>104</v>
      </c>
      <c r="L35" s="20">
        <v>83</v>
      </c>
      <c r="M35" s="34">
        <v>40</v>
      </c>
      <c r="N35" s="22" t="s">
        <v>87</v>
      </c>
      <c r="O35" s="34">
        <v>92</v>
      </c>
    </row>
    <row r="36" spans="1:15" ht="24" x14ac:dyDescent="0.2">
      <c r="A36" s="20">
        <v>6</v>
      </c>
      <c r="B36" s="33" t="s">
        <v>97</v>
      </c>
      <c r="C36" s="20">
        <v>57</v>
      </c>
      <c r="D36" s="20">
        <v>15</v>
      </c>
      <c r="E36" s="22" t="s">
        <v>84</v>
      </c>
      <c r="F36" s="20">
        <v>66</v>
      </c>
      <c r="G36" s="20">
        <v>23</v>
      </c>
      <c r="H36" s="22" t="s">
        <v>103</v>
      </c>
      <c r="I36" s="20">
        <v>75</v>
      </c>
      <c r="J36" s="20">
        <v>32</v>
      </c>
      <c r="K36" s="22" t="s">
        <v>96</v>
      </c>
      <c r="L36" s="20">
        <v>84</v>
      </c>
      <c r="M36" s="34"/>
      <c r="N36" s="38" t="s">
        <v>92</v>
      </c>
      <c r="O36" s="689">
        <v>93</v>
      </c>
    </row>
    <row r="37" spans="1:15" ht="15" customHeight="1" x14ac:dyDescent="0.2">
      <c r="A37" s="20">
        <v>7</v>
      </c>
      <c r="B37" s="22" t="s">
        <v>88</v>
      </c>
      <c r="C37" s="20">
        <v>58</v>
      </c>
      <c r="D37" s="20">
        <v>16</v>
      </c>
      <c r="E37" s="22" t="s">
        <v>89</v>
      </c>
      <c r="F37" s="20">
        <v>67</v>
      </c>
      <c r="G37" s="20">
        <v>24</v>
      </c>
      <c r="H37" s="22" t="s">
        <v>99</v>
      </c>
      <c r="I37" s="20">
        <v>76</v>
      </c>
      <c r="J37" s="20">
        <v>33</v>
      </c>
      <c r="K37" s="22" t="s">
        <v>91</v>
      </c>
      <c r="L37" s="20">
        <v>85</v>
      </c>
      <c r="M37" s="37"/>
      <c r="N37" s="37"/>
      <c r="O37" s="37"/>
    </row>
    <row r="38" spans="1:15" ht="15" customHeight="1" x14ac:dyDescent="0.2">
      <c r="A38" s="20">
        <v>8</v>
      </c>
      <c r="B38" s="33" t="s">
        <v>93</v>
      </c>
      <c r="C38" s="20">
        <v>59</v>
      </c>
      <c r="D38" s="20">
        <v>17</v>
      </c>
      <c r="E38" s="22" t="s">
        <v>80</v>
      </c>
      <c r="F38" s="20">
        <v>68</v>
      </c>
      <c r="G38" s="20">
        <v>25</v>
      </c>
      <c r="H38" s="37" t="s">
        <v>76</v>
      </c>
      <c r="I38" s="20">
        <v>77</v>
      </c>
      <c r="J38" s="20">
        <v>34</v>
      </c>
      <c r="K38" s="22" t="s">
        <v>77</v>
      </c>
      <c r="L38" s="20">
        <v>86</v>
      </c>
      <c r="M38" s="37"/>
      <c r="N38" s="37"/>
      <c r="O38" s="37"/>
    </row>
    <row r="39" spans="1:15" ht="15" customHeight="1" x14ac:dyDescent="0.2">
      <c r="A39" s="20">
        <v>9</v>
      </c>
      <c r="B39" s="22" t="s">
        <v>101</v>
      </c>
      <c r="C39" s="20">
        <v>60</v>
      </c>
      <c r="D39" s="20">
        <v>18</v>
      </c>
      <c r="E39" s="22" t="s">
        <v>79</v>
      </c>
      <c r="F39" s="20">
        <v>69</v>
      </c>
      <c r="G39" s="20">
        <v>26</v>
      </c>
      <c r="H39" s="22" t="s">
        <v>95</v>
      </c>
      <c r="I39" s="20">
        <v>78</v>
      </c>
      <c r="J39" s="20">
        <v>35</v>
      </c>
      <c r="K39" s="22" t="s">
        <v>100</v>
      </c>
      <c r="L39" s="20">
        <v>87</v>
      </c>
      <c r="M39" s="37"/>
      <c r="N39" s="37"/>
      <c r="O39" s="37"/>
    </row>
    <row r="41" spans="1:15" x14ac:dyDescent="0.2">
      <c r="L41" s="39"/>
      <c r="M41" s="39"/>
      <c r="O41" s="40"/>
    </row>
    <row r="42" spans="1:15" x14ac:dyDescent="0.2">
      <c r="L42" s="41"/>
      <c r="M42" s="41"/>
      <c r="O42" s="41"/>
    </row>
    <row r="43" spans="1:15" x14ac:dyDescent="0.2">
      <c r="L43" s="41"/>
      <c r="M43" s="41"/>
      <c r="O43" s="41"/>
    </row>
    <row r="45" spans="1:15" x14ac:dyDescent="0.2">
      <c r="N45" s="42"/>
    </row>
    <row r="46" spans="1:15" x14ac:dyDescent="0.2">
      <c r="N46" s="42"/>
    </row>
    <row r="48" spans="1:15" x14ac:dyDescent="0.2">
      <c r="H48" s="26"/>
    </row>
  </sheetData>
  <mergeCells count="37">
    <mergeCell ref="D12:D13"/>
    <mergeCell ref="E12:E13"/>
    <mergeCell ref="A4:O4"/>
    <mergeCell ref="A6:O6"/>
    <mergeCell ref="A7:O7"/>
    <mergeCell ref="A9:O9"/>
    <mergeCell ref="A10:O10"/>
    <mergeCell ref="F28:F29"/>
    <mergeCell ref="L12:L13"/>
    <mergeCell ref="M12:M13"/>
    <mergeCell ref="N12:N13"/>
    <mergeCell ref="O12:O13"/>
    <mergeCell ref="A23:O23"/>
    <mergeCell ref="A24:O24"/>
    <mergeCell ref="F12:F13"/>
    <mergeCell ref="G12:G13"/>
    <mergeCell ref="H12:H13"/>
    <mergeCell ref="I12:I13"/>
    <mergeCell ref="J12:J13"/>
    <mergeCell ref="K12:K13"/>
    <mergeCell ref="A12:A13"/>
    <mergeCell ref="B12:B13"/>
    <mergeCell ref="C12:C13"/>
    <mergeCell ref="A28:A29"/>
    <mergeCell ref="B28:B29"/>
    <mergeCell ref="C28:C29"/>
    <mergeCell ref="D28:D29"/>
    <mergeCell ref="E28:E29"/>
    <mergeCell ref="M28:M29"/>
    <mergeCell ref="N28:N29"/>
    <mergeCell ref="O28:O29"/>
    <mergeCell ref="G28:G29"/>
    <mergeCell ref="H28:H29"/>
    <mergeCell ref="I28:I29"/>
    <mergeCell ref="J28:J29"/>
    <mergeCell ref="K28:K29"/>
    <mergeCell ref="L28:L29"/>
  </mergeCells>
  <printOptions horizontalCentered="1"/>
  <pageMargins left="0.2" right="0.2" top="0.17" bottom="0.16" header="0.18" footer="0.2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37" workbookViewId="0">
      <selection activeCell="F9" sqref="F9"/>
    </sheetView>
  </sheetViews>
  <sheetFormatPr defaultRowHeight="14.25" x14ac:dyDescent="0.2"/>
  <cols>
    <col min="1" max="1" width="3" style="439" bestFit="1" customWidth="1"/>
    <col min="2" max="2" width="55.7109375" style="439" bestFit="1" customWidth="1"/>
    <col min="3" max="3" width="17.7109375" style="442" customWidth="1"/>
    <col min="4" max="4" width="17.42578125" style="442" customWidth="1"/>
    <col min="5" max="5" width="17.28515625" style="439" bestFit="1" customWidth="1"/>
    <col min="6" max="256" width="9.140625" style="439"/>
    <col min="257" max="257" width="3" style="439" bestFit="1" customWidth="1"/>
    <col min="258" max="258" width="55.7109375" style="439" bestFit="1" customWidth="1"/>
    <col min="259" max="259" width="17.7109375" style="439" customWidth="1"/>
    <col min="260" max="260" width="19.140625" style="439" customWidth="1"/>
    <col min="261" max="261" width="17.28515625" style="439" bestFit="1" customWidth="1"/>
    <col min="262" max="512" width="9.140625" style="439"/>
    <col min="513" max="513" width="3" style="439" bestFit="1" customWidth="1"/>
    <col min="514" max="514" width="55.7109375" style="439" bestFit="1" customWidth="1"/>
    <col min="515" max="515" width="17.7109375" style="439" customWidth="1"/>
    <col min="516" max="516" width="19.140625" style="439" customWidth="1"/>
    <col min="517" max="517" width="17.28515625" style="439" bestFit="1" customWidth="1"/>
    <col min="518" max="768" width="9.140625" style="439"/>
    <col min="769" max="769" width="3" style="439" bestFit="1" customWidth="1"/>
    <col min="770" max="770" width="55.7109375" style="439" bestFit="1" customWidth="1"/>
    <col min="771" max="771" width="17.7109375" style="439" customWidth="1"/>
    <col min="772" max="772" width="19.140625" style="439" customWidth="1"/>
    <col min="773" max="773" width="17.28515625" style="439" bestFit="1" customWidth="1"/>
    <col min="774" max="1024" width="9.140625" style="439"/>
    <col min="1025" max="1025" width="3" style="439" bestFit="1" customWidth="1"/>
    <col min="1026" max="1026" width="55.7109375" style="439" bestFit="1" customWidth="1"/>
    <col min="1027" max="1027" width="17.7109375" style="439" customWidth="1"/>
    <col min="1028" max="1028" width="19.140625" style="439" customWidth="1"/>
    <col min="1029" max="1029" width="17.28515625" style="439" bestFit="1" customWidth="1"/>
    <col min="1030" max="1280" width="9.140625" style="439"/>
    <col min="1281" max="1281" width="3" style="439" bestFit="1" customWidth="1"/>
    <col min="1282" max="1282" width="55.7109375" style="439" bestFit="1" customWidth="1"/>
    <col min="1283" max="1283" width="17.7109375" style="439" customWidth="1"/>
    <col min="1284" max="1284" width="19.140625" style="439" customWidth="1"/>
    <col min="1285" max="1285" width="17.28515625" style="439" bestFit="1" customWidth="1"/>
    <col min="1286" max="1536" width="9.140625" style="439"/>
    <col min="1537" max="1537" width="3" style="439" bestFit="1" customWidth="1"/>
    <col min="1538" max="1538" width="55.7109375" style="439" bestFit="1" customWidth="1"/>
    <col min="1539" max="1539" width="17.7109375" style="439" customWidth="1"/>
    <col min="1540" max="1540" width="19.140625" style="439" customWidth="1"/>
    <col min="1541" max="1541" width="17.28515625" style="439" bestFit="1" customWidth="1"/>
    <col min="1542" max="1792" width="9.140625" style="439"/>
    <col min="1793" max="1793" width="3" style="439" bestFit="1" customWidth="1"/>
    <col min="1794" max="1794" width="55.7109375" style="439" bestFit="1" customWidth="1"/>
    <col min="1795" max="1795" width="17.7109375" style="439" customWidth="1"/>
    <col min="1796" max="1796" width="19.140625" style="439" customWidth="1"/>
    <col min="1797" max="1797" width="17.28515625" style="439" bestFit="1" customWidth="1"/>
    <col min="1798" max="2048" width="9.140625" style="439"/>
    <col min="2049" max="2049" width="3" style="439" bestFit="1" customWidth="1"/>
    <col min="2050" max="2050" width="55.7109375" style="439" bestFit="1" customWidth="1"/>
    <col min="2051" max="2051" width="17.7109375" style="439" customWidth="1"/>
    <col min="2052" max="2052" width="19.140625" style="439" customWidth="1"/>
    <col min="2053" max="2053" width="17.28515625" style="439" bestFit="1" customWidth="1"/>
    <col min="2054" max="2304" width="9.140625" style="439"/>
    <col min="2305" max="2305" width="3" style="439" bestFit="1" customWidth="1"/>
    <col min="2306" max="2306" width="55.7109375" style="439" bestFit="1" customWidth="1"/>
    <col min="2307" max="2307" width="17.7109375" style="439" customWidth="1"/>
    <col min="2308" max="2308" width="19.140625" style="439" customWidth="1"/>
    <col min="2309" max="2309" width="17.28515625" style="439" bestFit="1" customWidth="1"/>
    <col min="2310" max="2560" width="9.140625" style="439"/>
    <col min="2561" max="2561" width="3" style="439" bestFit="1" customWidth="1"/>
    <col min="2562" max="2562" width="55.7109375" style="439" bestFit="1" customWidth="1"/>
    <col min="2563" max="2563" width="17.7109375" style="439" customWidth="1"/>
    <col min="2564" max="2564" width="19.140625" style="439" customWidth="1"/>
    <col min="2565" max="2565" width="17.28515625" style="439" bestFit="1" customWidth="1"/>
    <col min="2566" max="2816" width="9.140625" style="439"/>
    <col min="2817" max="2817" width="3" style="439" bestFit="1" customWidth="1"/>
    <col min="2818" max="2818" width="55.7109375" style="439" bestFit="1" customWidth="1"/>
    <col min="2819" max="2819" width="17.7109375" style="439" customWidth="1"/>
    <col min="2820" max="2820" width="19.140625" style="439" customWidth="1"/>
    <col min="2821" max="2821" width="17.28515625" style="439" bestFit="1" customWidth="1"/>
    <col min="2822" max="3072" width="9.140625" style="439"/>
    <col min="3073" max="3073" width="3" style="439" bestFit="1" customWidth="1"/>
    <col min="3074" max="3074" width="55.7109375" style="439" bestFit="1" customWidth="1"/>
    <col min="3075" max="3075" width="17.7109375" style="439" customWidth="1"/>
    <col min="3076" max="3076" width="19.140625" style="439" customWidth="1"/>
    <col min="3077" max="3077" width="17.28515625" style="439" bestFit="1" customWidth="1"/>
    <col min="3078" max="3328" width="9.140625" style="439"/>
    <col min="3329" max="3329" width="3" style="439" bestFit="1" customWidth="1"/>
    <col min="3330" max="3330" width="55.7109375" style="439" bestFit="1" customWidth="1"/>
    <col min="3331" max="3331" width="17.7109375" style="439" customWidth="1"/>
    <col min="3332" max="3332" width="19.140625" style="439" customWidth="1"/>
    <col min="3333" max="3333" width="17.28515625" style="439" bestFit="1" customWidth="1"/>
    <col min="3334" max="3584" width="9.140625" style="439"/>
    <col min="3585" max="3585" width="3" style="439" bestFit="1" customWidth="1"/>
    <col min="3586" max="3586" width="55.7109375" style="439" bestFit="1" customWidth="1"/>
    <col min="3587" max="3587" width="17.7109375" style="439" customWidth="1"/>
    <col min="3588" max="3588" width="19.140625" style="439" customWidth="1"/>
    <col min="3589" max="3589" width="17.28515625" style="439" bestFit="1" customWidth="1"/>
    <col min="3590" max="3840" width="9.140625" style="439"/>
    <col min="3841" max="3841" width="3" style="439" bestFit="1" customWidth="1"/>
    <col min="3842" max="3842" width="55.7109375" style="439" bestFit="1" customWidth="1"/>
    <col min="3843" max="3843" width="17.7109375" style="439" customWidth="1"/>
    <col min="3844" max="3844" width="19.140625" style="439" customWidth="1"/>
    <col min="3845" max="3845" width="17.28515625" style="439" bestFit="1" customWidth="1"/>
    <col min="3846" max="4096" width="9.140625" style="439"/>
    <col min="4097" max="4097" width="3" style="439" bestFit="1" customWidth="1"/>
    <col min="4098" max="4098" width="55.7109375" style="439" bestFit="1" customWidth="1"/>
    <col min="4099" max="4099" width="17.7109375" style="439" customWidth="1"/>
    <col min="4100" max="4100" width="19.140625" style="439" customWidth="1"/>
    <col min="4101" max="4101" width="17.28515625" style="439" bestFit="1" customWidth="1"/>
    <col min="4102" max="4352" width="9.140625" style="439"/>
    <col min="4353" max="4353" width="3" style="439" bestFit="1" customWidth="1"/>
    <col min="4354" max="4354" width="55.7109375" style="439" bestFit="1" customWidth="1"/>
    <col min="4355" max="4355" width="17.7109375" style="439" customWidth="1"/>
    <col min="4356" max="4356" width="19.140625" style="439" customWidth="1"/>
    <col min="4357" max="4357" width="17.28515625" style="439" bestFit="1" customWidth="1"/>
    <col min="4358" max="4608" width="9.140625" style="439"/>
    <col min="4609" max="4609" width="3" style="439" bestFit="1" customWidth="1"/>
    <col min="4610" max="4610" width="55.7109375" style="439" bestFit="1" customWidth="1"/>
    <col min="4611" max="4611" width="17.7109375" style="439" customWidth="1"/>
    <col min="4612" max="4612" width="19.140625" style="439" customWidth="1"/>
    <col min="4613" max="4613" width="17.28515625" style="439" bestFit="1" customWidth="1"/>
    <col min="4614" max="4864" width="9.140625" style="439"/>
    <col min="4865" max="4865" width="3" style="439" bestFit="1" customWidth="1"/>
    <col min="4866" max="4866" width="55.7109375" style="439" bestFit="1" customWidth="1"/>
    <col min="4867" max="4867" width="17.7109375" style="439" customWidth="1"/>
    <col min="4868" max="4868" width="19.140625" style="439" customWidth="1"/>
    <col min="4869" max="4869" width="17.28515625" style="439" bestFit="1" customWidth="1"/>
    <col min="4870" max="5120" width="9.140625" style="439"/>
    <col min="5121" max="5121" width="3" style="439" bestFit="1" customWidth="1"/>
    <col min="5122" max="5122" width="55.7109375" style="439" bestFit="1" customWidth="1"/>
    <col min="5123" max="5123" width="17.7109375" style="439" customWidth="1"/>
    <col min="5124" max="5124" width="19.140625" style="439" customWidth="1"/>
    <col min="5125" max="5125" width="17.28515625" style="439" bestFit="1" customWidth="1"/>
    <col min="5126" max="5376" width="9.140625" style="439"/>
    <col min="5377" max="5377" width="3" style="439" bestFit="1" customWidth="1"/>
    <col min="5378" max="5378" width="55.7109375" style="439" bestFit="1" customWidth="1"/>
    <col min="5379" max="5379" width="17.7109375" style="439" customWidth="1"/>
    <col min="5380" max="5380" width="19.140625" style="439" customWidth="1"/>
    <col min="5381" max="5381" width="17.28515625" style="439" bestFit="1" customWidth="1"/>
    <col min="5382" max="5632" width="9.140625" style="439"/>
    <col min="5633" max="5633" width="3" style="439" bestFit="1" customWidth="1"/>
    <col min="5634" max="5634" width="55.7109375" style="439" bestFit="1" customWidth="1"/>
    <col min="5635" max="5635" width="17.7109375" style="439" customWidth="1"/>
    <col min="5636" max="5636" width="19.140625" style="439" customWidth="1"/>
    <col min="5637" max="5637" width="17.28515625" style="439" bestFit="1" customWidth="1"/>
    <col min="5638" max="5888" width="9.140625" style="439"/>
    <col min="5889" max="5889" width="3" style="439" bestFit="1" customWidth="1"/>
    <col min="5890" max="5890" width="55.7109375" style="439" bestFit="1" customWidth="1"/>
    <col min="5891" max="5891" width="17.7109375" style="439" customWidth="1"/>
    <col min="5892" max="5892" width="19.140625" style="439" customWidth="1"/>
    <col min="5893" max="5893" width="17.28515625" style="439" bestFit="1" customWidth="1"/>
    <col min="5894" max="6144" width="9.140625" style="439"/>
    <col min="6145" max="6145" width="3" style="439" bestFit="1" customWidth="1"/>
    <col min="6146" max="6146" width="55.7109375" style="439" bestFit="1" customWidth="1"/>
    <col min="6147" max="6147" width="17.7109375" style="439" customWidth="1"/>
    <col min="6148" max="6148" width="19.140625" style="439" customWidth="1"/>
    <col min="6149" max="6149" width="17.28515625" style="439" bestFit="1" customWidth="1"/>
    <col min="6150" max="6400" width="9.140625" style="439"/>
    <col min="6401" max="6401" width="3" style="439" bestFit="1" customWidth="1"/>
    <col min="6402" max="6402" width="55.7109375" style="439" bestFit="1" customWidth="1"/>
    <col min="6403" max="6403" width="17.7109375" style="439" customWidth="1"/>
    <col min="6404" max="6404" width="19.140625" style="439" customWidth="1"/>
    <col min="6405" max="6405" width="17.28515625" style="439" bestFit="1" customWidth="1"/>
    <col min="6406" max="6656" width="9.140625" style="439"/>
    <col min="6657" max="6657" width="3" style="439" bestFit="1" customWidth="1"/>
    <col min="6658" max="6658" width="55.7109375" style="439" bestFit="1" customWidth="1"/>
    <col min="6659" max="6659" width="17.7109375" style="439" customWidth="1"/>
    <col min="6660" max="6660" width="19.140625" style="439" customWidth="1"/>
    <col min="6661" max="6661" width="17.28515625" style="439" bestFit="1" customWidth="1"/>
    <col min="6662" max="6912" width="9.140625" style="439"/>
    <col min="6913" max="6913" width="3" style="439" bestFit="1" customWidth="1"/>
    <col min="6914" max="6914" width="55.7109375" style="439" bestFit="1" customWidth="1"/>
    <col min="6915" max="6915" width="17.7109375" style="439" customWidth="1"/>
    <col min="6916" max="6916" width="19.140625" style="439" customWidth="1"/>
    <col min="6917" max="6917" width="17.28515625" style="439" bestFit="1" customWidth="1"/>
    <col min="6918" max="7168" width="9.140625" style="439"/>
    <col min="7169" max="7169" width="3" style="439" bestFit="1" customWidth="1"/>
    <col min="7170" max="7170" width="55.7109375" style="439" bestFit="1" customWidth="1"/>
    <col min="7171" max="7171" width="17.7109375" style="439" customWidth="1"/>
    <col min="7172" max="7172" width="19.140625" style="439" customWidth="1"/>
    <col min="7173" max="7173" width="17.28515625" style="439" bestFit="1" customWidth="1"/>
    <col min="7174" max="7424" width="9.140625" style="439"/>
    <col min="7425" max="7425" width="3" style="439" bestFit="1" customWidth="1"/>
    <col min="7426" max="7426" width="55.7109375" style="439" bestFit="1" customWidth="1"/>
    <col min="7427" max="7427" width="17.7109375" style="439" customWidth="1"/>
    <col min="7428" max="7428" width="19.140625" style="439" customWidth="1"/>
    <col min="7429" max="7429" width="17.28515625" style="439" bestFit="1" customWidth="1"/>
    <col min="7430" max="7680" width="9.140625" style="439"/>
    <col min="7681" max="7681" width="3" style="439" bestFit="1" customWidth="1"/>
    <col min="7682" max="7682" width="55.7109375" style="439" bestFit="1" customWidth="1"/>
    <col min="7683" max="7683" width="17.7109375" style="439" customWidth="1"/>
    <col min="7684" max="7684" width="19.140625" style="439" customWidth="1"/>
    <col min="7685" max="7685" width="17.28515625" style="439" bestFit="1" customWidth="1"/>
    <col min="7686" max="7936" width="9.140625" style="439"/>
    <col min="7937" max="7937" width="3" style="439" bestFit="1" customWidth="1"/>
    <col min="7938" max="7938" width="55.7109375" style="439" bestFit="1" customWidth="1"/>
    <col min="7939" max="7939" width="17.7109375" style="439" customWidth="1"/>
    <col min="7940" max="7940" width="19.140625" style="439" customWidth="1"/>
    <col min="7941" max="7941" width="17.28515625" style="439" bestFit="1" customWidth="1"/>
    <col min="7942" max="8192" width="9.140625" style="439"/>
    <col min="8193" max="8193" width="3" style="439" bestFit="1" customWidth="1"/>
    <col min="8194" max="8194" width="55.7109375" style="439" bestFit="1" customWidth="1"/>
    <col min="8195" max="8195" width="17.7109375" style="439" customWidth="1"/>
    <col min="8196" max="8196" width="19.140625" style="439" customWidth="1"/>
    <col min="8197" max="8197" width="17.28515625" style="439" bestFit="1" customWidth="1"/>
    <col min="8198" max="8448" width="9.140625" style="439"/>
    <col min="8449" max="8449" width="3" style="439" bestFit="1" customWidth="1"/>
    <col min="8450" max="8450" width="55.7109375" style="439" bestFit="1" customWidth="1"/>
    <col min="8451" max="8451" width="17.7109375" style="439" customWidth="1"/>
    <col min="8452" max="8452" width="19.140625" style="439" customWidth="1"/>
    <col min="8453" max="8453" width="17.28515625" style="439" bestFit="1" customWidth="1"/>
    <col min="8454" max="8704" width="9.140625" style="439"/>
    <col min="8705" max="8705" width="3" style="439" bestFit="1" customWidth="1"/>
    <col min="8706" max="8706" width="55.7109375" style="439" bestFit="1" customWidth="1"/>
    <col min="8707" max="8707" width="17.7109375" style="439" customWidth="1"/>
    <col min="8708" max="8708" width="19.140625" style="439" customWidth="1"/>
    <col min="8709" max="8709" width="17.28515625" style="439" bestFit="1" customWidth="1"/>
    <col min="8710" max="8960" width="9.140625" style="439"/>
    <col min="8961" max="8961" width="3" style="439" bestFit="1" customWidth="1"/>
    <col min="8962" max="8962" width="55.7109375" style="439" bestFit="1" customWidth="1"/>
    <col min="8963" max="8963" width="17.7109375" style="439" customWidth="1"/>
    <col min="8964" max="8964" width="19.140625" style="439" customWidth="1"/>
    <col min="8965" max="8965" width="17.28515625" style="439" bestFit="1" customWidth="1"/>
    <col min="8966" max="9216" width="9.140625" style="439"/>
    <col min="9217" max="9217" width="3" style="439" bestFit="1" customWidth="1"/>
    <col min="9218" max="9218" width="55.7109375" style="439" bestFit="1" customWidth="1"/>
    <col min="9219" max="9219" width="17.7109375" style="439" customWidth="1"/>
    <col min="9220" max="9220" width="19.140625" style="439" customWidth="1"/>
    <col min="9221" max="9221" width="17.28515625" style="439" bestFit="1" customWidth="1"/>
    <col min="9222" max="9472" width="9.140625" style="439"/>
    <col min="9473" max="9473" width="3" style="439" bestFit="1" customWidth="1"/>
    <col min="9474" max="9474" width="55.7109375" style="439" bestFit="1" customWidth="1"/>
    <col min="9475" max="9475" width="17.7109375" style="439" customWidth="1"/>
    <col min="9476" max="9476" width="19.140625" style="439" customWidth="1"/>
    <col min="9477" max="9477" width="17.28515625" style="439" bestFit="1" customWidth="1"/>
    <col min="9478" max="9728" width="9.140625" style="439"/>
    <col min="9729" max="9729" width="3" style="439" bestFit="1" customWidth="1"/>
    <col min="9730" max="9730" width="55.7109375" style="439" bestFit="1" customWidth="1"/>
    <col min="9731" max="9731" width="17.7109375" style="439" customWidth="1"/>
    <col min="9732" max="9732" width="19.140625" style="439" customWidth="1"/>
    <col min="9733" max="9733" width="17.28515625" style="439" bestFit="1" customWidth="1"/>
    <col min="9734" max="9984" width="9.140625" style="439"/>
    <col min="9985" max="9985" width="3" style="439" bestFit="1" customWidth="1"/>
    <col min="9986" max="9986" width="55.7109375" style="439" bestFit="1" customWidth="1"/>
    <col min="9987" max="9987" width="17.7109375" style="439" customWidth="1"/>
    <col min="9988" max="9988" width="19.140625" style="439" customWidth="1"/>
    <col min="9989" max="9989" width="17.28515625" style="439" bestFit="1" customWidth="1"/>
    <col min="9990" max="10240" width="9.140625" style="439"/>
    <col min="10241" max="10241" width="3" style="439" bestFit="1" customWidth="1"/>
    <col min="10242" max="10242" width="55.7109375" style="439" bestFit="1" customWidth="1"/>
    <col min="10243" max="10243" width="17.7109375" style="439" customWidth="1"/>
    <col min="10244" max="10244" width="19.140625" style="439" customWidth="1"/>
    <col min="10245" max="10245" width="17.28515625" style="439" bestFit="1" customWidth="1"/>
    <col min="10246" max="10496" width="9.140625" style="439"/>
    <col min="10497" max="10497" width="3" style="439" bestFit="1" customWidth="1"/>
    <col min="10498" max="10498" width="55.7109375" style="439" bestFit="1" customWidth="1"/>
    <col min="10499" max="10499" width="17.7109375" style="439" customWidth="1"/>
    <col min="10500" max="10500" width="19.140625" style="439" customWidth="1"/>
    <col min="10501" max="10501" width="17.28515625" style="439" bestFit="1" customWidth="1"/>
    <col min="10502" max="10752" width="9.140625" style="439"/>
    <col min="10753" max="10753" width="3" style="439" bestFit="1" customWidth="1"/>
    <col min="10754" max="10754" width="55.7109375" style="439" bestFit="1" customWidth="1"/>
    <col min="10755" max="10755" width="17.7109375" style="439" customWidth="1"/>
    <col min="10756" max="10756" width="19.140625" style="439" customWidth="1"/>
    <col min="10757" max="10757" width="17.28515625" style="439" bestFit="1" customWidth="1"/>
    <col min="10758" max="11008" width="9.140625" style="439"/>
    <col min="11009" max="11009" width="3" style="439" bestFit="1" customWidth="1"/>
    <col min="11010" max="11010" width="55.7109375" style="439" bestFit="1" customWidth="1"/>
    <col min="11011" max="11011" width="17.7109375" style="439" customWidth="1"/>
    <col min="11012" max="11012" width="19.140625" style="439" customWidth="1"/>
    <col min="11013" max="11013" width="17.28515625" style="439" bestFit="1" customWidth="1"/>
    <col min="11014" max="11264" width="9.140625" style="439"/>
    <col min="11265" max="11265" width="3" style="439" bestFit="1" customWidth="1"/>
    <col min="11266" max="11266" width="55.7109375" style="439" bestFit="1" customWidth="1"/>
    <col min="11267" max="11267" width="17.7109375" style="439" customWidth="1"/>
    <col min="11268" max="11268" width="19.140625" style="439" customWidth="1"/>
    <col min="11269" max="11269" width="17.28515625" style="439" bestFit="1" customWidth="1"/>
    <col min="11270" max="11520" width="9.140625" style="439"/>
    <col min="11521" max="11521" width="3" style="439" bestFit="1" customWidth="1"/>
    <col min="11522" max="11522" width="55.7109375" style="439" bestFit="1" customWidth="1"/>
    <col min="11523" max="11523" width="17.7109375" style="439" customWidth="1"/>
    <col min="11524" max="11524" width="19.140625" style="439" customWidth="1"/>
    <col min="11525" max="11525" width="17.28515625" style="439" bestFit="1" customWidth="1"/>
    <col min="11526" max="11776" width="9.140625" style="439"/>
    <col min="11777" max="11777" width="3" style="439" bestFit="1" customWidth="1"/>
    <col min="11778" max="11778" width="55.7109375" style="439" bestFit="1" customWidth="1"/>
    <col min="11779" max="11779" width="17.7109375" style="439" customWidth="1"/>
    <col min="11780" max="11780" width="19.140625" style="439" customWidth="1"/>
    <col min="11781" max="11781" width="17.28515625" style="439" bestFit="1" customWidth="1"/>
    <col min="11782" max="12032" width="9.140625" style="439"/>
    <col min="12033" max="12033" width="3" style="439" bestFit="1" customWidth="1"/>
    <col min="12034" max="12034" width="55.7109375" style="439" bestFit="1" customWidth="1"/>
    <col min="12035" max="12035" width="17.7109375" style="439" customWidth="1"/>
    <col min="12036" max="12036" width="19.140625" style="439" customWidth="1"/>
    <col min="12037" max="12037" width="17.28515625" style="439" bestFit="1" customWidth="1"/>
    <col min="12038" max="12288" width="9.140625" style="439"/>
    <col min="12289" max="12289" width="3" style="439" bestFit="1" customWidth="1"/>
    <col min="12290" max="12290" width="55.7109375" style="439" bestFit="1" customWidth="1"/>
    <col min="12291" max="12291" width="17.7109375" style="439" customWidth="1"/>
    <col min="12292" max="12292" width="19.140625" style="439" customWidth="1"/>
    <col min="12293" max="12293" width="17.28515625" style="439" bestFit="1" customWidth="1"/>
    <col min="12294" max="12544" width="9.140625" style="439"/>
    <col min="12545" max="12545" width="3" style="439" bestFit="1" customWidth="1"/>
    <col min="12546" max="12546" width="55.7109375" style="439" bestFit="1" customWidth="1"/>
    <col min="12547" max="12547" width="17.7109375" style="439" customWidth="1"/>
    <col min="12548" max="12548" width="19.140625" style="439" customWidth="1"/>
    <col min="12549" max="12549" width="17.28515625" style="439" bestFit="1" customWidth="1"/>
    <col min="12550" max="12800" width="9.140625" style="439"/>
    <col min="12801" max="12801" width="3" style="439" bestFit="1" customWidth="1"/>
    <col min="12802" max="12802" width="55.7109375" style="439" bestFit="1" customWidth="1"/>
    <col min="12803" max="12803" width="17.7109375" style="439" customWidth="1"/>
    <col min="12804" max="12804" width="19.140625" style="439" customWidth="1"/>
    <col min="12805" max="12805" width="17.28515625" style="439" bestFit="1" customWidth="1"/>
    <col min="12806" max="13056" width="9.140625" style="439"/>
    <col min="13057" max="13057" width="3" style="439" bestFit="1" customWidth="1"/>
    <col min="13058" max="13058" width="55.7109375" style="439" bestFit="1" customWidth="1"/>
    <col min="13059" max="13059" width="17.7109375" style="439" customWidth="1"/>
    <col min="13060" max="13060" width="19.140625" style="439" customWidth="1"/>
    <col min="13061" max="13061" width="17.28515625" style="439" bestFit="1" customWidth="1"/>
    <col min="13062" max="13312" width="9.140625" style="439"/>
    <col min="13313" max="13313" width="3" style="439" bestFit="1" customWidth="1"/>
    <col min="13314" max="13314" width="55.7109375" style="439" bestFit="1" customWidth="1"/>
    <col min="13315" max="13315" width="17.7109375" style="439" customWidth="1"/>
    <col min="13316" max="13316" width="19.140625" style="439" customWidth="1"/>
    <col min="13317" max="13317" width="17.28515625" style="439" bestFit="1" customWidth="1"/>
    <col min="13318" max="13568" width="9.140625" style="439"/>
    <col min="13569" max="13569" width="3" style="439" bestFit="1" customWidth="1"/>
    <col min="13570" max="13570" width="55.7109375" style="439" bestFit="1" customWidth="1"/>
    <col min="13571" max="13571" width="17.7109375" style="439" customWidth="1"/>
    <col min="13572" max="13572" width="19.140625" style="439" customWidth="1"/>
    <col min="13573" max="13573" width="17.28515625" style="439" bestFit="1" customWidth="1"/>
    <col min="13574" max="13824" width="9.140625" style="439"/>
    <col min="13825" max="13825" width="3" style="439" bestFit="1" customWidth="1"/>
    <col min="13826" max="13826" width="55.7109375" style="439" bestFit="1" customWidth="1"/>
    <col min="13827" max="13827" width="17.7109375" style="439" customWidth="1"/>
    <col min="13828" max="13828" width="19.140625" style="439" customWidth="1"/>
    <col min="13829" max="13829" width="17.28515625" style="439" bestFit="1" customWidth="1"/>
    <col min="13830" max="14080" width="9.140625" style="439"/>
    <col min="14081" max="14081" width="3" style="439" bestFit="1" customWidth="1"/>
    <col min="14082" max="14082" width="55.7109375" style="439" bestFit="1" customWidth="1"/>
    <col min="14083" max="14083" width="17.7109375" style="439" customWidth="1"/>
    <col min="14084" max="14084" width="19.140625" style="439" customWidth="1"/>
    <col min="14085" max="14085" width="17.28515625" style="439" bestFit="1" customWidth="1"/>
    <col min="14086" max="14336" width="9.140625" style="439"/>
    <col min="14337" max="14337" width="3" style="439" bestFit="1" customWidth="1"/>
    <col min="14338" max="14338" width="55.7109375" style="439" bestFit="1" customWidth="1"/>
    <col min="14339" max="14339" width="17.7109375" style="439" customWidth="1"/>
    <col min="14340" max="14340" width="19.140625" style="439" customWidth="1"/>
    <col min="14341" max="14341" width="17.28515625" style="439" bestFit="1" customWidth="1"/>
    <col min="14342" max="14592" width="9.140625" style="439"/>
    <col min="14593" max="14593" width="3" style="439" bestFit="1" customWidth="1"/>
    <col min="14594" max="14594" width="55.7109375" style="439" bestFit="1" customWidth="1"/>
    <col min="14595" max="14595" width="17.7109375" style="439" customWidth="1"/>
    <col min="14596" max="14596" width="19.140625" style="439" customWidth="1"/>
    <col min="14597" max="14597" width="17.28515625" style="439" bestFit="1" customWidth="1"/>
    <col min="14598" max="14848" width="9.140625" style="439"/>
    <col min="14849" max="14849" width="3" style="439" bestFit="1" customWidth="1"/>
    <col min="14850" max="14850" width="55.7109375" style="439" bestFit="1" customWidth="1"/>
    <col min="14851" max="14851" width="17.7109375" style="439" customWidth="1"/>
    <col min="14852" max="14852" width="19.140625" style="439" customWidth="1"/>
    <col min="14853" max="14853" width="17.28515625" style="439" bestFit="1" customWidth="1"/>
    <col min="14854" max="15104" width="9.140625" style="439"/>
    <col min="15105" max="15105" width="3" style="439" bestFit="1" customWidth="1"/>
    <col min="15106" max="15106" width="55.7109375" style="439" bestFit="1" customWidth="1"/>
    <col min="15107" max="15107" width="17.7109375" style="439" customWidth="1"/>
    <col min="15108" max="15108" width="19.140625" style="439" customWidth="1"/>
    <col min="15109" max="15109" width="17.28515625" style="439" bestFit="1" customWidth="1"/>
    <col min="15110" max="15360" width="9.140625" style="439"/>
    <col min="15361" max="15361" width="3" style="439" bestFit="1" customWidth="1"/>
    <col min="15362" max="15362" width="55.7109375" style="439" bestFit="1" customWidth="1"/>
    <col min="15363" max="15363" width="17.7109375" style="439" customWidth="1"/>
    <col min="15364" max="15364" width="19.140625" style="439" customWidth="1"/>
    <col min="15365" max="15365" width="17.28515625" style="439" bestFit="1" customWidth="1"/>
    <col min="15366" max="15616" width="9.140625" style="439"/>
    <col min="15617" max="15617" width="3" style="439" bestFit="1" customWidth="1"/>
    <col min="15618" max="15618" width="55.7109375" style="439" bestFit="1" customWidth="1"/>
    <col min="15619" max="15619" width="17.7109375" style="439" customWidth="1"/>
    <col min="15620" max="15620" width="19.140625" style="439" customWidth="1"/>
    <col min="15621" max="15621" width="17.28515625" style="439" bestFit="1" customWidth="1"/>
    <col min="15622" max="15872" width="9.140625" style="439"/>
    <col min="15873" max="15873" width="3" style="439" bestFit="1" customWidth="1"/>
    <col min="15874" max="15874" width="55.7109375" style="439" bestFit="1" customWidth="1"/>
    <col min="15875" max="15875" width="17.7109375" style="439" customWidth="1"/>
    <col min="15876" max="15876" width="19.140625" style="439" customWidth="1"/>
    <col min="15877" max="15877" width="17.28515625" style="439" bestFit="1" customWidth="1"/>
    <col min="15878" max="16128" width="9.140625" style="439"/>
    <col min="16129" max="16129" width="3" style="439" bestFit="1" customWidth="1"/>
    <col min="16130" max="16130" width="55.7109375" style="439" bestFit="1" customWidth="1"/>
    <col min="16131" max="16131" width="17.7109375" style="439" customWidth="1"/>
    <col min="16132" max="16132" width="19.140625" style="439" customWidth="1"/>
    <col min="16133" max="16133" width="17.28515625" style="439" bestFit="1" customWidth="1"/>
    <col min="16134" max="16384" width="9.140625" style="439"/>
  </cols>
  <sheetData>
    <row r="1" spans="1:5" ht="18" x14ac:dyDescent="0.25">
      <c r="A1" s="515" t="s">
        <v>1</v>
      </c>
      <c r="B1" s="515"/>
      <c r="C1" s="515"/>
      <c r="D1" s="515"/>
      <c r="E1" s="515"/>
    </row>
    <row r="2" spans="1:5" ht="18" x14ac:dyDescent="0.25">
      <c r="A2" s="515" t="s">
        <v>408</v>
      </c>
      <c r="B2" s="515"/>
      <c r="C2" s="515"/>
      <c r="D2" s="515"/>
      <c r="E2" s="515"/>
    </row>
    <row r="3" spans="1:5" ht="18" x14ac:dyDescent="0.25">
      <c r="A3" s="440"/>
      <c r="B3" s="441"/>
      <c r="E3" s="440"/>
    </row>
    <row r="4" spans="1:5" ht="18" x14ac:dyDescent="0.25">
      <c r="A4" s="440"/>
      <c r="B4" s="440"/>
      <c r="E4" s="440"/>
    </row>
    <row r="5" spans="1:5" ht="18" x14ac:dyDescent="0.25">
      <c r="A5" s="440"/>
      <c r="B5" s="440"/>
      <c r="C5" s="440"/>
      <c r="D5" s="443" t="s">
        <v>409</v>
      </c>
      <c r="E5" s="444"/>
    </row>
    <row r="6" spans="1:5" ht="18" x14ac:dyDescent="0.25">
      <c r="A6" s="522"/>
      <c r="B6" s="524" t="s">
        <v>13</v>
      </c>
      <c r="C6" s="526" t="s">
        <v>110</v>
      </c>
      <c r="D6" s="527"/>
      <c r="E6" s="524" t="s">
        <v>410</v>
      </c>
    </row>
    <row r="7" spans="1:5" ht="18" x14ac:dyDescent="0.25">
      <c r="A7" s="523"/>
      <c r="B7" s="525"/>
      <c r="C7" s="445" t="s">
        <v>113</v>
      </c>
      <c r="D7" s="445" t="s">
        <v>114</v>
      </c>
      <c r="E7" s="525"/>
    </row>
    <row r="8" spans="1:5" ht="18" x14ac:dyDescent="0.25">
      <c r="A8" s="446"/>
      <c r="B8" s="447"/>
      <c r="C8" s="448"/>
      <c r="D8" s="448"/>
      <c r="E8" s="449"/>
    </row>
    <row r="9" spans="1:5" ht="18" x14ac:dyDescent="0.25">
      <c r="A9" s="450"/>
      <c r="B9" s="451" t="s">
        <v>411</v>
      </c>
      <c r="C9" s="452">
        <v>22958322</v>
      </c>
      <c r="D9" s="452">
        <v>23212007</v>
      </c>
      <c r="E9" s="453">
        <v>-1.0929042025534415</v>
      </c>
    </row>
    <row r="10" spans="1:5" ht="18" x14ac:dyDescent="0.25">
      <c r="A10" s="450"/>
      <c r="B10" s="454"/>
      <c r="C10" s="455">
        <v>22958322</v>
      </c>
      <c r="D10" s="455">
        <v>23212007</v>
      </c>
      <c r="E10" s="456">
        <v>-1.0929042025534415</v>
      </c>
    </row>
    <row r="11" spans="1:5" ht="18" x14ac:dyDescent="0.25">
      <c r="A11" s="454" t="s">
        <v>412</v>
      </c>
      <c r="B11" s="454" t="s">
        <v>413</v>
      </c>
      <c r="C11" s="457">
        <v>4330497</v>
      </c>
      <c r="D11" s="457">
        <v>4502933</v>
      </c>
      <c r="E11" s="458">
        <v>-3.8294151833926975</v>
      </c>
    </row>
    <row r="12" spans="1:5" ht="18" x14ac:dyDescent="0.25">
      <c r="A12" s="454" t="s">
        <v>414</v>
      </c>
      <c r="B12" s="454" t="s">
        <v>415</v>
      </c>
      <c r="C12" s="457">
        <v>13081264</v>
      </c>
      <c r="D12" s="457">
        <v>13233970</v>
      </c>
      <c r="E12" s="458">
        <v>-1.1538941073615803</v>
      </c>
    </row>
    <row r="13" spans="1:5" ht="18" x14ac:dyDescent="0.25">
      <c r="A13" s="454" t="s">
        <v>416</v>
      </c>
      <c r="B13" s="454" t="s">
        <v>417</v>
      </c>
      <c r="C13" s="457">
        <v>544443</v>
      </c>
      <c r="D13" s="457">
        <v>464767</v>
      </c>
      <c r="E13" s="458">
        <v>17.143213696325262</v>
      </c>
    </row>
    <row r="14" spans="1:5" ht="18" x14ac:dyDescent="0.25">
      <c r="A14" s="454" t="s">
        <v>418</v>
      </c>
      <c r="B14" s="454" t="s">
        <v>419</v>
      </c>
      <c r="C14" s="457">
        <v>2516392</v>
      </c>
      <c r="D14" s="457">
        <v>2451388</v>
      </c>
      <c r="E14" s="458">
        <v>2.6517222079899199</v>
      </c>
    </row>
    <row r="15" spans="1:5" ht="18" x14ac:dyDescent="0.25">
      <c r="A15" s="454" t="s">
        <v>420</v>
      </c>
      <c r="B15" s="454" t="s">
        <v>421</v>
      </c>
      <c r="C15" s="457">
        <v>2485726</v>
      </c>
      <c r="D15" s="457">
        <v>2558949</v>
      </c>
      <c r="E15" s="458">
        <v>-2.8614481961148925</v>
      </c>
    </row>
    <row r="16" spans="1:5" x14ac:dyDescent="0.2">
      <c r="A16" s="459"/>
      <c r="B16" s="459"/>
      <c r="C16" s="460"/>
      <c r="D16" s="460"/>
    </row>
    <row r="17" spans="1:4" x14ac:dyDescent="0.2">
      <c r="A17" s="459"/>
      <c r="B17" s="459"/>
      <c r="C17" s="48"/>
      <c r="D17" s="48"/>
    </row>
    <row r="18" spans="1:4" x14ac:dyDescent="0.2">
      <c r="A18" s="459"/>
      <c r="B18" s="459"/>
      <c r="C18" s="460"/>
      <c r="D18" s="460"/>
    </row>
    <row r="19" spans="1:4" x14ac:dyDescent="0.2">
      <c r="A19" s="459"/>
      <c r="B19" s="459"/>
      <c r="C19" s="460"/>
      <c r="D19" s="460"/>
    </row>
    <row r="20" spans="1:4" x14ac:dyDescent="0.2">
      <c r="A20" s="459"/>
      <c r="B20" s="459"/>
      <c r="C20" s="460"/>
      <c r="D20" s="460"/>
    </row>
    <row r="21" spans="1:4" x14ac:dyDescent="0.2">
      <c r="A21" s="459"/>
      <c r="B21" s="459"/>
      <c r="C21" s="460"/>
      <c r="D21" s="460"/>
    </row>
    <row r="22" spans="1:4" x14ac:dyDescent="0.2">
      <c r="A22" s="459"/>
      <c r="B22" s="459"/>
      <c r="C22" s="460"/>
      <c r="D22" s="460"/>
    </row>
    <row r="23" spans="1:4" x14ac:dyDescent="0.2">
      <c r="A23" s="459"/>
      <c r="B23" s="459"/>
      <c r="C23" s="460"/>
      <c r="D23" s="460"/>
    </row>
    <row r="24" spans="1:4" x14ac:dyDescent="0.2">
      <c r="A24" s="459"/>
      <c r="B24" s="459"/>
      <c r="C24" s="460"/>
      <c r="D24" s="460"/>
    </row>
    <row r="25" spans="1:4" x14ac:dyDescent="0.2">
      <c r="A25" s="459"/>
      <c r="B25" s="459"/>
      <c r="C25" s="460"/>
      <c r="D25" s="460"/>
    </row>
    <row r="26" spans="1:4" x14ac:dyDescent="0.2">
      <c r="A26" s="459"/>
      <c r="B26" s="459"/>
      <c r="C26" s="460"/>
      <c r="D26" s="460"/>
    </row>
    <row r="27" spans="1:4" x14ac:dyDescent="0.2">
      <c r="A27" s="459"/>
      <c r="B27" s="459"/>
      <c r="C27" s="460"/>
      <c r="D27" s="460"/>
    </row>
    <row r="28" spans="1:4" x14ac:dyDescent="0.2">
      <c r="A28" s="459"/>
      <c r="B28" s="459"/>
      <c r="C28" s="460"/>
      <c r="D28" s="460"/>
    </row>
    <row r="29" spans="1:4" x14ac:dyDescent="0.2">
      <c r="A29" s="459"/>
      <c r="B29" s="459"/>
      <c r="C29" s="460"/>
      <c r="D29" s="460"/>
    </row>
    <row r="30" spans="1:4" x14ac:dyDescent="0.2">
      <c r="A30" s="459"/>
      <c r="B30" s="459"/>
      <c r="C30" s="460"/>
      <c r="D30" s="460"/>
    </row>
    <row r="31" spans="1:4" x14ac:dyDescent="0.2">
      <c r="A31" s="459"/>
      <c r="B31" s="459"/>
      <c r="C31" s="460"/>
      <c r="D31" s="460"/>
    </row>
    <row r="32" spans="1:4" x14ac:dyDescent="0.2">
      <c r="A32" s="459"/>
      <c r="B32" s="459"/>
      <c r="C32" s="460"/>
      <c r="D32" s="460"/>
    </row>
    <row r="33" spans="1:5" x14ac:dyDescent="0.2">
      <c r="A33" s="459"/>
      <c r="B33" s="459"/>
      <c r="C33" s="460"/>
      <c r="D33" s="460"/>
    </row>
    <row r="34" spans="1:5" ht="15.75" x14ac:dyDescent="0.25">
      <c r="A34" s="459"/>
      <c r="B34" s="459"/>
      <c r="C34" s="461" t="s">
        <v>422</v>
      </c>
      <c r="D34" s="460"/>
    </row>
    <row r="35" spans="1:5" ht="15.75" x14ac:dyDescent="0.25">
      <c r="A35" s="459"/>
      <c r="B35" s="459"/>
      <c r="C35" s="461"/>
      <c r="D35" s="460"/>
    </row>
    <row r="36" spans="1:5" ht="15.75" x14ac:dyDescent="0.25">
      <c r="A36" s="459"/>
      <c r="B36" s="459"/>
      <c r="C36" s="461"/>
      <c r="D36" s="460"/>
    </row>
    <row r="37" spans="1:5" ht="18" x14ac:dyDescent="0.25">
      <c r="A37" s="515" t="s">
        <v>1</v>
      </c>
      <c r="B37" s="515"/>
      <c r="C37" s="515"/>
      <c r="D37" s="515"/>
      <c r="E37" s="515"/>
    </row>
    <row r="38" spans="1:5" ht="18" x14ac:dyDescent="0.25">
      <c r="A38" s="515" t="s">
        <v>408</v>
      </c>
      <c r="B38" s="515"/>
      <c r="C38" s="515"/>
      <c r="D38" s="515"/>
      <c r="E38" s="515"/>
    </row>
    <row r="39" spans="1:5" x14ac:dyDescent="0.2">
      <c r="A39" s="459"/>
      <c r="B39" s="459"/>
      <c r="C39" s="460"/>
      <c r="D39" s="460"/>
    </row>
    <row r="40" spans="1:5" ht="15" x14ac:dyDescent="0.25">
      <c r="A40" s="462"/>
      <c r="B40" s="462"/>
      <c r="C40" s="462"/>
      <c r="D40" s="463" t="s">
        <v>409</v>
      </c>
      <c r="E40" s="464"/>
    </row>
    <row r="41" spans="1:5" ht="15" customHeight="1" x14ac:dyDescent="0.2">
      <c r="A41" s="465"/>
      <c r="B41" s="516" t="s">
        <v>423</v>
      </c>
      <c r="C41" s="518" t="s">
        <v>110</v>
      </c>
      <c r="D41" s="519"/>
      <c r="E41" s="520" t="s">
        <v>424</v>
      </c>
    </row>
    <row r="42" spans="1:5" ht="15" customHeight="1" x14ac:dyDescent="0.2">
      <c r="A42" s="466"/>
      <c r="B42" s="517"/>
      <c r="C42" s="467" t="s">
        <v>113</v>
      </c>
      <c r="D42" s="467" t="s">
        <v>114</v>
      </c>
      <c r="E42" s="521"/>
    </row>
    <row r="43" spans="1:5" ht="15" customHeight="1" x14ac:dyDescent="0.2"/>
    <row r="44" spans="1:5" x14ac:dyDescent="0.2">
      <c r="A44" s="468"/>
      <c r="B44" s="469" t="s">
        <v>413</v>
      </c>
      <c r="C44" s="470">
        <v>4330497</v>
      </c>
      <c r="D44" s="470">
        <v>4502933</v>
      </c>
      <c r="E44" s="471">
        <v>-3.8294151833926975</v>
      </c>
    </row>
    <row r="45" spans="1:5" s="473" customFormat="1" ht="8.25" x14ac:dyDescent="0.15">
      <c r="A45" s="472"/>
      <c r="B45" s="472"/>
      <c r="C45" s="317">
        <v>4330497</v>
      </c>
      <c r="D45" s="317">
        <v>4502933</v>
      </c>
    </row>
    <row r="46" spans="1:5" x14ac:dyDescent="0.2">
      <c r="A46" s="468">
        <v>1</v>
      </c>
      <c r="B46" s="468" t="s">
        <v>46</v>
      </c>
      <c r="C46" s="298">
        <v>2069618</v>
      </c>
      <c r="D46" s="298">
        <v>2035671</v>
      </c>
      <c r="E46" s="474">
        <v>1.667607388423761</v>
      </c>
    </row>
    <row r="47" spans="1:5" x14ac:dyDescent="0.2">
      <c r="A47" s="468"/>
      <c r="B47" s="468" t="s">
        <v>425</v>
      </c>
      <c r="C47" s="298">
        <v>634532</v>
      </c>
      <c r="D47" s="298">
        <v>581927</v>
      </c>
      <c r="E47" s="474">
        <v>9.0397936510936887</v>
      </c>
    </row>
    <row r="48" spans="1:5" x14ac:dyDescent="0.2">
      <c r="A48" s="468"/>
      <c r="B48" s="468" t="s">
        <v>426</v>
      </c>
      <c r="C48" s="298">
        <v>1435086</v>
      </c>
      <c r="D48" s="298">
        <v>1453744</v>
      </c>
      <c r="E48" s="474">
        <v>-1.2834446780175881</v>
      </c>
    </row>
    <row r="49" spans="1:5" x14ac:dyDescent="0.2">
      <c r="A49" s="468">
        <v>2</v>
      </c>
      <c r="B49" s="468" t="s">
        <v>427</v>
      </c>
      <c r="C49" s="298">
        <v>438709</v>
      </c>
      <c r="D49" s="298">
        <v>451021</v>
      </c>
      <c r="E49" s="474">
        <v>-2.729806372652277</v>
      </c>
    </row>
    <row r="50" spans="1:5" x14ac:dyDescent="0.2">
      <c r="A50" s="468">
        <v>3</v>
      </c>
      <c r="B50" s="468" t="s">
        <v>17</v>
      </c>
      <c r="C50" s="298">
        <v>12785</v>
      </c>
      <c r="D50" s="298">
        <v>19252</v>
      </c>
      <c r="E50" s="474">
        <v>-33.591315188032411</v>
      </c>
    </row>
    <row r="51" spans="1:5" x14ac:dyDescent="0.2">
      <c r="A51" s="468">
        <v>4</v>
      </c>
      <c r="B51" s="468" t="s">
        <v>428</v>
      </c>
      <c r="C51" s="298">
        <v>670246</v>
      </c>
      <c r="D51" s="298">
        <v>663859</v>
      </c>
      <c r="E51" s="474">
        <v>0.96210189211865327</v>
      </c>
    </row>
    <row r="52" spans="1:5" x14ac:dyDescent="0.2">
      <c r="A52" s="468"/>
      <c r="B52" s="468" t="s">
        <v>429</v>
      </c>
      <c r="C52" s="298">
        <v>415497</v>
      </c>
      <c r="D52" s="298">
        <v>399515</v>
      </c>
      <c r="E52" s="474">
        <v>4.0003504248901862</v>
      </c>
    </row>
    <row r="53" spans="1:5" x14ac:dyDescent="0.2">
      <c r="A53" s="468"/>
      <c r="B53" s="468" t="s">
        <v>430</v>
      </c>
      <c r="C53" s="298">
        <v>233910</v>
      </c>
      <c r="D53" s="298">
        <v>240400</v>
      </c>
      <c r="E53" s="474">
        <v>-2.6996672212978439</v>
      </c>
    </row>
    <row r="54" spans="1:5" x14ac:dyDescent="0.2">
      <c r="A54" s="468"/>
      <c r="B54" s="468" t="s">
        <v>431</v>
      </c>
      <c r="C54" s="298">
        <v>20838</v>
      </c>
      <c r="D54" s="298">
        <v>23944</v>
      </c>
      <c r="E54" s="474">
        <v>-12.971934513865691</v>
      </c>
    </row>
    <row r="55" spans="1:5" x14ac:dyDescent="0.2">
      <c r="A55" s="468">
        <v>5</v>
      </c>
      <c r="B55" s="468" t="s">
        <v>315</v>
      </c>
      <c r="C55" s="298">
        <v>88545</v>
      </c>
      <c r="D55" s="298">
        <v>79487</v>
      </c>
      <c r="E55" s="474">
        <v>11.395574119038329</v>
      </c>
    </row>
    <row r="56" spans="1:5" x14ac:dyDescent="0.2">
      <c r="A56" s="468">
        <v>6</v>
      </c>
      <c r="B56" s="468" t="s">
        <v>432</v>
      </c>
      <c r="C56" s="298">
        <v>106668</v>
      </c>
      <c r="D56" s="298">
        <v>90074</v>
      </c>
      <c r="E56" s="474">
        <v>18.422630281768321</v>
      </c>
    </row>
    <row r="57" spans="1:5" x14ac:dyDescent="0.2">
      <c r="A57" s="468">
        <v>7</v>
      </c>
      <c r="B57" s="468" t="s">
        <v>433</v>
      </c>
      <c r="C57" s="298">
        <v>74361</v>
      </c>
      <c r="D57" s="298">
        <v>37260</v>
      </c>
      <c r="E57" s="474">
        <v>99.573268921095007</v>
      </c>
    </row>
    <row r="58" spans="1:5" x14ac:dyDescent="0.2">
      <c r="A58" s="468">
        <v>8</v>
      </c>
      <c r="B58" s="468" t="s">
        <v>345</v>
      </c>
      <c r="C58" s="298">
        <v>36925</v>
      </c>
      <c r="D58" s="298">
        <v>29463</v>
      </c>
      <c r="E58" s="474">
        <v>25.326680921834168</v>
      </c>
    </row>
    <row r="59" spans="1:5" x14ac:dyDescent="0.2">
      <c r="A59" s="468">
        <v>9</v>
      </c>
      <c r="B59" s="468" t="s">
        <v>357</v>
      </c>
      <c r="C59" s="298">
        <v>1637</v>
      </c>
      <c r="D59" s="298">
        <v>1304</v>
      </c>
      <c r="E59" s="474">
        <v>25.536809815950917</v>
      </c>
    </row>
    <row r="60" spans="1:5" x14ac:dyDescent="0.2">
      <c r="A60" s="468">
        <v>10</v>
      </c>
      <c r="B60" s="468" t="s">
        <v>434</v>
      </c>
      <c r="C60" s="298">
        <v>35181</v>
      </c>
      <c r="D60" s="298">
        <v>36391</v>
      </c>
      <c r="E60" s="474">
        <v>-3.3249979390508599</v>
      </c>
    </row>
    <row r="61" spans="1:5" x14ac:dyDescent="0.2">
      <c r="A61" s="468">
        <v>11</v>
      </c>
      <c r="B61" s="468" t="s">
        <v>435</v>
      </c>
      <c r="C61" s="298">
        <v>24245</v>
      </c>
      <c r="D61" s="298">
        <v>26268</v>
      </c>
      <c r="E61" s="474">
        <v>-7.7013857164610897</v>
      </c>
    </row>
    <row r="62" spans="1:5" x14ac:dyDescent="0.2">
      <c r="A62" s="468"/>
      <c r="B62" s="468" t="s">
        <v>436</v>
      </c>
      <c r="C62" s="298">
        <v>20609</v>
      </c>
      <c r="D62" s="298">
        <v>23745</v>
      </c>
      <c r="E62" s="474">
        <v>-13.206990945462209</v>
      </c>
    </row>
    <row r="63" spans="1:5" x14ac:dyDescent="0.2">
      <c r="A63" s="468"/>
      <c r="B63" s="468" t="s">
        <v>437</v>
      </c>
      <c r="C63" s="298">
        <v>3609</v>
      </c>
      <c r="D63" s="298">
        <v>2321</v>
      </c>
      <c r="E63" s="474">
        <v>55.493321844032749</v>
      </c>
    </row>
    <row r="64" spans="1:5" x14ac:dyDescent="0.2">
      <c r="A64" s="468">
        <v>12</v>
      </c>
      <c r="B64" s="468" t="s">
        <v>356</v>
      </c>
      <c r="C64" s="298">
        <v>153248</v>
      </c>
      <c r="D64" s="298">
        <v>236336</v>
      </c>
      <c r="E64" s="474">
        <v>-35.156726017195851</v>
      </c>
    </row>
    <row r="65" spans="1:5" x14ac:dyDescent="0.2">
      <c r="A65" s="468">
        <v>13</v>
      </c>
      <c r="B65" s="468" t="s">
        <v>341</v>
      </c>
      <c r="C65" s="298">
        <v>175719</v>
      </c>
      <c r="D65" s="298">
        <v>91048</v>
      </c>
      <c r="E65" s="474">
        <v>92.996002108777787</v>
      </c>
    </row>
    <row r="66" spans="1:5" x14ac:dyDescent="0.2">
      <c r="A66" s="468">
        <v>14</v>
      </c>
      <c r="B66" s="468" t="s">
        <v>391</v>
      </c>
      <c r="C66" s="298">
        <v>0</v>
      </c>
      <c r="D66" s="298">
        <v>2</v>
      </c>
      <c r="E66" s="474">
        <v>-100</v>
      </c>
    </row>
    <row r="67" spans="1:5" x14ac:dyDescent="0.2">
      <c r="A67" s="468">
        <v>15</v>
      </c>
      <c r="B67" s="468" t="s">
        <v>344</v>
      </c>
      <c r="C67" s="298">
        <v>222857</v>
      </c>
      <c r="D67" s="298">
        <v>508337</v>
      </c>
      <c r="E67" s="474">
        <v>-56.159594914397339</v>
      </c>
    </row>
    <row r="68" spans="1:5" x14ac:dyDescent="0.2">
      <c r="A68" s="468">
        <v>16</v>
      </c>
      <c r="B68" s="468" t="s">
        <v>34</v>
      </c>
      <c r="C68" s="298">
        <v>26255</v>
      </c>
      <c r="D68" s="298">
        <v>17786</v>
      </c>
      <c r="E68" s="474">
        <v>47.61610255256943</v>
      </c>
    </row>
    <row r="69" spans="1:5" x14ac:dyDescent="0.2">
      <c r="A69" s="468">
        <v>17</v>
      </c>
      <c r="B69" s="468" t="s">
        <v>130</v>
      </c>
      <c r="C69" s="298">
        <v>193498</v>
      </c>
      <c r="D69" s="298">
        <v>179374</v>
      </c>
      <c r="E69" s="474">
        <v>7.8740508657888029</v>
      </c>
    </row>
    <row r="70" spans="1:5" s="476" customFormat="1" ht="12.75" x14ac:dyDescent="0.2">
      <c r="A70" s="468"/>
      <c r="B70" s="468"/>
      <c r="C70" s="298"/>
      <c r="D70" s="298"/>
      <c r="E70" s="475"/>
    </row>
    <row r="71" spans="1:5" s="476" customFormat="1" ht="12.75" x14ac:dyDescent="0.2">
      <c r="A71" s="468"/>
      <c r="B71" s="468"/>
      <c r="C71" s="298"/>
      <c r="D71" s="298"/>
      <c r="E71" s="475"/>
    </row>
    <row r="72" spans="1:5" s="476" customFormat="1" ht="12.75" x14ac:dyDescent="0.2">
      <c r="A72" s="468"/>
      <c r="B72" s="468"/>
      <c r="C72" s="298"/>
      <c r="D72" s="298"/>
      <c r="E72" s="475"/>
    </row>
    <row r="73" spans="1:5" s="476" customFormat="1" ht="15.75" x14ac:dyDescent="0.25">
      <c r="A73" s="468"/>
      <c r="B73" s="468"/>
      <c r="C73" s="461" t="s">
        <v>438</v>
      </c>
      <c r="D73" s="298"/>
      <c r="E73" s="475"/>
    </row>
    <row r="74" spans="1:5" s="476" customFormat="1" ht="12.75" x14ac:dyDescent="0.2">
      <c r="A74" s="468"/>
      <c r="B74" s="468"/>
      <c r="C74" s="298"/>
      <c r="D74" s="298"/>
      <c r="E74" s="475"/>
    </row>
    <row r="75" spans="1:5" s="476" customFormat="1" ht="12.75" x14ac:dyDescent="0.2">
      <c r="A75" s="468"/>
      <c r="B75" s="468"/>
      <c r="C75" s="298"/>
      <c r="D75" s="298"/>
      <c r="E75" s="475"/>
    </row>
    <row r="76" spans="1:5" x14ac:dyDescent="0.2">
      <c r="A76" s="468"/>
      <c r="B76" s="469" t="s">
        <v>415</v>
      </c>
      <c r="C76" s="470">
        <v>13081264</v>
      </c>
      <c r="D76" s="470">
        <v>13233970</v>
      </c>
      <c r="E76" s="471">
        <v>-1.1538941073615803</v>
      </c>
    </row>
    <row r="77" spans="1:5" s="476" customFormat="1" ht="12.75" x14ac:dyDescent="0.2">
      <c r="A77" s="468"/>
      <c r="B77" s="468"/>
      <c r="C77" s="317">
        <v>13081264</v>
      </c>
      <c r="D77" s="317">
        <v>13233970</v>
      </c>
      <c r="E77" s="475"/>
    </row>
    <row r="78" spans="1:5" x14ac:dyDescent="0.2">
      <c r="A78" s="468">
        <v>1</v>
      </c>
      <c r="B78" s="468" t="s">
        <v>306</v>
      </c>
      <c r="C78" s="298">
        <v>2101813</v>
      </c>
      <c r="D78" s="298">
        <v>2203587</v>
      </c>
      <c r="E78" s="474">
        <v>-4.6185605560388581</v>
      </c>
    </row>
    <row r="79" spans="1:5" x14ac:dyDescent="0.2">
      <c r="A79" s="468">
        <v>2</v>
      </c>
      <c r="B79" s="468" t="s">
        <v>301</v>
      </c>
      <c r="C79" s="298">
        <v>2899877</v>
      </c>
      <c r="D79" s="298">
        <v>2711201</v>
      </c>
      <c r="E79" s="474">
        <v>6.9591299206514066</v>
      </c>
    </row>
    <row r="80" spans="1:5" x14ac:dyDescent="0.2">
      <c r="A80" s="468">
        <v>3</v>
      </c>
      <c r="B80" s="468" t="s">
        <v>30</v>
      </c>
      <c r="C80" s="298">
        <v>1125419</v>
      </c>
      <c r="D80" s="298">
        <v>1371919</v>
      </c>
      <c r="E80" s="474">
        <v>-17.967533068643263</v>
      </c>
    </row>
    <row r="81" spans="1:5" x14ac:dyDescent="0.2">
      <c r="A81" s="468">
        <v>4</v>
      </c>
      <c r="B81" s="468" t="s">
        <v>312</v>
      </c>
      <c r="C81" s="298">
        <v>2261824</v>
      </c>
      <c r="D81" s="298">
        <v>2261069</v>
      </c>
      <c r="E81" s="474">
        <v>3.3391285272585947E-2</v>
      </c>
    </row>
    <row r="82" spans="1:5" x14ac:dyDescent="0.2">
      <c r="A82" s="468">
        <v>5</v>
      </c>
      <c r="B82" s="468" t="s">
        <v>50</v>
      </c>
      <c r="C82" s="298">
        <v>2653720</v>
      </c>
      <c r="D82" s="298">
        <v>2577218</v>
      </c>
      <c r="E82" s="474">
        <v>2.968394602241645</v>
      </c>
    </row>
    <row r="83" spans="1:5" x14ac:dyDescent="0.2">
      <c r="A83" s="468">
        <v>6</v>
      </c>
      <c r="B83" s="468" t="s">
        <v>31</v>
      </c>
      <c r="C83" s="298">
        <v>786120</v>
      </c>
      <c r="D83" s="298">
        <v>797381</v>
      </c>
      <c r="E83" s="474">
        <v>-1.4122483480293653</v>
      </c>
    </row>
    <row r="84" spans="1:5" x14ac:dyDescent="0.2">
      <c r="A84" s="468">
        <v>7</v>
      </c>
      <c r="B84" s="468" t="s">
        <v>439</v>
      </c>
      <c r="C84" s="298">
        <v>297087</v>
      </c>
      <c r="D84" s="298">
        <v>309563</v>
      </c>
      <c r="E84" s="474">
        <v>-4.0301974073128832</v>
      </c>
    </row>
    <row r="85" spans="1:5" x14ac:dyDescent="0.2">
      <c r="A85" s="468">
        <v>8</v>
      </c>
      <c r="B85" s="468" t="s">
        <v>440</v>
      </c>
      <c r="C85" s="298">
        <v>679971</v>
      </c>
      <c r="D85" s="298">
        <v>684811</v>
      </c>
      <c r="E85" s="474">
        <v>-0.7067643481194068</v>
      </c>
    </row>
    <row r="86" spans="1:5" x14ac:dyDescent="0.2">
      <c r="A86" s="468">
        <v>9</v>
      </c>
      <c r="B86" s="468" t="s">
        <v>25</v>
      </c>
      <c r="C86" s="298">
        <v>20396</v>
      </c>
      <c r="D86" s="298">
        <v>58227</v>
      </c>
      <c r="E86" s="474">
        <v>-64.971576759922371</v>
      </c>
    </row>
    <row r="87" spans="1:5" x14ac:dyDescent="0.2">
      <c r="A87" s="468">
        <v>10</v>
      </c>
      <c r="B87" s="468" t="s">
        <v>441</v>
      </c>
      <c r="C87" s="298">
        <v>33768</v>
      </c>
      <c r="D87" s="298">
        <v>22627</v>
      </c>
      <c r="E87" s="474">
        <v>49.237636452026351</v>
      </c>
    </row>
    <row r="88" spans="1:5" x14ac:dyDescent="0.2">
      <c r="A88" s="468">
        <v>11</v>
      </c>
      <c r="B88" s="468" t="s">
        <v>307</v>
      </c>
      <c r="C88" s="298">
        <v>43396</v>
      </c>
      <c r="D88" s="298">
        <v>64885</v>
      </c>
      <c r="E88" s="474">
        <v>-33.118594436310389</v>
      </c>
    </row>
    <row r="89" spans="1:5" x14ac:dyDescent="0.2">
      <c r="A89" s="468">
        <v>12</v>
      </c>
      <c r="B89" s="468" t="s">
        <v>35</v>
      </c>
      <c r="C89" s="298">
        <v>33836</v>
      </c>
      <c r="D89" s="298">
        <v>33358</v>
      </c>
      <c r="E89" s="474">
        <v>1.4329396246777435</v>
      </c>
    </row>
    <row r="90" spans="1:5" x14ac:dyDescent="0.2">
      <c r="A90" s="468">
        <v>13</v>
      </c>
      <c r="B90" s="468" t="s">
        <v>442</v>
      </c>
      <c r="C90" s="298">
        <v>82420</v>
      </c>
      <c r="D90" s="298">
        <v>85281</v>
      </c>
      <c r="E90" s="474">
        <v>-3.3547918059122139</v>
      </c>
    </row>
    <row r="91" spans="1:5" x14ac:dyDescent="0.2">
      <c r="A91" s="468">
        <v>14</v>
      </c>
      <c r="B91" s="468" t="s">
        <v>443</v>
      </c>
      <c r="C91" s="298">
        <v>21963</v>
      </c>
      <c r="D91" s="298">
        <v>16029</v>
      </c>
      <c r="E91" s="474">
        <v>37.02040052405016</v>
      </c>
    </row>
    <row r="92" spans="1:5" x14ac:dyDescent="0.2">
      <c r="A92" s="468">
        <v>15</v>
      </c>
      <c r="B92" s="468" t="s">
        <v>444</v>
      </c>
      <c r="C92" s="298">
        <v>17459</v>
      </c>
      <c r="D92" s="298">
        <v>18182</v>
      </c>
      <c r="E92" s="474">
        <v>-3.9764602353976528</v>
      </c>
    </row>
    <row r="93" spans="1:5" x14ac:dyDescent="0.2">
      <c r="A93" s="468">
        <v>16</v>
      </c>
      <c r="B93" s="468" t="s">
        <v>332</v>
      </c>
      <c r="C93" s="298">
        <v>14011</v>
      </c>
      <c r="D93" s="298">
        <v>11719</v>
      </c>
      <c r="E93" s="474">
        <v>19.557982763034389</v>
      </c>
    </row>
    <row r="94" spans="1:5" x14ac:dyDescent="0.2">
      <c r="A94" s="468">
        <v>17</v>
      </c>
      <c r="B94" s="468" t="s">
        <v>445</v>
      </c>
      <c r="C94" s="298">
        <v>4520</v>
      </c>
      <c r="D94" s="298">
        <v>3871</v>
      </c>
      <c r="E94" s="474">
        <v>16.765693619219846</v>
      </c>
    </row>
    <row r="95" spans="1:5" x14ac:dyDescent="0.2">
      <c r="A95" s="468">
        <v>18</v>
      </c>
      <c r="B95" s="468" t="s">
        <v>330</v>
      </c>
      <c r="C95" s="298">
        <v>2006</v>
      </c>
      <c r="D95" s="298">
        <v>1274</v>
      </c>
      <c r="E95" s="474">
        <v>57.456828885400313</v>
      </c>
    </row>
    <row r="96" spans="1:5" x14ac:dyDescent="0.2">
      <c r="A96" s="468">
        <v>19</v>
      </c>
      <c r="B96" s="468" t="s">
        <v>342</v>
      </c>
      <c r="C96" s="298">
        <v>1658</v>
      </c>
      <c r="D96" s="298">
        <v>1768</v>
      </c>
      <c r="E96" s="474">
        <v>-6.2217194570135774</v>
      </c>
    </row>
    <row r="97" spans="1:5" x14ac:dyDescent="0.2">
      <c r="A97" s="468"/>
      <c r="B97" s="468"/>
      <c r="D97" s="298"/>
      <c r="E97" s="477"/>
    </row>
    <row r="98" spans="1:5" x14ac:dyDescent="0.2">
      <c r="A98" s="468"/>
      <c r="B98" s="469" t="s">
        <v>417</v>
      </c>
      <c r="C98" s="470">
        <v>544443</v>
      </c>
      <c r="D98" s="470">
        <v>464767</v>
      </c>
      <c r="E98" s="471">
        <v>17.143213696325262</v>
      </c>
    </row>
    <row r="99" spans="1:5" x14ac:dyDescent="0.2">
      <c r="A99" s="468"/>
      <c r="B99" s="468"/>
      <c r="C99" s="317">
        <v>544443</v>
      </c>
      <c r="D99" s="317">
        <v>464767</v>
      </c>
      <c r="E99" s="477"/>
    </row>
    <row r="100" spans="1:5" x14ac:dyDescent="0.2">
      <c r="A100" s="468">
        <v>1</v>
      </c>
      <c r="B100" s="468" t="s">
        <v>446</v>
      </c>
      <c r="C100" s="298">
        <v>477091</v>
      </c>
      <c r="D100" s="298">
        <v>393651</v>
      </c>
      <c r="E100" s="474">
        <v>21.196440501865865</v>
      </c>
    </row>
    <row r="101" spans="1:5" x14ac:dyDescent="0.2">
      <c r="A101" s="468"/>
      <c r="B101" s="468" t="s">
        <v>447</v>
      </c>
      <c r="C101" s="298">
        <v>285435</v>
      </c>
      <c r="D101" s="298">
        <v>190382</v>
      </c>
      <c r="E101" s="474">
        <v>49.927514155750032</v>
      </c>
    </row>
    <row r="102" spans="1:5" x14ac:dyDescent="0.2">
      <c r="A102" s="468"/>
      <c r="B102" s="468" t="s">
        <v>448</v>
      </c>
      <c r="C102" s="298">
        <v>191656</v>
      </c>
      <c r="D102" s="298">
        <v>203269</v>
      </c>
      <c r="E102" s="474">
        <v>-5.7131190688201343</v>
      </c>
    </row>
    <row r="103" spans="1:5" x14ac:dyDescent="0.2">
      <c r="A103" s="468">
        <v>2</v>
      </c>
      <c r="B103" s="468" t="s">
        <v>134</v>
      </c>
      <c r="C103" s="298">
        <v>4911</v>
      </c>
      <c r="D103" s="298">
        <v>5907</v>
      </c>
      <c r="E103" s="474">
        <v>-16.861350939563224</v>
      </c>
    </row>
    <row r="104" spans="1:5" x14ac:dyDescent="0.2">
      <c r="A104" s="468">
        <v>3</v>
      </c>
      <c r="B104" s="468" t="s">
        <v>324</v>
      </c>
      <c r="C104" s="298">
        <v>53263</v>
      </c>
      <c r="D104" s="298">
        <v>55840</v>
      </c>
      <c r="E104" s="474">
        <v>-4.614971346704877</v>
      </c>
    </row>
    <row r="105" spans="1:5" x14ac:dyDescent="0.2">
      <c r="A105" s="468">
        <v>4</v>
      </c>
      <c r="B105" s="468" t="s">
        <v>325</v>
      </c>
      <c r="C105" s="298">
        <v>658</v>
      </c>
      <c r="D105" s="298">
        <v>12</v>
      </c>
      <c r="E105" s="474">
        <v>5383.333333333333</v>
      </c>
    </row>
    <row r="106" spans="1:5" x14ac:dyDescent="0.2">
      <c r="A106" s="468">
        <v>5</v>
      </c>
      <c r="B106" s="468" t="s">
        <v>271</v>
      </c>
      <c r="C106" s="298">
        <v>4953</v>
      </c>
      <c r="D106" s="298">
        <v>5312</v>
      </c>
      <c r="E106" s="474">
        <v>-6.7582831325301242</v>
      </c>
    </row>
    <row r="107" spans="1:5" ht="16.5" customHeight="1" x14ac:dyDescent="0.2">
      <c r="A107" s="468">
        <v>6</v>
      </c>
      <c r="B107" s="468" t="s">
        <v>449</v>
      </c>
      <c r="C107" s="298">
        <v>3567</v>
      </c>
      <c r="D107" s="298">
        <v>4045</v>
      </c>
      <c r="E107" s="474">
        <v>-11.817058096415323</v>
      </c>
    </row>
    <row r="108" spans="1:5" x14ac:dyDescent="0.2">
      <c r="A108" s="468">
        <v>7</v>
      </c>
      <c r="B108" s="468" t="s">
        <v>450</v>
      </c>
      <c r="C108" s="298">
        <v>0</v>
      </c>
      <c r="D108" s="298">
        <v>0</v>
      </c>
      <c r="E108" s="474">
        <v>0</v>
      </c>
    </row>
    <row r="109" spans="1:5" x14ac:dyDescent="0.2">
      <c r="A109" s="468"/>
      <c r="B109" s="468"/>
      <c r="C109" s="298"/>
      <c r="D109" s="298"/>
      <c r="E109" s="474"/>
    </row>
    <row r="110" spans="1:5" x14ac:dyDescent="0.2">
      <c r="A110" s="468"/>
      <c r="B110" s="468"/>
      <c r="C110" s="298"/>
      <c r="D110" s="298"/>
      <c r="E110" s="474"/>
    </row>
    <row r="111" spans="1:5" x14ac:dyDescent="0.2">
      <c r="A111" s="468"/>
      <c r="B111" s="468"/>
      <c r="C111" s="298"/>
      <c r="D111" s="298"/>
      <c r="E111" s="474"/>
    </row>
    <row r="112" spans="1:5" ht="15.75" x14ac:dyDescent="0.25">
      <c r="C112" s="461" t="s">
        <v>451</v>
      </c>
    </row>
    <row r="113" spans="1:5" ht="15.75" x14ac:dyDescent="0.25">
      <c r="C113" s="461"/>
    </row>
    <row r="114" spans="1:5" x14ac:dyDescent="0.2">
      <c r="A114" s="468"/>
      <c r="B114" s="468"/>
      <c r="C114" s="298"/>
      <c r="D114" s="298"/>
      <c r="E114" s="477"/>
    </row>
    <row r="115" spans="1:5" x14ac:dyDescent="0.2">
      <c r="A115" s="468"/>
      <c r="B115" s="469" t="s">
        <v>419</v>
      </c>
      <c r="C115" s="470">
        <v>2516392</v>
      </c>
      <c r="D115" s="470">
        <v>2451388</v>
      </c>
      <c r="E115" s="471">
        <v>2.6517222079899199</v>
      </c>
    </row>
    <row r="116" spans="1:5" x14ac:dyDescent="0.2">
      <c r="A116" s="468"/>
      <c r="B116" s="468"/>
      <c r="C116" s="317">
        <v>2516392</v>
      </c>
      <c r="D116" s="317">
        <v>2451388</v>
      </c>
      <c r="E116" s="477"/>
    </row>
    <row r="117" spans="1:5" x14ac:dyDescent="0.2">
      <c r="A117" s="468">
        <v>1</v>
      </c>
      <c r="B117" s="468" t="s">
        <v>452</v>
      </c>
      <c r="C117" s="298">
        <v>1136272</v>
      </c>
      <c r="D117" s="298">
        <v>1042525</v>
      </c>
      <c r="E117" s="474">
        <v>8.992302342869479</v>
      </c>
    </row>
    <row r="118" spans="1:5" x14ac:dyDescent="0.2">
      <c r="A118" s="468"/>
      <c r="B118" s="468" t="s">
        <v>453</v>
      </c>
      <c r="C118" s="298">
        <v>318563</v>
      </c>
      <c r="D118" s="298">
        <v>238010</v>
      </c>
      <c r="E118" s="474">
        <v>33.844376286710656</v>
      </c>
    </row>
    <row r="119" spans="1:5" x14ac:dyDescent="0.2">
      <c r="A119" s="468"/>
      <c r="B119" s="468" t="s">
        <v>454</v>
      </c>
      <c r="C119" s="298">
        <v>211696</v>
      </c>
      <c r="D119" s="298">
        <v>194910</v>
      </c>
      <c r="E119" s="474">
        <v>8.612179980503825</v>
      </c>
    </row>
    <row r="120" spans="1:5" x14ac:dyDescent="0.2">
      <c r="A120" s="468"/>
      <c r="B120" s="468" t="s">
        <v>455</v>
      </c>
      <c r="C120" s="298">
        <v>0</v>
      </c>
      <c r="D120" s="298">
        <v>51318</v>
      </c>
      <c r="E120" s="474">
        <v>-100</v>
      </c>
    </row>
    <row r="121" spans="1:5" x14ac:dyDescent="0.2">
      <c r="A121" s="468"/>
      <c r="B121" s="468" t="s">
        <v>456</v>
      </c>
      <c r="C121" s="298">
        <v>606014</v>
      </c>
      <c r="D121" s="298">
        <v>558287</v>
      </c>
      <c r="E121" s="474">
        <v>8.5488288281833604</v>
      </c>
    </row>
    <row r="122" spans="1:5" x14ac:dyDescent="0.2">
      <c r="A122" s="468">
        <v>2</v>
      </c>
      <c r="B122" s="468" t="s">
        <v>334</v>
      </c>
      <c r="C122" s="298">
        <v>18052</v>
      </c>
      <c r="D122" s="298">
        <v>19027</v>
      </c>
      <c r="E122" s="474">
        <v>-5.1242970515583153</v>
      </c>
    </row>
    <row r="123" spans="1:5" x14ac:dyDescent="0.2">
      <c r="A123" s="468">
        <v>3</v>
      </c>
      <c r="B123" s="468" t="s">
        <v>457</v>
      </c>
      <c r="C123" s="298">
        <v>70384</v>
      </c>
      <c r="D123" s="298">
        <v>78576</v>
      </c>
      <c r="E123" s="474">
        <v>-10.425575239258805</v>
      </c>
    </row>
    <row r="124" spans="1:5" x14ac:dyDescent="0.2">
      <c r="A124" s="468">
        <v>4</v>
      </c>
      <c r="B124" s="468" t="s">
        <v>48</v>
      </c>
      <c r="C124" s="298">
        <v>91205</v>
      </c>
      <c r="D124" s="298">
        <v>89773</v>
      </c>
      <c r="E124" s="474">
        <v>1.5951343945284151</v>
      </c>
    </row>
    <row r="125" spans="1:5" x14ac:dyDescent="0.2">
      <c r="A125" s="468">
        <v>5</v>
      </c>
      <c r="B125" s="468" t="s">
        <v>458</v>
      </c>
      <c r="C125" s="298">
        <v>172752</v>
      </c>
      <c r="D125" s="298">
        <v>207559</v>
      </c>
      <c r="E125" s="474">
        <v>-16.769689582239266</v>
      </c>
    </row>
    <row r="126" spans="1:5" x14ac:dyDescent="0.2">
      <c r="A126" s="468"/>
      <c r="B126" s="468" t="s">
        <v>459</v>
      </c>
      <c r="C126" s="298">
        <v>28791</v>
      </c>
      <c r="D126" s="298">
        <v>26311</v>
      </c>
      <c r="E126" s="474">
        <v>9.4257154802174057</v>
      </c>
    </row>
    <row r="127" spans="1:5" x14ac:dyDescent="0.2">
      <c r="A127" s="468"/>
      <c r="B127" s="468" t="s">
        <v>460</v>
      </c>
      <c r="C127" s="298">
        <v>6932</v>
      </c>
      <c r="D127" s="298">
        <v>8672</v>
      </c>
      <c r="E127" s="474">
        <v>-20.064575645756463</v>
      </c>
    </row>
    <row r="128" spans="1:5" x14ac:dyDescent="0.2">
      <c r="A128" s="468"/>
      <c r="B128" s="468" t="s">
        <v>461</v>
      </c>
      <c r="C128" s="298">
        <v>33443</v>
      </c>
      <c r="D128" s="298">
        <v>41440</v>
      </c>
      <c r="E128" s="474">
        <v>-19.297779922779924</v>
      </c>
    </row>
    <row r="129" spans="1:5" x14ac:dyDescent="0.2">
      <c r="A129" s="468"/>
      <c r="B129" s="468" t="s">
        <v>462</v>
      </c>
      <c r="C129" s="298">
        <v>31969</v>
      </c>
      <c r="D129" s="298">
        <v>33209</v>
      </c>
      <c r="E129" s="474">
        <v>-3.7339275497606081</v>
      </c>
    </row>
    <row r="130" spans="1:5" x14ac:dyDescent="0.2">
      <c r="A130" s="468"/>
      <c r="B130" s="468" t="s">
        <v>463</v>
      </c>
      <c r="C130" s="298">
        <v>17226</v>
      </c>
      <c r="D130" s="298">
        <v>16774</v>
      </c>
      <c r="E130" s="474">
        <v>2.6946464766901101</v>
      </c>
    </row>
    <row r="131" spans="1:5" x14ac:dyDescent="0.2">
      <c r="A131" s="468"/>
      <c r="B131" s="468" t="s">
        <v>464</v>
      </c>
      <c r="C131" s="298">
        <v>54392</v>
      </c>
      <c r="D131" s="298">
        <v>81153</v>
      </c>
      <c r="E131" s="474">
        <v>-32.975983635848337</v>
      </c>
    </row>
    <row r="132" spans="1:5" x14ac:dyDescent="0.2">
      <c r="A132" s="468">
        <v>6</v>
      </c>
      <c r="B132" s="468" t="s">
        <v>335</v>
      </c>
      <c r="C132" s="298">
        <v>23339</v>
      </c>
      <c r="D132" s="298">
        <v>25089</v>
      </c>
      <c r="E132" s="474">
        <v>-6.9751684004942405</v>
      </c>
    </row>
    <row r="133" spans="1:5" s="476" customFormat="1" ht="12.75" x14ac:dyDescent="0.2">
      <c r="A133" s="468"/>
      <c r="B133" s="468"/>
      <c r="C133" s="298"/>
      <c r="D133" s="298"/>
      <c r="E133" s="475"/>
    </row>
    <row r="134" spans="1:5" x14ac:dyDescent="0.2">
      <c r="A134" s="468">
        <v>7</v>
      </c>
      <c r="B134" s="468" t="s">
        <v>37</v>
      </c>
      <c r="C134" s="298">
        <v>308562</v>
      </c>
      <c r="D134" s="298">
        <v>341890</v>
      </c>
      <c r="E134" s="474">
        <v>-9.7481646143496476</v>
      </c>
    </row>
    <row r="135" spans="1:5" x14ac:dyDescent="0.2">
      <c r="A135" s="468"/>
      <c r="B135" s="468" t="s">
        <v>465</v>
      </c>
      <c r="C135" s="298">
        <v>160580</v>
      </c>
      <c r="D135" s="298">
        <v>166881</v>
      </c>
      <c r="E135" s="474">
        <v>-3.7757443927109762</v>
      </c>
    </row>
    <row r="136" spans="1:5" x14ac:dyDescent="0.2">
      <c r="A136" s="468"/>
      <c r="B136" s="468" t="s">
        <v>466</v>
      </c>
      <c r="C136" s="298">
        <v>96570</v>
      </c>
      <c r="D136" s="298">
        <v>120983</v>
      </c>
      <c r="E136" s="474">
        <v>-20.178868105436294</v>
      </c>
    </row>
    <row r="137" spans="1:5" x14ac:dyDescent="0.2">
      <c r="A137" s="468"/>
      <c r="B137" s="468" t="s">
        <v>467</v>
      </c>
      <c r="C137" s="298">
        <v>51412</v>
      </c>
      <c r="D137" s="298">
        <v>54026</v>
      </c>
      <c r="E137" s="474">
        <v>-4.8384111353792605</v>
      </c>
    </row>
    <row r="138" spans="1:5" x14ac:dyDescent="0.2">
      <c r="A138" s="468">
        <v>8</v>
      </c>
      <c r="B138" s="468" t="s">
        <v>49</v>
      </c>
      <c r="C138" s="298">
        <v>271728</v>
      </c>
      <c r="D138" s="298">
        <v>222841</v>
      </c>
      <c r="E138" s="474">
        <v>21.93806346228925</v>
      </c>
    </row>
    <row r="139" spans="1:5" x14ac:dyDescent="0.2">
      <c r="A139" s="468">
        <v>9</v>
      </c>
      <c r="B139" s="468" t="s">
        <v>468</v>
      </c>
      <c r="C139" s="298">
        <v>388362</v>
      </c>
      <c r="D139" s="298">
        <v>378846</v>
      </c>
      <c r="E139" s="474">
        <v>2.5118385834877444</v>
      </c>
    </row>
    <row r="140" spans="1:5" x14ac:dyDescent="0.2">
      <c r="A140" s="468">
        <v>10</v>
      </c>
      <c r="B140" s="468" t="s">
        <v>329</v>
      </c>
      <c r="C140" s="298">
        <v>31895</v>
      </c>
      <c r="D140" s="298">
        <v>37391</v>
      </c>
      <c r="E140" s="474">
        <v>-14.698724291941915</v>
      </c>
    </row>
    <row r="141" spans="1:5" x14ac:dyDescent="0.2">
      <c r="A141" s="468">
        <v>11</v>
      </c>
      <c r="B141" s="468" t="s">
        <v>44</v>
      </c>
      <c r="C141" s="298">
        <v>3714</v>
      </c>
      <c r="D141" s="298">
        <v>3862</v>
      </c>
      <c r="E141" s="474">
        <v>-3.8322112894873186</v>
      </c>
    </row>
    <row r="142" spans="1:5" x14ac:dyDescent="0.2">
      <c r="A142" s="468">
        <v>12</v>
      </c>
      <c r="B142" s="468" t="s">
        <v>310</v>
      </c>
      <c r="C142" s="298">
        <v>127</v>
      </c>
      <c r="D142" s="298">
        <v>4009</v>
      </c>
      <c r="E142" s="474">
        <v>-96.832127712646539</v>
      </c>
    </row>
    <row r="143" spans="1:5" s="473" customFormat="1" ht="8.25" x14ac:dyDescent="0.15">
      <c r="A143" s="472"/>
      <c r="B143" s="472"/>
      <c r="C143" s="317"/>
      <c r="D143" s="317"/>
      <c r="E143" s="478"/>
    </row>
    <row r="144" spans="1:5" s="476" customFormat="1" ht="12.75" x14ac:dyDescent="0.2">
      <c r="A144" s="468"/>
      <c r="B144" s="468"/>
      <c r="C144" s="298"/>
      <c r="D144" s="298"/>
      <c r="E144" s="475"/>
    </row>
    <row r="145" spans="1:5" s="476" customFormat="1" ht="12.75" x14ac:dyDescent="0.2">
      <c r="A145" s="468"/>
      <c r="B145" s="468"/>
      <c r="C145" s="298"/>
      <c r="D145" s="298"/>
      <c r="E145" s="475"/>
    </row>
    <row r="146" spans="1:5" s="476" customFormat="1" ht="12.75" x14ac:dyDescent="0.2">
      <c r="A146" s="468"/>
      <c r="B146" s="468"/>
      <c r="C146" s="298"/>
      <c r="D146" s="298"/>
      <c r="E146" s="475"/>
    </row>
    <row r="147" spans="1:5" s="476" customFormat="1" ht="12.75" x14ac:dyDescent="0.2">
      <c r="A147" s="468"/>
      <c r="B147" s="468"/>
      <c r="C147" s="298"/>
      <c r="D147" s="298"/>
      <c r="E147" s="475"/>
    </row>
    <row r="148" spans="1:5" s="476" customFormat="1" ht="12.75" x14ac:dyDescent="0.2">
      <c r="A148" s="468"/>
      <c r="B148" s="468"/>
      <c r="C148" s="298"/>
      <c r="D148" s="298"/>
      <c r="E148" s="475"/>
    </row>
    <row r="149" spans="1:5" s="476" customFormat="1" ht="12.75" x14ac:dyDescent="0.2">
      <c r="A149" s="468"/>
      <c r="B149" s="468"/>
      <c r="C149" s="298"/>
      <c r="D149" s="298"/>
      <c r="E149" s="475"/>
    </row>
    <row r="150" spans="1:5" s="476" customFormat="1" ht="12.75" x14ac:dyDescent="0.2">
      <c r="A150" s="468"/>
      <c r="B150" s="468"/>
      <c r="C150" s="298"/>
      <c r="D150" s="298"/>
      <c r="E150" s="475"/>
    </row>
    <row r="151" spans="1:5" s="476" customFormat="1" ht="12.75" x14ac:dyDescent="0.2">
      <c r="A151" s="468"/>
      <c r="B151" s="468"/>
      <c r="C151" s="298"/>
      <c r="D151" s="298"/>
      <c r="E151" s="475"/>
    </row>
    <row r="152" spans="1:5" s="476" customFormat="1" ht="12.75" x14ac:dyDescent="0.2">
      <c r="A152" s="468"/>
      <c r="B152" s="468"/>
      <c r="C152" s="298"/>
      <c r="D152" s="298"/>
      <c r="E152" s="475"/>
    </row>
    <row r="153" spans="1:5" s="476" customFormat="1" ht="15.75" x14ac:dyDescent="0.25">
      <c r="A153" s="468"/>
      <c r="B153" s="468"/>
      <c r="C153" s="461" t="s">
        <v>469</v>
      </c>
      <c r="D153" s="298"/>
      <c r="E153" s="475"/>
    </row>
    <row r="154" spans="1:5" s="476" customFormat="1" ht="12.75" x14ac:dyDescent="0.2">
      <c r="A154" s="468"/>
      <c r="B154" s="468"/>
      <c r="C154" s="298"/>
      <c r="D154" s="298"/>
      <c r="E154" s="475"/>
    </row>
    <row r="155" spans="1:5" s="476" customFormat="1" ht="12.75" x14ac:dyDescent="0.2">
      <c r="A155" s="468"/>
      <c r="B155" s="468"/>
      <c r="C155" s="298">
        <v>0</v>
      </c>
      <c r="D155" s="298">
        <v>0</v>
      </c>
      <c r="E155" s="475"/>
    </row>
    <row r="156" spans="1:5" x14ac:dyDescent="0.2">
      <c r="A156" s="468"/>
      <c r="B156" s="469" t="s">
        <v>421</v>
      </c>
      <c r="C156" s="470">
        <v>2485726</v>
      </c>
      <c r="D156" s="470">
        <v>2558949</v>
      </c>
      <c r="E156" s="471">
        <v>-2.8614481961148925</v>
      </c>
    </row>
    <row r="157" spans="1:5" s="473" customFormat="1" ht="8.25" x14ac:dyDescent="0.15">
      <c r="A157" s="472"/>
      <c r="B157" s="472"/>
      <c r="C157" s="317">
        <v>2485726</v>
      </c>
      <c r="D157" s="317">
        <v>2558949</v>
      </c>
      <c r="E157" s="478"/>
    </row>
    <row r="158" spans="1:5" x14ac:dyDescent="0.2">
      <c r="A158" s="468">
        <v>1</v>
      </c>
      <c r="B158" s="468" t="s">
        <v>201</v>
      </c>
      <c r="C158" s="298">
        <v>252245</v>
      </c>
      <c r="D158" s="298">
        <v>330210</v>
      </c>
      <c r="E158" s="474">
        <v>-23.610732564125854</v>
      </c>
    </row>
    <row r="159" spans="1:5" x14ac:dyDescent="0.2">
      <c r="A159" s="468">
        <v>2</v>
      </c>
      <c r="B159" s="468" t="s">
        <v>470</v>
      </c>
      <c r="C159" s="298">
        <v>67198</v>
      </c>
      <c r="D159" s="298">
        <v>75853</v>
      </c>
      <c r="E159" s="474">
        <v>-11.410227677217776</v>
      </c>
    </row>
    <row r="160" spans="1:5" x14ac:dyDescent="0.2">
      <c r="A160" s="468"/>
      <c r="B160" s="468" t="s">
        <v>471</v>
      </c>
      <c r="C160" s="298">
        <v>65990</v>
      </c>
      <c r="D160" s="298">
        <v>74666</v>
      </c>
      <c r="E160" s="474">
        <v>-11.619746604880405</v>
      </c>
    </row>
    <row r="161" spans="1:5" x14ac:dyDescent="0.2">
      <c r="A161" s="468"/>
      <c r="B161" s="468" t="s">
        <v>472</v>
      </c>
      <c r="C161" s="298">
        <v>10</v>
      </c>
      <c r="D161" s="298">
        <v>65</v>
      </c>
      <c r="E161" s="474">
        <v>-84.615384615384613</v>
      </c>
    </row>
    <row r="162" spans="1:5" x14ac:dyDescent="0.2">
      <c r="A162" s="468"/>
      <c r="B162" s="468" t="s">
        <v>473</v>
      </c>
      <c r="C162" s="298">
        <v>1</v>
      </c>
      <c r="D162" s="298">
        <v>0</v>
      </c>
      <c r="E162" s="474">
        <v>100</v>
      </c>
    </row>
    <row r="163" spans="1:5" x14ac:dyDescent="0.2">
      <c r="A163" s="468"/>
      <c r="B163" s="468" t="s">
        <v>474</v>
      </c>
      <c r="C163" s="298">
        <v>1196</v>
      </c>
      <c r="D163" s="298">
        <v>1122</v>
      </c>
      <c r="E163" s="474">
        <v>6.5953654188948292</v>
      </c>
    </row>
    <row r="164" spans="1:5" x14ac:dyDescent="0.2">
      <c r="A164" s="468">
        <v>3</v>
      </c>
      <c r="B164" s="468" t="s">
        <v>475</v>
      </c>
      <c r="C164" s="298">
        <v>4101</v>
      </c>
      <c r="D164" s="298">
        <v>4585</v>
      </c>
      <c r="E164" s="474">
        <v>-10.556161395856051</v>
      </c>
    </row>
    <row r="165" spans="1:5" x14ac:dyDescent="0.2">
      <c r="A165" s="468"/>
      <c r="B165" s="468" t="s">
        <v>476</v>
      </c>
      <c r="C165" s="298">
        <v>1344</v>
      </c>
      <c r="D165" s="298">
        <v>1312</v>
      </c>
      <c r="E165" s="474">
        <v>2.4390243902439011</v>
      </c>
    </row>
    <row r="166" spans="1:5" x14ac:dyDescent="0.2">
      <c r="A166" s="468"/>
      <c r="B166" s="468" t="s">
        <v>477</v>
      </c>
      <c r="C166" s="298">
        <v>2757</v>
      </c>
      <c r="D166" s="298">
        <v>3273</v>
      </c>
      <c r="E166" s="474">
        <v>-15.765352887259397</v>
      </c>
    </row>
    <row r="167" spans="1:5" x14ac:dyDescent="0.2">
      <c r="A167" s="468">
        <v>4</v>
      </c>
      <c r="B167" s="468" t="s">
        <v>348</v>
      </c>
      <c r="C167" s="298">
        <v>122</v>
      </c>
      <c r="D167" s="298">
        <v>83</v>
      </c>
      <c r="E167" s="474">
        <v>46.98795180722891</v>
      </c>
    </row>
    <row r="168" spans="1:5" x14ac:dyDescent="0.2">
      <c r="A168" s="468">
        <v>5</v>
      </c>
      <c r="B168" s="468" t="s">
        <v>209</v>
      </c>
      <c r="C168" s="298">
        <v>122434</v>
      </c>
      <c r="D168" s="298">
        <v>108125</v>
      </c>
      <c r="E168" s="474">
        <v>13.233757225433521</v>
      </c>
    </row>
    <row r="169" spans="1:5" x14ac:dyDescent="0.2">
      <c r="A169" s="468"/>
      <c r="B169" s="468" t="s">
        <v>478</v>
      </c>
      <c r="C169" s="298">
        <v>106466</v>
      </c>
      <c r="D169" s="298">
        <v>95150</v>
      </c>
      <c r="E169" s="474">
        <v>11.892800840777724</v>
      </c>
    </row>
    <row r="170" spans="1:5" x14ac:dyDescent="0.2">
      <c r="A170" s="468"/>
      <c r="B170" s="468" t="s">
        <v>479</v>
      </c>
      <c r="C170" s="298">
        <v>370</v>
      </c>
      <c r="D170" s="298">
        <v>230</v>
      </c>
      <c r="E170" s="474">
        <v>60.869565217391312</v>
      </c>
    </row>
    <row r="171" spans="1:5" x14ac:dyDescent="0.2">
      <c r="A171" s="468"/>
      <c r="B171" s="468" t="s">
        <v>480</v>
      </c>
      <c r="C171" s="298">
        <v>15597</v>
      </c>
      <c r="D171" s="298">
        <v>12745</v>
      </c>
      <c r="E171" s="474">
        <v>22.377402903099252</v>
      </c>
    </row>
    <row r="172" spans="1:5" x14ac:dyDescent="0.2">
      <c r="A172" s="468">
        <v>6</v>
      </c>
      <c r="B172" s="468" t="s">
        <v>481</v>
      </c>
      <c r="C172" s="298">
        <v>485676</v>
      </c>
      <c r="D172" s="298">
        <v>522908</v>
      </c>
      <c r="E172" s="474">
        <v>-7.1201817528131102</v>
      </c>
    </row>
    <row r="173" spans="1:5" x14ac:dyDescent="0.2">
      <c r="A173" s="468"/>
      <c r="B173" s="468" t="s">
        <v>482</v>
      </c>
      <c r="C173" s="298">
        <v>217942</v>
      </c>
      <c r="D173" s="298">
        <v>215882</v>
      </c>
      <c r="E173" s="474">
        <v>0.9542249932833613</v>
      </c>
    </row>
    <row r="174" spans="1:5" x14ac:dyDescent="0.2">
      <c r="A174" s="468"/>
      <c r="B174" s="468" t="s">
        <v>483</v>
      </c>
      <c r="C174" s="298">
        <v>256298</v>
      </c>
      <c r="D174" s="298">
        <v>294399</v>
      </c>
      <c r="E174" s="474">
        <v>-12.941959721330576</v>
      </c>
    </row>
    <row r="175" spans="1:5" x14ac:dyDescent="0.2">
      <c r="A175" s="468"/>
      <c r="B175" s="468" t="s">
        <v>484</v>
      </c>
      <c r="C175" s="298">
        <v>11436</v>
      </c>
      <c r="D175" s="298">
        <v>12627</v>
      </c>
      <c r="E175" s="474">
        <v>-9.432169161320985</v>
      </c>
    </row>
    <row r="176" spans="1:5" x14ac:dyDescent="0.2">
      <c r="A176" s="468">
        <v>7</v>
      </c>
      <c r="B176" s="468" t="s">
        <v>485</v>
      </c>
      <c r="C176" s="298">
        <v>4867</v>
      </c>
      <c r="D176" s="298">
        <v>5078</v>
      </c>
      <c r="E176" s="474">
        <v>-4.1551792044111835</v>
      </c>
    </row>
    <row r="177" spans="1:5" x14ac:dyDescent="0.2">
      <c r="A177" s="468">
        <v>8</v>
      </c>
      <c r="B177" s="468" t="s">
        <v>347</v>
      </c>
      <c r="C177" s="298">
        <v>1769</v>
      </c>
      <c r="D177" s="298">
        <v>768</v>
      </c>
      <c r="E177" s="474">
        <v>130.33854166666666</v>
      </c>
    </row>
    <row r="178" spans="1:5" x14ac:dyDescent="0.2">
      <c r="A178" s="468">
        <v>9</v>
      </c>
      <c r="B178" s="468" t="s">
        <v>137</v>
      </c>
      <c r="C178" s="479">
        <v>1547314</v>
      </c>
      <c r="D178" s="187">
        <v>1511339</v>
      </c>
      <c r="E178" s="474">
        <v>2.380339553204152</v>
      </c>
    </row>
    <row r="179" spans="1:5" ht="15" thickBot="1" x14ac:dyDescent="0.25">
      <c r="A179" s="468"/>
      <c r="B179" s="468"/>
      <c r="C179" s="317">
        <v>22958322</v>
      </c>
      <c r="D179" s="317">
        <v>23212007</v>
      </c>
      <c r="E179" s="477"/>
    </row>
    <row r="180" spans="1:5" ht="15" thickBot="1" x14ac:dyDescent="0.25">
      <c r="A180" s="468"/>
      <c r="B180" s="480" t="s">
        <v>411</v>
      </c>
      <c r="C180" s="481">
        <v>22958322</v>
      </c>
      <c r="D180" s="481">
        <v>23212007</v>
      </c>
      <c r="E180" s="482">
        <v>-1.0929042025534415</v>
      </c>
    </row>
    <row r="181" spans="1:5" x14ac:dyDescent="0.2">
      <c r="C181" s="442">
        <v>0</v>
      </c>
      <c r="D181" s="442">
        <v>0</v>
      </c>
    </row>
    <row r="182" spans="1:5" x14ac:dyDescent="0.2">
      <c r="C182" s="267"/>
      <c r="D182" s="267"/>
    </row>
    <row r="183" spans="1:5" x14ac:dyDescent="0.2">
      <c r="C183" s="48"/>
      <c r="D183" s="48"/>
    </row>
    <row r="184" spans="1:5" x14ac:dyDescent="0.2">
      <c r="C184" s="48"/>
      <c r="D184" s="48"/>
    </row>
    <row r="185" spans="1:5" x14ac:dyDescent="0.2">
      <c r="C185" s="48"/>
      <c r="D185" s="48"/>
    </row>
    <row r="186" spans="1:5" x14ac:dyDescent="0.2">
      <c r="C186" s="48"/>
      <c r="D186" s="48"/>
    </row>
    <row r="187" spans="1:5" x14ac:dyDescent="0.2">
      <c r="C187" s="48"/>
      <c r="D187" s="48"/>
    </row>
    <row r="188" spans="1:5" x14ac:dyDescent="0.2">
      <c r="C188" s="48"/>
      <c r="D188" s="48"/>
    </row>
    <row r="192" spans="1:5" s="442" customFormat="1" ht="15.75" x14ac:dyDescent="0.25">
      <c r="A192" s="439"/>
      <c r="B192" s="439"/>
      <c r="C192" s="461" t="s">
        <v>486</v>
      </c>
      <c r="E192" s="439"/>
    </row>
  </sheetData>
  <mergeCells count="11">
    <mergeCell ref="A1:E1"/>
    <mergeCell ref="A2:E2"/>
    <mergeCell ref="A6:A7"/>
    <mergeCell ref="B6:B7"/>
    <mergeCell ref="C6:D6"/>
    <mergeCell ref="E6:E7"/>
    <mergeCell ref="A37:E37"/>
    <mergeCell ref="A38:E38"/>
    <mergeCell ref="B41:B42"/>
    <mergeCell ref="C41:D41"/>
    <mergeCell ref="E41:E42"/>
  </mergeCells>
  <printOptions horizontalCentered="1"/>
  <pageMargins left="0.23" right="0.7" top="0.67" bottom="0.75" header="0.3" footer="0.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workbookViewId="0">
      <selection activeCell="E14" sqref="E14"/>
    </sheetView>
  </sheetViews>
  <sheetFormatPr defaultRowHeight="12.75" x14ac:dyDescent="0.2"/>
  <cols>
    <col min="1" max="1" width="8.28515625" style="43" customWidth="1"/>
    <col min="2" max="2" width="36.140625" style="43" customWidth="1"/>
    <col min="3" max="4" width="11.42578125" style="43" bestFit="1" customWidth="1"/>
    <col min="5" max="5" width="10.28515625" style="43" bestFit="1" customWidth="1"/>
    <col min="6" max="6" width="8.42578125" style="43" bestFit="1" customWidth="1"/>
    <col min="7" max="7" width="9.28515625" style="43" customWidth="1"/>
    <col min="8" max="8" width="8.85546875" style="43" bestFit="1" customWidth="1"/>
    <col min="9" max="9" width="3.140625" style="43" customWidth="1"/>
    <col min="10" max="210" width="9.140625" style="43"/>
    <col min="211" max="211" width="4.5703125" style="43" customWidth="1"/>
    <col min="212" max="212" width="29.7109375" style="43" customWidth="1"/>
    <col min="213" max="214" width="13" style="43" bestFit="1" customWidth="1"/>
    <col min="215" max="215" width="12.85546875" style="43" bestFit="1" customWidth="1"/>
    <col min="216" max="216" width="9.7109375" style="43" bestFit="1" customWidth="1"/>
    <col min="217" max="217" width="10.85546875" style="43" customWidth="1"/>
    <col min="218" max="218" width="10.28515625" style="43" bestFit="1" customWidth="1"/>
    <col min="219" max="466" width="9.140625" style="43"/>
    <col min="467" max="467" width="4.5703125" style="43" customWidth="1"/>
    <col min="468" max="468" width="29.7109375" style="43" customWidth="1"/>
    <col min="469" max="470" width="13" style="43" bestFit="1" customWidth="1"/>
    <col min="471" max="471" width="12.85546875" style="43" bestFit="1" customWidth="1"/>
    <col min="472" max="472" width="9.7109375" style="43" bestFit="1" customWidth="1"/>
    <col min="473" max="473" width="10.85546875" style="43" customWidth="1"/>
    <col min="474" max="474" width="10.28515625" style="43" bestFit="1" customWidth="1"/>
    <col min="475" max="722" width="9.140625" style="43"/>
    <col min="723" max="723" width="4.5703125" style="43" customWidth="1"/>
    <col min="724" max="724" width="29.7109375" style="43" customWidth="1"/>
    <col min="725" max="726" width="13" style="43" bestFit="1" customWidth="1"/>
    <col min="727" max="727" width="12.85546875" style="43" bestFit="1" customWidth="1"/>
    <col min="728" max="728" width="9.7109375" style="43" bestFit="1" customWidth="1"/>
    <col min="729" max="729" width="10.85546875" style="43" customWidth="1"/>
    <col min="730" max="730" width="10.28515625" style="43" bestFit="1" customWidth="1"/>
    <col min="731" max="978" width="9.140625" style="43"/>
    <col min="979" max="979" width="4.5703125" style="43" customWidth="1"/>
    <col min="980" max="980" width="29.7109375" style="43" customWidth="1"/>
    <col min="981" max="982" width="13" style="43" bestFit="1" customWidth="1"/>
    <col min="983" max="983" width="12.85546875" style="43" bestFit="1" customWidth="1"/>
    <col min="984" max="984" width="9.7109375" style="43" bestFit="1" customWidth="1"/>
    <col min="985" max="985" width="10.85546875" style="43" customWidth="1"/>
    <col min="986" max="986" width="10.28515625" style="43" bestFit="1" customWidth="1"/>
    <col min="987" max="1234" width="9.140625" style="43"/>
    <col min="1235" max="1235" width="4.5703125" style="43" customWidth="1"/>
    <col min="1236" max="1236" width="29.7109375" style="43" customWidth="1"/>
    <col min="1237" max="1238" width="13" style="43" bestFit="1" customWidth="1"/>
    <col min="1239" max="1239" width="12.85546875" style="43" bestFit="1" customWidth="1"/>
    <col min="1240" max="1240" width="9.7109375" style="43" bestFit="1" customWidth="1"/>
    <col min="1241" max="1241" width="10.85546875" style="43" customWidth="1"/>
    <col min="1242" max="1242" width="10.28515625" style="43" bestFit="1" customWidth="1"/>
    <col min="1243" max="1490" width="9.140625" style="43"/>
    <col min="1491" max="1491" width="4.5703125" style="43" customWidth="1"/>
    <col min="1492" max="1492" width="29.7109375" style="43" customWidth="1"/>
    <col min="1493" max="1494" width="13" style="43" bestFit="1" customWidth="1"/>
    <col min="1495" max="1495" width="12.85546875" style="43" bestFit="1" customWidth="1"/>
    <col min="1496" max="1496" width="9.7109375" style="43" bestFit="1" customWidth="1"/>
    <col min="1497" max="1497" width="10.85546875" style="43" customWidth="1"/>
    <col min="1498" max="1498" width="10.28515625" style="43" bestFit="1" customWidth="1"/>
    <col min="1499" max="1746" width="9.140625" style="43"/>
    <col min="1747" max="1747" width="4.5703125" style="43" customWidth="1"/>
    <col min="1748" max="1748" width="29.7109375" style="43" customWidth="1"/>
    <col min="1749" max="1750" width="13" style="43" bestFit="1" customWidth="1"/>
    <col min="1751" max="1751" width="12.85546875" style="43" bestFit="1" customWidth="1"/>
    <col min="1752" max="1752" width="9.7109375" style="43" bestFit="1" customWidth="1"/>
    <col min="1753" max="1753" width="10.85546875" style="43" customWidth="1"/>
    <col min="1754" max="1754" width="10.28515625" style="43" bestFit="1" customWidth="1"/>
    <col min="1755" max="2002" width="9.140625" style="43"/>
    <col min="2003" max="2003" width="4.5703125" style="43" customWidth="1"/>
    <col min="2004" max="2004" width="29.7109375" style="43" customWidth="1"/>
    <col min="2005" max="2006" width="13" style="43" bestFit="1" customWidth="1"/>
    <col min="2007" max="2007" width="12.85546875" style="43" bestFit="1" customWidth="1"/>
    <col min="2008" max="2008" width="9.7109375" style="43" bestFit="1" customWidth="1"/>
    <col min="2009" max="2009" width="10.85546875" style="43" customWidth="1"/>
    <col min="2010" max="2010" width="10.28515625" style="43" bestFit="1" customWidth="1"/>
    <col min="2011" max="2258" width="9.140625" style="43"/>
    <col min="2259" max="2259" width="4.5703125" style="43" customWidth="1"/>
    <col min="2260" max="2260" width="29.7109375" style="43" customWidth="1"/>
    <col min="2261" max="2262" width="13" style="43" bestFit="1" customWidth="1"/>
    <col min="2263" max="2263" width="12.85546875" style="43" bestFit="1" customWidth="1"/>
    <col min="2264" max="2264" width="9.7109375" style="43" bestFit="1" customWidth="1"/>
    <col min="2265" max="2265" width="10.85546875" style="43" customWidth="1"/>
    <col min="2266" max="2266" width="10.28515625" style="43" bestFit="1" customWidth="1"/>
    <col min="2267" max="2514" width="9.140625" style="43"/>
    <col min="2515" max="2515" width="4.5703125" style="43" customWidth="1"/>
    <col min="2516" max="2516" width="29.7109375" style="43" customWidth="1"/>
    <col min="2517" max="2518" width="13" style="43" bestFit="1" customWidth="1"/>
    <col min="2519" max="2519" width="12.85546875" style="43" bestFit="1" customWidth="1"/>
    <col min="2520" max="2520" width="9.7109375" style="43" bestFit="1" customWidth="1"/>
    <col min="2521" max="2521" width="10.85546875" style="43" customWidth="1"/>
    <col min="2522" max="2522" width="10.28515625" style="43" bestFit="1" customWidth="1"/>
    <col min="2523" max="2770" width="9.140625" style="43"/>
    <col min="2771" max="2771" width="4.5703125" style="43" customWidth="1"/>
    <col min="2772" max="2772" width="29.7109375" style="43" customWidth="1"/>
    <col min="2773" max="2774" width="13" style="43" bestFit="1" customWidth="1"/>
    <col min="2775" max="2775" width="12.85546875" style="43" bestFit="1" customWidth="1"/>
    <col min="2776" max="2776" width="9.7109375" style="43" bestFit="1" customWidth="1"/>
    <col min="2777" max="2777" width="10.85546875" style="43" customWidth="1"/>
    <col min="2778" max="2778" width="10.28515625" style="43" bestFit="1" customWidth="1"/>
    <col min="2779" max="3026" width="9.140625" style="43"/>
    <col min="3027" max="3027" width="4.5703125" style="43" customWidth="1"/>
    <col min="3028" max="3028" width="29.7109375" style="43" customWidth="1"/>
    <col min="3029" max="3030" width="13" style="43" bestFit="1" customWidth="1"/>
    <col min="3031" max="3031" width="12.85546875" style="43" bestFit="1" customWidth="1"/>
    <col min="3032" max="3032" width="9.7109375" style="43" bestFit="1" customWidth="1"/>
    <col min="3033" max="3033" width="10.85546875" style="43" customWidth="1"/>
    <col min="3034" max="3034" width="10.28515625" style="43" bestFit="1" customWidth="1"/>
    <col min="3035" max="3282" width="9.140625" style="43"/>
    <col min="3283" max="3283" width="4.5703125" style="43" customWidth="1"/>
    <col min="3284" max="3284" width="29.7109375" style="43" customWidth="1"/>
    <col min="3285" max="3286" width="13" style="43" bestFit="1" customWidth="1"/>
    <col min="3287" max="3287" width="12.85546875" style="43" bestFit="1" customWidth="1"/>
    <col min="3288" max="3288" width="9.7109375" style="43" bestFit="1" customWidth="1"/>
    <col min="3289" max="3289" width="10.85546875" style="43" customWidth="1"/>
    <col min="3290" max="3290" width="10.28515625" style="43" bestFit="1" customWidth="1"/>
    <col min="3291" max="3538" width="9.140625" style="43"/>
    <col min="3539" max="3539" width="4.5703125" style="43" customWidth="1"/>
    <col min="3540" max="3540" width="29.7109375" style="43" customWidth="1"/>
    <col min="3541" max="3542" width="13" style="43" bestFit="1" customWidth="1"/>
    <col min="3543" max="3543" width="12.85546875" style="43" bestFit="1" customWidth="1"/>
    <col min="3544" max="3544" width="9.7109375" style="43" bestFit="1" customWidth="1"/>
    <col min="3545" max="3545" width="10.85546875" style="43" customWidth="1"/>
    <col min="3546" max="3546" width="10.28515625" style="43" bestFit="1" customWidth="1"/>
    <col min="3547" max="3794" width="9.140625" style="43"/>
    <col min="3795" max="3795" width="4.5703125" style="43" customWidth="1"/>
    <col min="3796" max="3796" width="29.7109375" style="43" customWidth="1"/>
    <col min="3797" max="3798" width="13" style="43" bestFit="1" customWidth="1"/>
    <col min="3799" max="3799" width="12.85546875" style="43" bestFit="1" customWidth="1"/>
    <col min="3800" max="3800" width="9.7109375" style="43" bestFit="1" customWidth="1"/>
    <col min="3801" max="3801" width="10.85546875" style="43" customWidth="1"/>
    <col min="3802" max="3802" width="10.28515625" style="43" bestFit="1" customWidth="1"/>
    <col min="3803" max="4050" width="9.140625" style="43"/>
    <col min="4051" max="4051" width="4.5703125" style="43" customWidth="1"/>
    <col min="4052" max="4052" width="29.7109375" style="43" customWidth="1"/>
    <col min="4053" max="4054" width="13" style="43" bestFit="1" customWidth="1"/>
    <col min="4055" max="4055" width="12.85546875" style="43" bestFit="1" customWidth="1"/>
    <col min="4056" max="4056" width="9.7109375" style="43" bestFit="1" customWidth="1"/>
    <col min="4057" max="4057" width="10.85546875" style="43" customWidth="1"/>
    <col min="4058" max="4058" width="10.28515625" style="43" bestFit="1" customWidth="1"/>
    <col min="4059" max="4306" width="9.140625" style="43"/>
    <col min="4307" max="4307" width="4.5703125" style="43" customWidth="1"/>
    <col min="4308" max="4308" width="29.7109375" style="43" customWidth="1"/>
    <col min="4309" max="4310" width="13" style="43" bestFit="1" customWidth="1"/>
    <col min="4311" max="4311" width="12.85546875" style="43" bestFit="1" customWidth="1"/>
    <col min="4312" max="4312" width="9.7109375" style="43" bestFit="1" customWidth="1"/>
    <col min="4313" max="4313" width="10.85546875" style="43" customWidth="1"/>
    <col min="4314" max="4314" width="10.28515625" style="43" bestFit="1" customWidth="1"/>
    <col min="4315" max="4562" width="9.140625" style="43"/>
    <col min="4563" max="4563" width="4.5703125" style="43" customWidth="1"/>
    <col min="4564" max="4564" width="29.7109375" style="43" customWidth="1"/>
    <col min="4565" max="4566" width="13" style="43" bestFit="1" customWidth="1"/>
    <col min="4567" max="4567" width="12.85546875" style="43" bestFit="1" customWidth="1"/>
    <col min="4568" max="4568" width="9.7109375" style="43" bestFit="1" customWidth="1"/>
    <col min="4569" max="4569" width="10.85546875" style="43" customWidth="1"/>
    <col min="4570" max="4570" width="10.28515625" style="43" bestFit="1" customWidth="1"/>
    <col min="4571" max="4818" width="9.140625" style="43"/>
    <col min="4819" max="4819" width="4.5703125" style="43" customWidth="1"/>
    <col min="4820" max="4820" width="29.7109375" style="43" customWidth="1"/>
    <col min="4821" max="4822" width="13" style="43" bestFit="1" customWidth="1"/>
    <col min="4823" max="4823" width="12.85546875" style="43" bestFit="1" customWidth="1"/>
    <col min="4824" max="4824" width="9.7109375" style="43" bestFit="1" customWidth="1"/>
    <col min="4825" max="4825" width="10.85546875" style="43" customWidth="1"/>
    <col min="4826" max="4826" width="10.28515625" style="43" bestFit="1" customWidth="1"/>
    <col min="4827" max="5074" width="9.140625" style="43"/>
    <col min="5075" max="5075" width="4.5703125" style="43" customWidth="1"/>
    <col min="5076" max="5076" width="29.7109375" style="43" customWidth="1"/>
    <col min="5077" max="5078" width="13" style="43" bestFit="1" customWidth="1"/>
    <col min="5079" max="5079" width="12.85546875" style="43" bestFit="1" customWidth="1"/>
    <col min="5080" max="5080" width="9.7109375" style="43" bestFit="1" customWidth="1"/>
    <col min="5081" max="5081" width="10.85546875" style="43" customWidth="1"/>
    <col min="5082" max="5082" width="10.28515625" style="43" bestFit="1" customWidth="1"/>
    <col min="5083" max="5330" width="9.140625" style="43"/>
    <col min="5331" max="5331" width="4.5703125" style="43" customWidth="1"/>
    <col min="5332" max="5332" width="29.7109375" style="43" customWidth="1"/>
    <col min="5333" max="5334" width="13" style="43" bestFit="1" customWidth="1"/>
    <col min="5335" max="5335" width="12.85546875" style="43" bestFit="1" customWidth="1"/>
    <col min="5336" max="5336" width="9.7109375" style="43" bestFit="1" customWidth="1"/>
    <col min="5337" max="5337" width="10.85546875" style="43" customWidth="1"/>
    <col min="5338" max="5338" width="10.28515625" style="43" bestFit="1" customWidth="1"/>
    <col min="5339" max="5586" width="9.140625" style="43"/>
    <col min="5587" max="5587" width="4.5703125" style="43" customWidth="1"/>
    <col min="5588" max="5588" width="29.7109375" style="43" customWidth="1"/>
    <col min="5589" max="5590" width="13" style="43" bestFit="1" customWidth="1"/>
    <col min="5591" max="5591" width="12.85546875" style="43" bestFit="1" customWidth="1"/>
    <col min="5592" max="5592" width="9.7109375" style="43" bestFit="1" customWidth="1"/>
    <col min="5593" max="5593" width="10.85546875" style="43" customWidth="1"/>
    <col min="5594" max="5594" width="10.28515625" style="43" bestFit="1" customWidth="1"/>
    <col min="5595" max="5842" width="9.140625" style="43"/>
    <col min="5843" max="5843" width="4.5703125" style="43" customWidth="1"/>
    <col min="5844" max="5844" width="29.7109375" style="43" customWidth="1"/>
    <col min="5845" max="5846" width="13" style="43" bestFit="1" customWidth="1"/>
    <col min="5847" max="5847" width="12.85546875" style="43" bestFit="1" customWidth="1"/>
    <col min="5848" max="5848" width="9.7109375" style="43" bestFit="1" customWidth="1"/>
    <col min="5849" max="5849" width="10.85546875" style="43" customWidth="1"/>
    <col min="5850" max="5850" width="10.28515625" style="43" bestFit="1" customWidth="1"/>
    <col min="5851" max="6098" width="9.140625" style="43"/>
    <col min="6099" max="6099" width="4.5703125" style="43" customWidth="1"/>
    <col min="6100" max="6100" width="29.7109375" style="43" customWidth="1"/>
    <col min="6101" max="6102" width="13" style="43" bestFit="1" customWidth="1"/>
    <col min="6103" max="6103" width="12.85546875" style="43" bestFit="1" customWidth="1"/>
    <col min="6104" max="6104" width="9.7109375" style="43" bestFit="1" customWidth="1"/>
    <col min="6105" max="6105" width="10.85546875" style="43" customWidth="1"/>
    <col min="6106" max="6106" width="10.28515625" style="43" bestFit="1" customWidth="1"/>
    <col min="6107" max="6354" width="9.140625" style="43"/>
    <col min="6355" max="6355" width="4.5703125" style="43" customWidth="1"/>
    <col min="6356" max="6356" width="29.7109375" style="43" customWidth="1"/>
    <col min="6357" max="6358" width="13" style="43" bestFit="1" customWidth="1"/>
    <col min="6359" max="6359" width="12.85546875" style="43" bestFit="1" customWidth="1"/>
    <col min="6360" max="6360" width="9.7109375" style="43" bestFit="1" customWidth="1"/>
    <col min="6361" max="6361" width="10.85546875" style="43" customWidth="1"/>
    <col min="6362" max="6362" width="10.28515625" style="43" bestFit="1" customWidth="1"/>
    <col min="6363" max="6610" width="9.140625" style="43"/>
    <col min="6611" max="6611" width="4.5703125" style="43" customWidth="1"/>
    <col min="6612" max="6612" width="29.7109375" style="43" customWidth="1"/>
    <col min="6613" max="6614" width="13" style="43" bestFit="1" customWidth="1"/>
    <col min="6615" max="6615" width="12.85546875" style="43" bestFit="1" customWidth="1"/>
    <col min="6616" max="6616" width="9.7109375" style="43" bestFit="1" customWidth="1"/>
    <col min="6617" max="6617" width="10.85546875" style="43" customWidth="1"/>
    <col min="6618" max="6618" width="10.28515625" style="43" bestFit="1" customWidth="1"/>
    <col min="6619" max="6866" width="9.140625" style="43"/>
    <col min="6867" max="6867" width="4.5703125" style="43" customWidth="1"/>
    <col min="6868" max="6868" width="29.7109375" style="43" customWidth="1"/>
    <col min="6869" max="6870" width="13" style="43" bestFit="1" customWidth="1"/>
    <col min="6871" max="6871" width="12.85546875" style="43" bestFit="1" customWidth="1"/>
    <col min="6872" max="6872" width="9.7109375" style="43" bestFit="1" customWidth="1"/>
    <col min="6873" max="6873" width="10.85546875" style="43" customWidth="1"/>
    <col min="6874" max="6874" width="10.28515625" style="43" bestFit="1" customWidth="1"/>
    <col min="6875" max="7122" width="9.140625" style="43"/>
    <col min="7123" max="7123" width="4.5703125" style="43" customWidth="1"/>
    <col min="7124" max="7124" width="29.7109375" style="43" customWidth="1"/>
    <col min="7125" max="7126" width="13" style="43" bestFit="1" customWidth="1"/>
    <col min="7127" max="7127" width="12.85546875" style="43" bestFit="1" customWidth="1"/>
    <col min="7128" max="7128" width="9.7109375" style="43" bestFit="1" customWidth="1"/>
    <col min="7129" max="7129" width="10.85546875" style="43" customWidth="1"/>
    <col min="7130" max="7130" width="10.28515625" style="43" bestFit="1" customWidth="1"/>
    <col min="7131" max="7378" width="9.140625" style="43"/>
    <col min="7379" max="7379" width="4.5703125" style="43" customWidth="1"/>
    <col min="7380" max="7380" width="29.7109375" style="43" customWidth="1"/>
    <col min="7381" max="7382" width="13" style="43" bestFit="1" customWidth="1"/>
    <col min="7383" max="7383" width="12.85546875" style="43" bestFit="1" customWidth="1"/>
    <col min="7384" max="7384" width="9.7109375" style="43" bestFit="1" customWidth="1"/>
    <col min="7385" max="7385" width="10.85546875" style="43" customWidth="1"/>
    <col min="7386" max="7386" width="10.28515625" style="43" bestFit="1" customWidth="1"/>
    <col min="7387" max="7634" width="9.140625" style="43"/>
    <col min="7635" max="7635" width="4.5703125" style="43" customWidth="1"/>
    <col min="7636" max="7636" width="29.7109375" style="43" customWidth="1"/>
    <col min="7637" max="7638" width="13" style="43" bestFit="1" customWidth="1"/>
    <col min="7639" max="7639" width="12.85546875" style="43" bestFit="1" customWidth="1"/>
    <col min="7640" max="7640" width="9.7109375" style="43" bestFit="1" customWidth="1"/>
    <col min="7641" max="7641" width="10.85546875" style="43" customWidth="1"/>
    <col min="7642" max="7642" width="10.28515625" style="43" bestFit="1" customWidth="1"/>
    <col min="7643" max="7890" width="9.140625" style="43"/>
    <col min="7891" max="7891" width="4.5703125" style="43" customWidth="1"/>
    <col min="7892" max="7892" width="29.7109375" style="43" customWidth="1"/>
    <col min="7893" max="7894" width="13" style="43" bestFit="1" customWidth="1"/>
    <col min="7895" max="7895" width="12.85546875" style="43" bestFit="1" customWidth="1"/>
    <col min="7896" max="7896" width="9.7109375" style="43" bestFit="1" customWidth="1"/>
    <col min="7897" max="7897" width="10.85546875" style="43" customWidth="1"/>
    <col min="7898" max="7898" width="10.28515625" style="43" bestFit="1" customWidth="1"/>
    <col min="7899" max="8146" width="9.140625" style="43"/>
    <col min="8147" max="8147" width="4.5703125" style="43" customWidth="1"/>
    <col min="8148" max="8148" width="29.7109375" style="43" customWidth="1"/>
    <col min="8149" max="8150" width="13" style="43" bestFit="1" customWidth="1"/>
    <col min="8151" max="8151" width="12.85546875" style="43" bestFit="1" customWidth="1"/>
    <col min="8152" max="8152" width="9.7109375" style="43" bestFit="1" customWidth="1"/>
    <col min="8153" max="8153" width="10.85546875" style="43" customWidth="1"/>
    <col min="8154" max="8154" width="10.28515625" style="43" bestFit="1" customWidth="1"/>
    <col min="8155" max="8402" width="9.140625" style="43"/>
    <col min="8403" max="8403" width="4.5703125" style="43" customWidth="1"/>
    <col min="8404" max="8404" width="29.7109375" style="43" customWidth="1"/>
    <col min="8405" max="8406" width="13" style="43" bestFit="1" customWidth="1"/>
    <col min="8407" max="8407" width="12.85546875" style="43" bestFit="1" customWidth="1"/>
    <col min="8408" max="8408" width="9.7109375" style="43" bestFit="1" customWidth="1"/>
    <col min="8409" max="8409" width="10.85546875" style="43" customWidth="1"/>
    <col min="8410" max="8410" width="10.28515625" style="43" bestFit="1" customWidth="1"/>
    <col min="8411" max="8658" width="9.140625" style="43"/>
    <col min="8659" max="8659" width="4.5703125" style="43" customWidth="1"/>
    <col min="8660" max="8660" width="29.7109375" style="43" customWidth="1"/>
    <col min="8661" max="8662" width="13" style="43" bestFit="1" customWidth="1"/>
    <col min="8663" max="8663" width="12.85546875" style="43" bestFit="1" customWidth="1"/>
    <col min="8664" max="8664" width="9.7109375" style="43" bestFit="1" customWidth="1"/>
    <col min="8665" max="8665" width="10.85546875" style="43" customWidth="1"/>
    <col min="8666" max="8666" width="10.28515625" style="43" bestFit="1" customWidth="1"/>
    <col min="8667" max="8914" width="9.140625" style="43"/>
    <col min="8915" max="8915" width="4.5703125" style="43" customWidth="1"/>
    <col min="8916" max="8916" width="29.7109375" style="43" customWidth="1"/>
    <col min="8917" max="8918" width="13" style="43" bestFit="1" customWidth="1"/>
    <col min="8919" max="8919" width="12.85546875" style="43" bestFit="1" customWidth="1"/>
    <col min="8920" max="8920" width="9.7109375" style="43" bestFit="1" customWidth="1"/>
    <col min="8921" max="8921" width="10.85546875" style="43" customWidth="1"/>
    <col min="8922" max="8922" width="10.28515625" style="43" bestFit="1" customWidth="1"/>
    <col min="8923" max="9170" width="9.140625" style="43"/>
    <col min="9171" max="9171" width="4.5703125" style="43" customWidth="1"/>
    <col min="9172" max="9172" width="29.7109375" style="43" customWidth="1"/>
    <col min="9173" max="9174" width="13" style="43" bestFit="1" customWidth="1"/>
    <col min="9175" max="9175" width="12.85546875" style="43" bestFit="1" customWidth="1"/>
    <col min="9176" max="9176" width="9.7109375" style="43" bestFit="1" customWidth="1"/>
    <col min="9177" max="9177" width="10.85546875" style="43" customWidth="1"/>
    <col min="9178" max="9178" width="10.28515625" style="43" bestFit="1" customWidth="1"/>
    <col min="9179" max="9426" width="9.140625" style="43"/>
    <col min="9427" max="9427" width="4.5703125" style="43" customWidth="1"/>
    <col min="9428" max="9428" width="29.7109375" style="43" customWidth="1"/>
    <col min="9429" max="9430" width="13" style="43" bestFit="1" customWidth="1"/>
    <col min="9431" max="9431" width="12.85546875" style="43" bestFit="1" customWidth="1"/>
    <col min="9432" max="9432" width="9.7109375" style="43" bestFit="1" customWidth="1"/>
    <col min="9433" max="9433" width="10.85546875" style="43" customWidth="1"/>
    <col min="9434" max="9434" width="10.28515625" style="43" bestFit="1" customWidth="1"/>
    <col min="9435" max="9682" width="9.140625" style="43"/>
    <col min="9683" max="9683" width="4.5703125" style="43" customWidth="1"/>
    <col min="9684" max="9684" width="29.7109375" style="43" customWidth="1"/>
    <col min="9685" max="9686" width="13" style="43" bestFit="1" customWidth="1"/>
    <col min="9687" max="9687" width="12.85546875" style="43" bestFit="1" customWidth="1"/>
    <col min="9688" max="9688" width="9.7109375" style="43" bestFit="1" customWidth="1"/>
    <col min="9689" max="9689" width="10.85546875" style="43" customWidth="1"/>
    <col min="9690" max="9690" width="10.28515625" style="43" bestFit="1" customWidth="1"/>
    <col min="9691" max="9938" width="9.140625" style="43"/>
    <col min="9939" max="9939" width="4.5703125" style="43" customWidth="1"/>
    <col min="9940" max="9940" width="29.7109375" style="43" customWidth="1"/>
    <col min="9941" max="9942" width="13" style="43" bestFit="1" customWidth="1"/>
    <col min="9943" max="9943" width="12.85546875" style="43" bestFit="1" customWidth="1"/>
    <col min="9944" max="9944" width="9.7109375" style="43" bestFit="1" customWidth="1"/>
    <col min="9945" max="9945" width="10.85546875" style="43" customWidth="1"/>
    <col min="9946" max="9946" width="10.28515625" style="43" bestFit="1" customWidth="1"/>
    <col min="9947" max="10194" width="9.140625" style="43"/>
    <col min="10195" max="10195" width="4.5703125" style="43" customWidth="1"/>
    <col min="10196" max="10196" width="29.7109375" style="43" customWidth="1"/>
    <col min="10197" max="10198" width="13" style="43" bestFit="1" customWidth="1"/>
    <col min="10199" max="10199" width="12.85546875" style="43" bestFit="1" customWidth="1"/>
    <col min="10200" max="10200" width="9.7109375" style="43" bestFit="1" customWidth="1"/>
    <col min="10201" max="10201" width="10.85546875" style="43" customWidth="1"/>
    <col min="10202" max="10202" width="10.28515625" style="43" bestFit="1" customWidth="1"/>
    <col min="10203" max="10450" width="9.140625" style="43"/>
    <col min="10451" max="10451" width="4.5703125" style="43" customWidth="1"/>
    <col min="10452" max="10452" width="29.7109375" style="43" customWidth="1"/>
    <col min="10453" max="10454" width="13" style="43" bestFit="1" customWidth="1"/>
    <col min="10455" max="10455" width="12.85546875" style="43" bestFit="1" customWidth="1"/>
    <col min="10456" max="10456" width="9.7109375" style="43" bestFit="1" customWidth="1"/>
    <col min="10457" max="10457" width="10.85546875" style="43" customWidth="1"/>
    <col min="10458" max="10458" width="10.28515625" style="43" bestFit="1" customWidth="1"/>
    <col min="10459" max="10706" width="9.140625" style="43"/>
    <col min="10707" max="10707" width="4.5703125" style="43" customWidth="1"/>
    <col min="10708" max="10708" width="29.7109375" style="43" customWidth="1"/>
    <col min="10709" max="10710" width="13" style="43" bestFit="1" customWidth="1"/>
    <col min="10711" max="10711" width="12.85546875" style="43" bestFit="1" customWidth="1"/>
    <col min="10712" max="10712" width="9.7109375" style="43" bestFit="1" customWidth="1"/>
    <col min="10713" max="10713" width="10.85546875" style="43" customWidth="1"/>
    <col min="10714" max="10714" width="10.28515625" style="43" bestFit="1" customWidth="1"/>
    <col min="10715" max="10962" width="9.140625" style="43"/>
    <col min="10963" max="10963" width="4.5703125" style="43" customWidth="1"/>
    <col min="10964" max="10964" width="29.7109375" style="43" customWidth="1"/>
    <col min="10965" max="10966" width="13" style="43" bestFit="1" customWidth="1"/>
    <col min="10967" max="10967" width="12.85546875" style="43" bestFit="1" customWidth="1"/>
    <col min="10968" max="10968" width="9.7109375" style="43" bestFit="1" customWidth="1"/>
    <col min="10969" max="10969" width="10.85546875" style="43" customWidth="1"/>
    <col min="10970" max="10970" width="10.28515625" style="43" bestFit="1" customWidth="1"/>
    <col min="10971" max="11218" width="9.140625" style="43"/>
    <col min="11219" max="11219" width="4.5703125" style="43" customWidth="1"/>
    <col min="11220" max="11220" width="29.7109375" style="43" customWidth="1"/>
    <col min="11221" max="11222" width="13" style="43" bestFit="1" customWidth="1"/>
    <col min="11223" max="11223" width="12.85546875" style="43" bestFit="1" customWidth="1"/>
    <col min="11224" max="11224" width="9.7109375" style="43" bestFit="1" customWidth="1"/>
    <col min="11225" max="11225" width="10.85546875" style="43" customWidth="1"/>
    <col min="11226" max="11226" width="10.28515625" style="43" bestFit="1" customWidth="1"/>
    <col min="11227" max="11474" width="9.140625" style="43"/>
    <col min="11475" max="11475" width="4.5703125" style="43" customWidth="1"/>
    <col min="11476" max="11476" width="29.7109375" style="43" customWidth="1"/>
    <col min="11477" max="11478" width="13" style="43" bestFit="1" customWidth="1"/>
    <col min="11479" max="11479" width="12.85546875" style="43" bestFit="1" customWidth="1"/>
    <col min="11480" max="11480" width="9.7109375" style="43" bestFit="1" customWidth="1"/>
    <col min="11481" max="11481" width="10.85546875" style="43" customWidth="1"/>
    <col min="11482" max="11482" width="10.28515625" style="43" bestFit="1" customWidth="1"/>
    <col min="11483" max="11730" width="9.140625" style="43"/>
    <col min="11731" max="11731" width="4.5703125" style="43" customWidth="1"/>
    <col min="11732" max="11732" width="29.7109375" style="43" customWidth="1"/>
    <col min="11733" max="11734" width="13" style="43" bestFit="1" customWidth="1"/>
    <col min="11735" max="11735" width="12.85546875" style="43" bestFit="1" customWidth="1"/>
    <col min="11736" max="11736" width="9.7109375" style="43" bestFit="1" customWidth="1"/>
    <col min="11737" max="11737" width="10.85546875" style="43" customWidth="1"/>
    <col min="11738" max="11738" width="10.28515625" style="43" bestFit="1" customWidth="1"/>
    <col min="11739" max="11986" width="9.140625" style="43"/>
    <col min="11987" max="11987" width="4.5703125" style="43" customWidth="1"/>
    <col min="11988" max="11988" width="29.7109375" style="43" customWidth="1"/>
    <col min="11989" max="11990" width="13" style="43" bestFit="1" customWidth="1"/>
    <col min="11991" max="11991" width="12.85546875" style="43" bestFit="1" customWidth="1"/>
    <col min="11992" max="11992" width="9.7109375" style="43" bestFit="1" customWidth="1"/>
    <col min="11993" max="11993" width="10.85546875" style="43" customWidth="1"/>
    <col min="11994" max="11994" width="10.28515625" style="43" bestFit="1" customWidth="1"/>
    <col min="11995" max="12242" width="9.140625" style="43"/>
    <col min="12243" max="12243" width="4.5703125" style="43" customWidth="1"/>
    <col min="12244" max="12244" width="29.7109375" style="43" customWidth="1"/>
    <col min="12245" max="12246" width="13" style="43" bestFit="1" customWidth="1"/>
    <col min="12247" max="12247" width="12.85546875" style="43" bestFit="1" customWidth="1"/>
    <col min="12248" max="12248" width="9.7109375" style="43" bestFit="1" customWidth="1"/>
    <col min="12249" max="12249" width="10.85546875" style="43" customWidth="1"/>
    <col min="12250" max="12250" width="10.28515625" style="43" bestFit="1" customWidth="1"/>
    <col min="12251" max="12498" width="9.140625" style="43"/>
    <col min="12499" max="12499" width="4.5703125" style="43" customWidth="1"/>
    <col min="12500" max="12500" width="29.7109375" style="43" customWidth="1"/>
    <col min="12501" max="12502" width="13" style="43" bestFit="1" customWidth="1"/>
    <col min="12503" max="12503" width="12.85546875" style="43" bestFit="1" customWidth="1"/>
    <col min="12504" max="12504" width="9.7109375" style="43" bestFit="1" customWidth="1"/>
    <col min="12505" max="12505" width="10.85546875" style="43" customWidth="1"/>
    <col min="12506" max="12506" width="10.28515625" style="43" bestFit="1" customWidth="1"/>
    <col min="12507" max="12754" width="9.140625" style="43"/>
    <col min="12755" max="12755" width="4.5703125" style="43" customWidth="1"/>
    <col min="12756" max="12756" width="29.7109375" style="43" customWidth="1"/>
    <col min="12757" max="12758" width="13" style="43" bestFit="1" customWidth="1"/>
    <col min="12759" max="12759" width="12.85546875" style="43" bestFit="1" customWidth="1"/>
    <col min="12760" max="12760" width="9.7109375" style="43" bestFit="1" customWidth="1"/>
    <col min="12761" max="12761" width="10.85546875" style="43" customWidth="1"/>
    <col min="12762" max="12762" width="10.28515625" style="43" bestFit="1" customWidth="1"/>
    <col min="12763" max="13010" width="9.140625" style="43"/>
    <col min="13011" max="13011" width="4.5703125" style="43" customWidth="1"/>
    <col min="13012" max="13012" width="29.7109375" style="43" customWidth="1"/>
    <col min="13013" max="13014" width="13" style="43" bestFit="1" customWidth="1"/>
    <col min="13015" max="13015" width="12.85546875" style="43" bestFit="1" customWidth="1"/>
    <col min="13016" max="13016" width="9.7109375" style="43" bestFit="1" customWidth="1"/>
    <col min="13017" max="13017" width="10.85546875" style="43" customWidth="1"/>
    <col min="13018" max="13018" width="10.28515625" style="43" bestFit="1" customWidth="1"/>
    <col min="13019" max="13266" width="9.140625" style="43"/>
    <col min="13267" max="13267" width="4.5703125" style="43" customWidth="1"/>
    <col min="13268" max="13268" width="29.7109375" style="43" customWidth="1"/>
    <col min="13269" max="13270" width="13" style="43" bestFit="1" customWidth="1"/>
    <col min="13271" max="13271" width="12.85546875" style="43" bestFit="1" customWidth="1"/>
    <col min="13272" max="13272" width="9.7109375" style="43" bestFit="1" customWidth="1"/>
    <col min="13273" max="13273" width="10.85546875" style="43" customWidth="1"/>
    <col min="13274" max="13274" width="10.28515625" style="43" bestFit="1" customWidth="1"/>
    <col min="13275" max="13522" width="9.140625" style="43"/>
    <col min="13523" max="13523" width="4.5703125" style="43" customWidth="1"/>
    <col min="13524" max="13524" width="29.7109375" style="43" customWidth="1"/>
    <col min="13525" max="13526" width="13" style="43" bestFit="1" customWidth="1"/>
    <col min="13527" max="13527" width="12.85546875" style="43" bestFit="1" customWidth="1"/>
    <col min="13528" max="13528" width="9.7109375" style="43" bestFit="1" customWidth="1"/>
    <col min="13529" max="13529" width="10.85546875" style="43" customWidth="1"/>
    <col min="13530" max="13530" width="10.28515625" style="43" bestFit="1" customWidth="1"/>
    <col min="13531" max="13778" width="9.140625" style="43"/>
    <col min="13779" max="13779" width="4.5703125" style="43" customWidth="1"/>
    <col min="13780" max="13780" width="29.7109375" style="43" customWidth="1"/>
    <col min="13781" max="13782" width="13" style="43" bestFit="1" customWidth="1"/>
    <col min="13783" max="13783" width="12.85546875" style="43" bestFit="1" customWidth="1"/>
    <col min="13784" max="13784" width="9.7109375" style="43" bestFit="1" customWidth="1"/>
    <col min="13785" max="13785" width="10.85546875" style="43" customWidth="1"/>
    <col min="13786" max="13786" width="10.28515625" style="43" bestFit="1" customWidth="1"/>
    <col min="13787" max="14034" width="9.140625" style="43"/>
    <col min="14035" max="14035" width="4.5703125" style="43" customWidth="1"/>
    <col min="14036" max="14036" width="29.7109375" style="43" customWidth="1"/>
    <col min="14037" max="14038" width="13" style="43" bestFit="1" customWidth="1"/>
    <col min="14039" max="14039" width="12.85546875" style="43" bestFit="1" customWidth="1"/>
    <col min="14040" max="14040" width="9.7109375" style="43" bestFit="1" customWidth="1"/>
    <col min="14041" max="14041" width="10.85546875" style="43" customWidth="1"/>
    <col min="14042" max="14042" width="10.28515625" style="43" bestFit="1" customWidth="1"/>
    <col min="14043" max="14290" width="9.140625" style="43"/>
    <col min="14291" max="14291" width="4.5703125" style="43" customWidth="1"/>
    <col min="14292" max="14292" width="29.7109375" style="43" customWidth="1"/>
    <col min="14293" max="14294" width="13" style="43" bestFit="1" customWidth="1"/>
    <col min="14295" max="14295" width="12.85546875" style="43" bestFit="1" customWidth="1"/>
    <col min="14296" max="14296" width="9.7109375" style="43" bestFit="1" customWidth="1"/>
    <col min="14297" max="14297" width="10.85546875" style="43" customWidth="1"/>
    <col min="14298" max="14298" width="10.28515625" style="43" bestFit="1" customWidth="1"/>
    <col min="14299" max="14546" width="9.140625" style="43"/>
    <col min="14547" max="14547" width="4.5703125" style="43" customWidth="1"/>
    <col min="14548" max="14548" width="29.7109375" style="43" customWidth="1"/>
    <col min="14549" max="14550" width="13" style="43" bestFit="1" customWidth="1"/>
    <col min="14551" max="14551" width="12.85546875" style="43" bestFit="1" customWidth="1"/>
    <col min="14552" max="14552" width="9.7109375" style="43" bestFit="1" customWidth="1"/>
    <col min="14553" max="14553" width="10.85546875" style="43" customWidth="1"/>
    <col min="14554" max="14554" width="10.28515625" style="43" bestFit="1" customWidth="1"/>
    <col min="14555" max="14802" width="9.140625" style="43"/>
    <col min="14803" max="14803" width="4.5703125" style="43" customWidth="1"/>
    <col min="14804" max="14804" width="29.7109375" style="43" customWidth="1"/>
    <col min="14805" max="14806" width="13" style="43" bestFit="1" customWidth="1"/>
    <col min="14807" max="14807" width="12.85546875" style="43" bestFit="1" customWidth="1"/>
    <col min="14808" max="14808" width="9.7109375" style="43" bestFit="1" customWidth="1"/>
    <col min="14809" max="14809" width="10.85546875" style="43" customWidth="1"/>
    <col min="14810" max="14810" width="10.28515625" style="43" bestFit="1" customWidth="1"/>
    <col min="14811" max="15058" width="9.140625" style="43"/>
    <col min="15059" max="15059" width="4.5703125" style="43" customWidth="1"/>
    <col min="15060" max="15060" width="29.7109375" style="43" customWidth="1"/>
    <col min="15061" max="15062" width="13" style="43" bestFit="1" customWidth="1"/>
    <col min="15063" max="15063" width="12.85546875" style="43" bestFit="1" customWidth="1"/>
    <col min="15064" max="15064" width="9.7109375" style="43" bestFit="1" customWidth="1"/>
    <col min="15065" max="15065" width="10.85546875" style="43" customWidth="1"/>
    <col min="15066" max="15066" width="10.28515625" style="43" bestFit="1" customWidth="1"/>
    <col min="15067" max="15314" width="9.140625" style="43"/>
    <col min="15315" max="15315" width="4.5703125" style="43" customWidth="1"/>
    <col min="15316" max="15316" width="29.7109375" style="43" customWidth="1"/>
    <col min="15317" max="15318" width="13" style="43" bestFit="1" customWidth="1"/>
    <col min="15319" max="15319" width="12.85546875" style="43" bestFit="1" customWidth="1"/>
    <col min="15320" max="15320" width="9.7109375" style="43" bestFit="1" customWidth="1"/>
    <col min="15321" max="15321" width="10.85546875" style="43" customWidth="1"/>
    <col min="15322" max="15322" width="10.28515625" style="43" bestFit="1" customWidth="1"/>
    <col min="15323" max="15570" width="9.140625" style="43"/>
    <col min="15571" max="15571" width="4.5703125" style="43" customWidth="1"/>
    <col min="15572" max="15572" width="29.7109375" style="43" customWidth="1"/>
    <col min="15573" max="15574" width="13" style="43" bestFit="1" customWidth="1"/>
    <col min="15575" max="15575" width="12.85546875" style="43" bestFit="1" customWidth="1"/>
    <col min="15576" max="15576" width="9.7109375" style="43" bestFit="1" customWidth="1"/>
    <col min="15577" max="15577" width="10.85546875" style="43" customWidth="1"/>
    <col min="15578" max="15578" width="10.28515625" style="43" bestFit="1" customWidth="1"/>
    <col min="15579" max="15826" width="9.140625" style="43"/>
    <col min="15827" max="15827" width="4.5703125" style="43" customWidth="1"/>
    <col min="15828" max="15828" width="29.7109375" style="43" customWidth="1"/>
    <col min="15829" max="15830" width="13" style="43" bestFit="1" customWidth="1"/>
    <col min="15831" max="15831" width="12.85546875" style="43" bestFit="1" customWidth="1"/>
    <col min="15832" max="15832" width="9.7109375" style="43" bestFit="1" customWidth="1"/>
    <col min="15833" max="15833" width="10.85546875" style="43" customWidth="1"/>
    <col min="15834" max="15834" width="10.28515625" style="43" bestFit="1" customWidth="1"/>
    <col min="15835" max="16082" width="9.140625" style="43"/>
    <col min="16083" max="16083" width="4.5703125" style="43" customWidth="1"/>
    <col min="16084" max="16084" width="29.7109375" style="43" customWidth="1"/>
    <col min="16085" max="16086" width="13" style="43" bestFit="1" customWidth="1"/>
    <col min="16087" max="16087" width="12.85546875" style="43" bestFit="1" customWidth="1"/>
    <col min="16088" max="16088" width="9.7109375" style="43" bestFit="1" customWidth="1"/>
    <col min="16089" max="16089" width="10.85546875" style="43" customWidth="1"/>
    <col min="16090" max="16090" width="10.28515625" style="43" bestFit="1" customWidth="1"/>
    <col min="16091" max="16384" width="9.140625" style="43"/>
  </cols>
  <sheetData>
    <row r="1" spans="1:8" x14ac:dyDescent="0.2">
      <c r="C1" s="44"/>
      <c r="D1" s="44"/>
    </row>
    <row r="2" spans="1:8" s="46" customFormat="1" ht="18" x14ac:dyDescent="0.25">
      <c r="A2" s="45"/>
      <c r="B2" s="529" t="s">
        <v>106</v>
      </c>
      <c r="C2" s="529"/>
      <c r="D2" s="529"/>
      <c r="E2" s="529"/>
      <c r="F2" s="529"/>
      <c r="G2" s="529"/>
      <c r="H2" s="529"/>
    </row>
    <row r="3" spans="1:8" s="46" customFormat="1" ht="18" x14ac:dyDescent="0.25">
      <c r="A3" s="45"/>
      <c r="B3" s="47"/>
      <c r="C3" s="48"/>
      <c r="D3" s="48"/>
      <c r="E3" s="44"/>
      <c r="F3" s="47"/>
      <c r="G3" s="47"/>
      <c r="H3" s="47"/>
    </row>
    <row r="4" spans="1:8" s="51" customFormat="1" ht="15" customHeight="1" thickBot="1" x14ac:dyDescent="0.25">
      <c r="A4" s="49"/>
      <c r="B4" s="50"/>
      <c r="E4" s="52"/>
      <c r="F4" s="50"/>
      <c r="G4" s="53" t="s">
        <v>107</v>
      </c>
      <c r="H4" s="50"/>
    </row>
    <row r="5" spans="1:8" s="51" customFormat="1" ht="15" customHeight="1" x14ac:dyDescent="0.2">
      <c r="A5" s="54" t="s">
        <v>108</v>
      </c>
      <c r="B5" s="530" t="s">
        <v>109</v>
      </c>
      <c r="C5" s="533" t="s">
        <v>110</v>
      </c>
      <c r="D5" s="534"/>
      <c r="E5" s="535" t="s">
        <v>111</v>
      </c>
      <c r="F5" s="536"/>
      <c r="G5" s="533" t="s">
        <v>110</v>
      </c>
      <c r="H5" s="534"/>
    </row>
    <row r="6" spans="1:8" s="51" customFormat="1" ht="15" customHeight="1" thickBot="1" x14ac:dyDescent="0.25">
      <c r="A6" s="55" t="s">
        <v>112</v>
      </c>
      <c r="B6" s="531"/>
      <c r="C6" s="56" t="s">
        <v>113</v>
      </c>
      <c r="D6" s="56" t="s">
        <v>114</v>
      </c>
      <c r="E6" s="57" t="s">
        <v>115</v>
      </c>
      <c r="F6" s="58" t="s">
        <v>116</v>
      </c>
      <c r="G6" s="56" t="s">
        <v>113</v>
      </c>
      <c r="H6" s="59" t="s">
        <v>114</v>
      </c>
    </row>
    <row r="7" spans="1:8" s="51" customFormat="1" ht="15" customHeight="1" thickBot="1" x14ac:dyDescent="0.25">
      <c r="A7" s="60"/>
      <c r="B7" s="532"/>
      <c r="C7" s="61"/>
      <c r="D7" s="62"/>
      <c r="E7" s="63"/>
      <c r="F7" s="64"/>
      <c r="G7" s="537" t="s">
        <v>117</v>
      </c>
      <c r="H7" s="538"/>
    </row>
    <row r="8" spans="1:8" s="51" customFormat="1" ht="15" customHeight="1" x14ac:dyDescent="0.2">
      <c r="A8" s="65"/>
      <c r="B8" s="66"/>
      <c r="C8" s="48"/>
      <c r="D8" s="48"/>
      <c r="E8" s="67"/>
      <c r="F8" s="67"/>
      <c r="G8" s="68"/>
      <c r="H8" s="68"/>
    </row>
    <row r="9" spans="1:8" s="51" customFormat="1" ht="15" customHeight="1" x14ac:dyDescent="0.25">
      <c r="A9" s="528" t="s">
        <v>118</v>
      </c>
      <c r="B9" s="528"/>
      <c r="C9" s="69">
        <v>22958322</v>
      </c>
      <c r="D9" s="69">
        <v>23212007</v>
      </c>
      <c r="E9" s="70">
        <f>C9-D9</f>
        <v>-253685</v>
      </c>
      <c r="F9" s="71">
        <f>E9*100/D9</f>
        <v>-1.0929042025534457</v>
      </c>
      <c r="G9" s="72">
        <f>C9*100/22958322</f>
        <v>100</v>
      </c>
      <c r="H9" s="72">
        <f>D9*100/23212007</f>
        <v>100</v>
      </c>
    </row>
    <row r="10" spans="1:8" s="78" customFormat="1" ht="8.25" x14ac:dyDescent="0.15">
      <c r="A10" s="73"/>
      <c r="B10" s="73"/>
      <c r="C10" s="74">
        <f>SUM(C51:C53)</f>
        <v>22958322</v>
      </c>
      <c r="D10" s="74">
        <f>SUM(D51:D53)</f>
        <v>23212007</v>
      </c>
      <c r="E10" s="75">
        <f>C10-D10</f>
        <v>-253685</v>
      </c>
      <c r="F10" s="76">
        <f>E10*100/D10</f>
        <v>-1.0929042025534457</v>
      </c>
      <c r="G10" s="77">
        <f>C10*100/22958322</f>
        <v>100</v>
      </c>
      <c r="H10" s="77">
        <f>D10*100/23212007</f>
        <v>100</v>
      </c>
    </row>
    <row r="11" spans="1:8" s="51" customFormat="1" x14ac:dyDescent="0.2">
      <c r="A11" s="79"/>
    </row>
    <row r="12" spans="1:8" s="51" customFormat="1" ht="16.5" customHeight="1" x14ac:dyDescent="0.2">
      <c r="A12" s="80">
        <v>1</v>
      </c>
      <c r="B12" s="81" t="s">
        <v>119</v>
      </c>
      <c r="C12" s="82">
        <f>'vari. (cmdty) J-JUN. 18-19'!C264</f>
        <v>2899877</v>
      </c>
      <c r="D12" s="82">
        <f>'vari. (cmdty) J-JUN. 18-19'!E264</f>
        <v>2711201</v>
      </c>
      <c r="E12" s="83">
        <f t="shared" ref="E12:E48" si="0">C12-D12</f>
        <v>188676</v>
      </c>
      <c r="F12" s="84">
        <f t="shared" ref="F12:F48" si="1">E12*100/D12</f>
        <v>6.9591299206514012</v>
      </c>
      <c r="G12" s="85">
        <f t="shared" ref="G12:G48" si="2">C12*100/22958322</f>
        <v>12.631049429483566</v>
      </c>
      <c r="H12" s="85">
        <f t="shared" ref="H12:H48" si="3">D12*100/23212007</f>
        <v>11.680166217423595</v>
      </c>
    </row>
    <row r="13" spans="1:8" s="78" customFormat="1" ht="30.75" customHeight="1" x14ac:dyDescent="0.2">
      <c r="A13" s="86">
        <v>2</v>
      </c>
      <c r="B13" s="87" t="s">
        <v>120</v>
      </c>
      <c r="C13" s="82">
        <f>'vari. (cmdty) J-JUN. 18-19'!C222</f>
        <v>2653720</v>
      </c>
      <c r="D13" s="82">
        <f>'vari. (cmdty) J-JUN. 18-19'!E222</f>
        <v>2577218</v>
      </c>
      <c r="E13" s="83">
        <f t="shared" si="0"/>
        <v>76502</v>
      </c>
      <c r="F13" s="84">
        <f t="shared" si="1"/>
        <v>2.9683946022416419</v>
      </c>
      <c r="G13" s="85">
        <f t="shared" si="2"/>
        <v>11.558858700561826</v>
      </c>
      <c r="H13" s="85">
        <f t="shared" si="3"/>
        <v>11.102952019616399</v>
      </c>
    </row>
    <row r="14" spans="1:8" s="78" customFormat="1" ht="17.25" customHeight="1" x14ac:dyDescent="0.2">
      <c r="A14" s="80">
        <v>3</v>
      </c>
      <c r="B14" s="81" t="s">
        <v>121</v>
      </c>
      <c r="C14" s="82">
        <f>'vari. (cmdty) J-JUN. 18-19'!C350</f>
        <v>2261824</v>
      </c>
      <c r="D14" s="82">
        <f>'vari. (cmdty) J-JUN. 18-19'!E350</f>
        <v>2261069</v>
      </c>
      <c r="E14" s="83">
        <f t="shared" si="0"/>
        <v>755</v>
      </c>
      <c r="F14" s="84">
        <f t="shared" si="1"/>
        <v>3.3391285272585669E-2</v>
      </c>
      <c r="G14" s="85">
        <f t="shared" si="2"/>
        <v>9.8518698361317529</v>
      </c>
      <c r="H14" s="85">
        <f t="shared" si="3"/>
        <v>9.7409457096924026</v>
      </c>
    </row>
    <row r="15" spans="1:8" s="51" customFormat="1" ht="15" customHeight="1" x14ac:dyDescent="0.2">
      <c r="A15" s="86">
        <v>4</v>
      </c>
      <c r="B15" s="81" t="s">
        <v>40</v>
      </c>
      <c r="C15" s="82">
        <f>'vari. (cmdty) J-JUN. 18-19'!C136</f>
        <v>2101813</v>
      </c>
      <c r="D15" s="82">
        <f>'vari. (cmdty) J-JUN. 18-19'!E136</f>
        <v>2203587</v>
      </c>
      <c r="E15" s="83">
        <f t="shared" si="0"/>
        <v>-101774</v>
      </c>
      <c r="F15" s="84">
        <f t="shared" si="1"/>
        <v>-4.6185605560388581</v>
      </c>
      <c r="G15" s="85">
        <f t="shared" si="2"/>
        <v>9.1549068786473153</v>
      </c>
      <c r="H15" s="85">
        <f t="shared" si="3"/>
        <v>9.4933066322097872</v>
      </c>
    </row>
    <row r="16" spans="1:8" s="51" customFormat="1" ht="14.25" customHeight="1" x14ac:dyDescent="0.2">
      <c r="A16" s="80">
        <v>5</v>
      </c>
      <c r="B16" s="81" t="s">
        <v>46</v>
      </c>
      <c r="C16" s="88">
        <f>'vari. (cmdty) J-JUN. 18-19'!C522</f>
        <v>2069618</v>
      </c>
      <c r="D16" s="88">
        <f>'vari. (cmdty) J-JUN. 18-19'!E522</f>
        <v>2035671</v>
      </c>
      <c r="E16" s="83">
        <f t="shared" si="0"/>
        <v>33947</v>
      </c>
      <c r="F16" s="84">
        <f t="shared" si="1"/>
        <v>1.6676073884237679</v>
      </c>
      <c r="G16" s="85">
        <f t="shared" si="2"/>
        <v>9.0146745045217163</v>
      </c>
      <c r="H16" s="85">
        <f t="shared" si="3"/>
        <v>8.7699051615829688</v>
      </c>
    </row>
    <row r="17" spans="1:8" s="51" customFormat="1" ht="15" customHeight="1" x14ac:dyDescent="0.2">
      <c r="A17" s="86">
        <v>6</v>
      </c>
      <c r="B17" s="81" t="s">
        <v>122</v>
      </c>
      <c r="C17" s="82">
        <f>'vari. (cmdty) J-JUN. 18-19'!C1124</f>
        <v>1136271</v>
      </c>
      <c r="D17" s="82">
        <f>'vari. (cmdty) J-JUN. 18-19'!E1124</f>
        <v>1042525</v>
      </c>
      <c r="E17" s="83">
        <f t="shared" si="0"/>
        <v>93746</v>
      </c>
      <c r="F17" s="84">
        <f t="shared" si="1"/>
        <v>8.9922064219083477</v>
      </c>
      <c r="G17" s="85">
        <f t="shared" si="2"/>
        <v>4.9492772163401142</v>
      </c>
      <c r="H17" s="85">
        <f t="shared" si="3"/>
        <v>4.4913177908312711</v>
      </c>
    </row>
    <row r="18" spans="1:8" s="89" customFormat="1" ht="18" customHeight="1" x14ac:dyDescent="0.2">
      <c r="A18" s="80">
        <v>7</v>
      </c>
      <c r="B18" s="81" t="s">
        <v>30</v>
      </c>
      <c r="C18" s="82">
        <f>'vari. (cmdty) J-JUN. 18-19'!C50</f>
        <v>1125419</v>
      </c>
      <c r="D18" s="82">
        <f>'vari. (cmdty) J-JUN. 18-19'!E50</f>
        <v>1371919</v>
      </c>
      <c r="E18" s="83">
        <f t="shared" si="0"/>
        <v>-246500</v>
      </c>
      <c r="F18" s="84">
        <f t="shared" si="1"/>
        <v>-17.967533068643267</v>
      </c>
      <c r="G18" s="85">
        <f t="shared" si="2"/>
        <v>4.9020089534418068</v>
      </c>
      <c r="H18" s="85">
        <f t="shared" si="3"/>
        <v>5.910385086477012</v>
      </c>
    </row>
    <row r="19" spans="1:8" s="89" customFormat="1" ht="18" customHeight="1" x14ac:dyDescent="0.2">
      <c r="A19" s="86">
        <v>8</v>
      </c>
      <c r="B19" s="81" t="s">
        <v>31</v>
      </c>
      <c r="C19" s="82">
        <f>'vari. (cmdty) J-JUN. 18-19'!C393</f>
        <v>786120</v>
      </c>
      <c r="D19" s="82">
        <f>'vari. (cmdty) J-JUN. 18-19'!E393</f>
        <v>797381</v>
      </c>
      <c r="E19" s="83">
        <f t="shared" si="0"/>
        <v>-11261</v>
      </c>
      <c r="F19" s="84">
        <f t="shared" si="1"/>
        <v>-1.4122483480293611</v>
      </c>
      <c r="G19" s="85">
        <f t="shared" si="2"/>
        <v>3.4241178427587173</v>
      </c>
      <c r="H19" s="85">
        <f t="shared" si="3"/>
        <v>3.4352092001350854</v>
      </c>
    </row>
    <row r="20" spans="1:8" s="89" customFormat="1" ht="30.75" customHeight="1" x14ac:dyDescent="0.2">
      <c r="A20" s="80">
        <v>9</v>
      </c>
      <c r="B20" s="81" t="s">
        <v>123</v>
      </c>
      <c r="C20" s="82">
        <f>'vari. (cmdty) J-JUN. 18-19'!C307</f>
        <v>679971</v>
      </c>
      <c r="D20" s="82">
        <f>'vari. (cmdty) J-JUN. 18-19'!E307</f>
        <v>684811</v>
      </c>
      <c r="E20" s="83">
        <f t="shared" si="0"/>
        <v>-4840</v>
      </c>
      <c r="F20" s="84">
        <f t="shared" si="1"/>
        <v>-0.70676434811940814</v>
      </c>
      <c r="G20" s="85">
        <f t="shared" si="2"/>
        <v>2.9617626235924384</v>
      </c>
      <c r="H20" s="85">
        <f t="shared" si="3"/>
        <v>2.9502446729401726</v>
      </c>
    </row>
    <row r="21" spans="1:8" s="89" customFormat="1" ht="16.5" customHeight="1" x14ac:dyDescent="0.2">
      <c r="A21" s="86">
        <v>10</v>
      </c>
      <c r="B21" s="81" t="s">
        <v>124</v>
      </c>
      <c r="C21" s="82">
        <f>'vari. (cmdty) J-JUN. 18-19'!C909</f>
        <v>477091</v>
      </c>
      <c r="D21" s="82">
        <f>'vari. (cmdty) J-JUN. 18-19'!E909</f>
        <v>393651</v>
      </c>
      <c r="E21" s="83">
        <f t="shared" si="0"/>
        <v>83440</v>
      </c>
      <c r="F21" s="90">
        <f t="shared" si="1"/>
        <v>21.196440501865865</v>
      </c>
      <c r="G21" s="85">
        <f t="shared" si="2"/>
        <v>2.0780743470711842</v>
      </c>
      <c r="H21" s="85">
        <f t="shared" si="3"/>
        <v>1.6958938535560497</v>
      </c>
    </row>
    <row r="22" spans="1:8" s="89" customFormat="1" ht="17.25" customHeight="1" x14ac:dyDescent="0.2">
      <c r="A22" s="80">
        <v>11</v>
      </c>
      <c r="B22" s="81" t="s">
        <v>125</v>
      </c>
      <c r="C22" s="82">
        <f>'vari. (cmdty) J-JUN. 18-19'!C995</f>
        <v>438709</v>
      </c>
      <c r="D22" s="82">
        <f>'vari. (cmdty) J-JUN. 18-19'!E995</f>
        <v>451021</v>
      </c>
      <c r="E22" s="83">
        <f t="shared" si="0"/>
        <v>-12312</v>
      </c>
      <c r="F22" s="84">
        <f t="shared" si="1"/>
        <v>-2.7298063726522712</v>
      </c>
      <c r="G22" s="85">
        <f t="shared" si="2"/>
        <v>1.9108931393156694</v>
      </c>
      <c r="H22" s="85">
        <f t="shared" si="3"/>
        <v>1.9430504221371292</v>
      </c>
    </row>
    <row r="23" spans="1:8" s="89" customFormat="1" ht="17.25" customHeight="1" x14ac:dyDescent="0.2">
      <c r="A23" s="86">
        <v>12</v>
      </c>
      <c r="B23" s="81" t="s">
        <v>28</v>
      </c>
      <c r="C23" s="82">
        <f>'vari. (cmdty) J-JUN. 18-19'!C1038</f>
        <v>415497</v>
      </c>
      <c r="D23" s="82">
        <f>'vari. (cmdty) J-JUN. 18-19'!E1038</f>
        <v>399515</v>
      </c>
      <c r="E23" s="83">
        <f t="shared" si="0"/>
        <v>15982</v>
      </c>
      <c r="F23" s="84">
        <f t="shared" si="1"/>
        <v>4.0003504248901791</v>
      </c>
      <c r="G23" s="85">
        <f t="shared" si="2"/>
        <v>1.8097881892239338</v>
      </c>
      <c r="H23" s="85">
        <f t="shared" si="3"/>
        <v>1.7211566410435772</v>
      </c>
    </row>
    <row r="24" spans="1:8" s="89" customFormat="1" ht="16.5" customHeight="1" x14ac:dyDescent="0.2">
      <c r="A24" s="80">
        <v>13</v>
      </c>
      <c r="B24" s="81" t="s">
        <v>47</v>
      </c>
      <c r="C24" s="82">
        <f>'vari. (cmdty) J-JUN. 18-19'!C866</f>
        <v>388362</v>
      </c>
      <c r="D24" s="82">
        <f>'vari. (cmdty) J-JUN. 18-19'!E866</f>
        <v>378846</v>
      </c>
      <c r="E24" s="83">
        <f t="shared" si="0"/>
        <v>9516</v>
      </c>
      <c r="F24" s="84">
        <f t="shared" si="1"/>
        <v>2.5118385834877497</v>
      </c>
      <c r="G24" s="85">
        <f t="shared" si="2"/>
        <v>1.6915957533830217</v>
      </c>
      <c r="H24" s="85">
        <f t="shared" si="3"/>
        <v>1.6321122081343504</v>
      </c>
    </row>
    <row r="25" spans="1:8" s="89" customFormat="1" ht="15.75" customHeight="1" x14ac:dyDescent="0.2">
      <c r="A25" s="86">
        <v>14</v>
      </c>
      <c r="B25" s="81" t="s">
        <v>37</v>
      </c>
      <c r="C25" s="91">
        <f>'vari. (cmdty) J-JUN. 18-19'!C780</f>
        <v>308562</v>
      </c>
      <c r="D25" s="91">
        <f>'vari. (cmdty) J-JUN. 18-19'!E780</f>
        <v>341890</v>
      </c>
      <c r="E25" s="83">
        <f t="shared" si="0"/>
        <v>-33328</v>
      </c>
      <c r="F25" s="84">
        <f t="shared" si="1"/>
        <v>-9.7481646143496441</v>
      </c>
      <c r="G25" s="85">
        <f t="shared" si="2"/>
        <v>1.3440093749011797</v>
      </c>
      <c r="H25" s="85">
        <f t="shared" si="3"/>
        <v>1.4729015030884662</v>
      </c>
    </row>
    <row r="26" spans="1:8" s="89" customFormat="1" ht="16.5" customHeight="1" x14ac:dyDescent="0.2">
      <c r="A26" s="80">
        <v>15</v>
      </c>
      <c r="B26" s="81" t="s">
        <v>126</v>
      </c>
      <c r="C26" s="82">
        <f>'vari. (cmdty) J-JUN. 18-19'!C479</f>
        <v>297087</v>
      </c>
      <c r="D26" s="82">
        <f>'vari. (cmdty) J-JUN. 18-19'!E479</f>
        <v>309563</v>
      </c>
      <c r="E26" s="83">
        <f t="shared" si="0"/>
        <v>-12476</v>
      </c>
      <c r="F26" s="84">
        <f t="shared" si="1"/>
        <v>-4.0301974073128894</v>
      </c>
      <c r="G26" s="85">
        <f t="shared" si="2"/>
        <v>1.2940274990480576</v>
      </c>
      <c r="H26" s="85">
        <f t="shared" si="3"/>
        <v>1.3336330632676443</v>
      </c>
    </row>
    <row r="27" spans="1:8" s="89" customFormat="1" ht="18" customHeight="1" x14ac:dyDescent="0.2">
      <c r="A27" s="86">
        <v>16</v>
      </c>
      <c r="B27" s="81" t="s">
        <v>49</v>
      </c>
      <c r="C27" s="91">
        <f>'vari. (cmdty) J-JUN. 18-19'!C1554</f>
        <v>271728</v>
      </c>
      <c r="D27" s="91">
        <f>'vari. (cmdty) J-JUN. 18-19'!E1554</f>
        <v>222841</v>
      </c>
      <c r="E27" s="83">
        <f t="shared" si="0"/>
        <v>48887</v>
      </c>
      <c r="F27" s="84">
        <f t="shared" si="1"/>
        <v>21.938063462289257</v>
      </c>
      <c r="G27" s="85">
        <f t="shared" si="2"/>
        <v>1.1835708202019295</v>
      </c>
      <c r="H27" s="85">
        <f t="shared" si="3"/>
        <v>0.96002469756277431</v>
      </c>
    </row>
    <row r="28" spans="1:8" s="89" customFormat="1" ht="29.25" customHeight="1" x14ac:dyDescent="0.2">
      <c r="A28" s="80">
        <v>17</v>
      </c>
      <c r="B28" s="92" t="s">
        <v>127</v>
      </c>
      <c r="C28" s="82">
        <f>'vari. (cmdty) J-JUN. 18-19'!C608</f>
        <v>256298</v>
      </c>
      <c r="D28" s="82">
        <f>'vari. (cmdty) J-JUN. 18-19'!E608</f>
        <v>294399</v>
      </c>
      <c r="E28" s="83">
        <f t="shared" si="0"/>
        <v>-38101</v>
      </c>
      <c r="F28" s="84">
        <f t="shared" si="1"/>
        <v>-12.941959721330575</v>
      </c>
      <c r="G28" s="85">
        <f t="shared" si="2"/>
        <v>1.116362075590716</v>
      </c>
      <c r="H28" s="85">
        <f t="shared" si="3"/>
        <v>1.2683048044919165</v>
      </c>
    </row>
    <row r="29" spans="1:8" s="89" customFormat="1" ht="15.75" customHeight="1" x14ac:dyDescent="0.2">
      <c r="A29" s="86">
        <v>18</v>
      </c>
      <c r="B29" s="81" t="s">
        <v>128</v>
      </c>
      <c r="C29" s="82">
        <f>'vari. (cmdty) J-JUN. 18-19'!C565</f>
        <v>252245</v>
      </c>
      <c r="D29" s="82">
        <f>'vari. (cmdty) J-JUN. 18-19'!E565</f>
        <v>330210</v>
      </c>
      <c r="E29" s="83">
        <f t="shared" si="0"/>
        <v>-77965</v>
      </c>
      <c r="F29" s="84">
        <f t="shared" si="1"/>
        <v>-23.610732564125858</v>
      </c>
      <c r="G29" s="85">
        <f t="shared" si="2"/>
        <v>1.0987083463678224</v>
      </c>
      <c r="H29" s="85">
        <f t="shared" si="3"/>
        <v>1.4225827176426407</v>
      </c>
    </row>
    <row r="30" spans="1:8" s="89" customFormat="1" ht="15.75" customHeight="1" x14ac:dyDescent="0.2">
      <c r="A30" s="80">
        <v>19</v>
      </c>
      <c r="B30" s="81" t="s">
        <v>33</v>
      </c>
      <c r="C30" s="82">
        <f>'vari. (cmdty) J-JUN. 18-19'!C1081</f>
        <v>233910</v>
      </c>
      <c r="D30" s="82">
        <f>'vari. (cmdty) J-JUN. 18-19'!E1081</f>
        <v>240400</v>
      </c>
      <c r="E30" s="83">
        <f t="shared" si="0"/>
        <v>-6490</v>
      </c>
      <c r="F30" s="84">
        <f t="shared" si="1"/>
        <v>-2.6996672212978368</v>
      </c>
      <c r="G30" s="85">
        <f t="shared" si="2"/>
        <v>1.0188462379785421</v>
      </c>
      <c r="H30" s="85">
        <f t="shared" si="3"/>
        <v>1.0356708922240114</v>
      </c>
    </row>
    <row r="31" spans="1:8" s="89" customFormat="1" ht="18" customHeight="1" x14ac:dyDescent="0.2">
      <c r="A31" s="86">
        <v>20</v>
      </c>
      <c r="B31" s="81" t="s">
        <v>129</v>
      </c>
      <c r="C31" s="82">
        <f>'vari. (cmdty) J-JUN. 18-19'!C651</f>
        <v>217942</v>
      </c>
      <c r="D31" s="82">
        <f>'vari. (cmdty) J-JUN. 18-19'!E651</f>
        <v>215882</v>
      </c>
      <c r="E31" s="83">
        <f t="shared" si="0"/>
        <v>2060</v>
      </c>
      <c r="F31" s="84">
        <f t="shared" si="1"/>
        <v>0.95422499328336774</v>
      </c>
      <c r="G31" s="85">
        <f t="shared" si="2"/>
        <v>0.949294116529945</v>
      </c>
      <c r="H31" s="85">
        <f t="shared" si="3"/>
        <v>0.93004452393970072</v>
      </c>
    </row>
    <row r="32" spans="1:8" s="89" customFormat="1" ht="15.75" customHeight="1" x14ac:dyDescent="0.2">
      <c r="A32" s="80">
        <v>21</v>
      </c>
      <c r="B32" s="81" t="s">
        <v>130</v>
      </c>
      <c r="C32" s="91">
        <f>'vari. (cmdty) J-JUN. 18-19'!C1468</f>
        <v>193498</v>
      </c>
      <c r="D32" s="91">
        <f>'vari. (cmdty) J-JUN. 18-19'!E1468</f>
        <v>179374</v>
      </c>
      <c r="E32" s="83">
        <f t="shared" si="0"/>
        <v>14124</v>
      </c>
      <c r="F32" s="84">
        <f t="shared" si="1"/>
        <v>7.8740508657887984</v>
      </c>
      <c r="G32" s="85">
        <f t="shared" si="2"/>
        <v>0.84282292059498076</v>
      </c>
      <c r="H32" s="85">
        <f t="shared" si="3"/>
        <v>0.77276385449995777</v>
      </c>
    </row>
    <row r="33" spans="1:8" s="89" customFormat="1" ht="25.5" x14ac:dyDescent="0.2">
      <c r="A33" s="86">
        <v>22</v>
      </c>
      <c r="B33" s="92" t="s">
        <v>131</v>
      </c>
      <c r="C33" s="91">
        <f>'vari. (cmdty) J-JUN. 18-19'!C1167</f>
        <v>172752</v>
      </c>
      <c r="D33" s="91">
        <f>'vari. (cmdty) J-JUN. 18-19'!E1167</f>
        <v>207559</v>
      </c>
      <c r="E33" s="83">
        <f t="shared" si="0"/>
        <v>-34807</v>
      </c>
      <c r="F33" s="84">
        <f t="shared" si="1"/>
        <v>-16.769689582239266</v>
      </c>
      <c r="G33" s="85">
        <f t="shared" si="2"/>
        <v>0.75245917362775905</v>
      </c>
      <c r="H33" s="85">
        <f t="shared" si="3"/>
        <v>0.89418808119435778</v>
      </c>
    </row>
    <row r="34" spans="1:8" s="89" customFormat="1" ht="18" customHeight="1" x14ac:dyDescent="0.2">
      <c r="A34" s="80">
        <v>23</v>
      </c>
      <c r="B34" s="81" t="s">
        <v>32</v>
      </c>
      <c r="C34" s="82">
        <f>'vari. (cmdty) J-JUN. 18-19'!C737</f>
        <v>122434</v>
      </c>
      <c r="D34" s="82">
        <f>'vari. (cmdty) J-JUN. 18-19'!E737</f>
        <v>108125</v>
      </c>
      <c r="E34" s="83">
        <f t="shared" si="0"/>
        <v>14309</v>
      </c>
      <c r="F34" s="84">
        <f t="shared" si="1"/>
        <v>13.233757225433527</v>
      </c>
      <c r="G34" s="85">
        <f t="shared" si="2"/>
        <v>0.53328810354694045</v>
      </c>
      <c r="H34" s="85">
        <f t="shared" si="3"/>
        <v>0.4658149551652298</v>
      </c>
    </row>
    <row r="35" spans="1:8" s="89" customFormat="1" ht="17.25" customHeight="1" x14ac:dyDescent="0.2">
      <c r="A35" s="86">
        <v>24</v>
      </c>
      <c r="B35" s="81" t="s">
        <v>48</v>
      </c>
      <c r="C35" s="82">
        <f>'vari. (cmdty) J-JUN. 18-19'!C1210</f>
        <v>91205</v>
      </c>
      <c r="D35" s="82">
        <f>'vari. (cmdty) J-JUN. 18-19'!E1210</f>
        <v>89773</v>
      </c>
      <c r="E35" s="83">
        <f t="shared" si="0"/>
        <v>1432</v>
      </c>
      <c r="F35" s="84">
        <f t="shared" si="1"/>
        <v>1.5951343945284218</v>
      </c>
      <c r="G35" s="85">
        <f t="shared" si="2"/>
        <v>0.39726335400296242</v>
      </c>
      <c r="H35" s="85">
        <f t="shared" si="3"/>
        <v>0.38675242515651492</v>
      </c>
    </row>
    <row r="36" spans="1:8" s="89" customFormat="1" ht="15.75" customHeight="1" x14ac:dyDescent="0.2">
      <c r="A36" s="80">
        <v>25</v>
      </c>
      <c r="B36" s="81" t="s">
        <v>132</v>
      </c>
      <c r="C36" s="82">
        <f>'vari. (cmdty) J-JUN. 18-19'!C436</f>
        <v>82420</v>
      </c>
      <c r="D36" s="82">
        <f>'vari. (cmdty) J-JUN. 18-19'!E436</f>
        <v>85281</v>
      </c>
      <c r="E36" s="83">
        <f t="shared" si="0"/>
        <v>-2861</v>
      </c>
      <c r="F36" s="84">
        <f t="shared" si="1"/>
        <v>-3.3547918059122197</v>
      </c>
      <c r="G36" s="85">
        <f t="shared" si="2"/>
        <v>0.35899836233675964</v>
      </c>
      <c r="H36" s="85">
        <f t="shared" si="3"/>
        <v>0.36740037171279499</v>
      </c>
    </row>
    <row r="37" spans="1:8" s="89" customFormat="1" ht="18" customHeight="1" x14ac:dyDescent="0.2">
      <c r="A37" s="86">
        <v>26</v>
      </c>
      <c r="B37" s="81" t="s">
        <v>42</v>
      </c>
      <c r="C37" s="82">
        <f>'vari. (cmdty) J-JUN. 18-19'!C823</f>
        <v>67198</v>
      </c>
      <c r="D37" s="91">
        <f>'vari. (cmdty) J-JUN. 18-19'!E823</f>
        <v>75853</v>
      </c>
      <c r="E37" s="83">
        <f t="shared" si="0"/>
        <v>-8655</v>
      </c>
      <c r="F37" s="84">
        <f t="shared" si="1"/>
        <v>-11.410227677217776</v>
      </c>
      <c r="G37" s="85">
        <f t="shared" si="2"/>
        <v>0.29269560728349397</v>
      </c>
      <c r="H37" s="85">
        <f t="shared" si="3"/>
        <v>0.32678346167998312</v>
      </c>
    </row>
    <row r="38" spans="1:8" s="89" customFormat="1" ht="18" customHeight="1" x14ac:dyDescent="0.2">
      <c r="A38" s="80">
        <v>27</v>
      </c>
      <c r="B38" s="81" t="s">
        <v>53</v>
      </c>
      <c r="C38" s="91">
        <f>'vari. (cmdty) J-JUN. 18-19'!C1253</f>
        <v>53263</v>
      </c>
      <c r="D38" s="91">
        <f>'vari. (cmdty) J-JUN. 18-19'!E1253</f>
        <v>55840</v>
      </c>
      <c r="E38" s="83">
        <f t="shared" si="0"/>
        <v>-2577</v>
      </c>
      <c r="F38" s="84">
        <f t="shared" si="1"/>
        <v>-4.6149713467048707</v>
      </c>
      <c r="G38" s="85">
        <f t="shared" si="2"/>
        <v>0.23199866262002947</v>
      </c>
      <c r="H38" s="85">
        <f t="shared" si="3"/>
        <v>0.24056515233689185</v>
      </c>
    </row>
    <row r="39" spans="1:8" s="89" customFormat="1" ht="18" customHeight="1" x14ac:dyDescent="0.2">
      <c r="A39" s="86">
        <v>28</v>
      </c>
      <c r="B39" s="93" t="s">
        <v>35</v>
      </c>
      <c r="C39" s="82">
        <f>'vari. (cmdty) J-JUN. 18-19'!C93</f>
        <v>33836</v>
      </c>
      <c r="D39" s="82">
        <f>'vari. (cmdty) J-JUN. 18-19'!E93</f>
        <v>33358</v>
      </c>
      <c r="E39" s="83">
        <f t="shared" si="0"/>
        <v>478</v>
      </c>
      <c r="F39" s="84">
        <f t="shared" si="1"/>
        <v>1.4329396246777384</v>
      </c>
      <c r="G39" s="85">
        <f t="shared" si="2"/>
        <v>0.14738010905152388</v>
      </c>
      <c r="H39" s="85">
        <f t="shared" si="3"/>
        <v>0.1437101065840623</v>
      </c>
    </row>
    <row r="40" spans="1:8" s="89" customFormat="1" ht="18" customHeight="1" x14ac:dyDescent="0.2">
      <c r="A40" s="80">
        <v>29</v>
      </c>
      <c r="B40" s="81" t="s">
        <v>45</v>
      </c>
      <c r="C40" s="82">
        <f>'vari. (cmdty) J-JUN. 18-19'!C179</f>
        <v>33768</v>
      </c>
      <c r="D40" s="82">
        <f>'vari. (cmdty) J-JUN. 18-19'!E179</f>
        <v>22627</v>
      </c>
      <c r="E40" s="83">
        <f t="shared" si="0"/>
        <v>11141</v>
      </c>
      <c r="F40" s="84">
        <f t="shared" si="1"/>
        <v>49.237636452026344</v>
      </c>
      <c r="G40" s="85">
        <f t="shared" si="2"/>
        <v>0.14708392015757946</v>
      </c>
      <c r="H40" s="85">
        <f t="shared" si="3"/>
        <v>9.7479722455710099E-2</v>
      </c>
    </row>
    <row r="41" spans="1:8" s="89" customFormat="1" ht="18" customHeight="1" x14ac:dyDescent="0.2">
      <c r="A41" s="86">
        <v>30</v>
      </c>
      <c r="B41" s="81" t="s">
        <v>34</v>
      </c>
      <c r="C41" s="91">
        <f>'vari. (cmdty) J-JUN. 18-19'!C1425</f>
        <v>26255</v>
      </c>
      <c r="D41" s="91">
        <f>'vari. (cmdty) J-JUN. 18-19'!E1425</f>
        <v>17786</v>
      </c>
      <c r="E41" s="83">
        <f t="shared" si="0"/>
        <v>8469</v>
      </c>
      <c r="F41" s="84">
        <f t="shared" si="1"/>
        <v>47.616102552569437</v>
      </c>
      <c r="G41" s="85">
        <f t="shared" si="2"/>
        <v>0.11435940309574889</v>
      </c>
      <c r="H41" s="85">
        <f t="shared" si="3"/>
        <v>7.6624136809884641E-2</v>
      </c>
    </row>
    <row r="42" spans="1:8" s="89" customFormat="1" ht="18" customHeight="1" x14ac:dyDescent="0.2">
      <c r="A42" s="80">
        <v>31</v>
      </c>
      <c r="B42" s="81" t="s">
        <v>25</v>
      </c>
      <c r="C42" s="82">
        <f>'vari. (cmdty) J-JUN. 18-19'!C8</f>
        <v>20396</v>
      </c>
      <c r="D42" s="82">
        <f>'vari. (cmdty) J-JUN. 18-19'!E8</f>
        <v>58227</v>
      </c>
      <c r="E42" s="83">
        <f t="shared" si="0"/>
        <v>-37831</v>
      </c>
      <c r="F42" s="84">
        <f t="shared" si="1"/>
        <v>-64.971576759922371</v>
      </c>
      <c r="G42" s="85">
        <f t="shared" si="2"/>
        <v>8.8839245307213655E-2</v>
      </c>
      <c r="H42" s="85">
        <f t="shared" si="3"/>
        <v>0.25084862330086322</v>
      </c>
    </row>
    <row r="43" spans="1:8" s="89" customFormat="1" ht="18" customHeight="1" x14ac:dyDescent="0.2">
      <c r="A43" s="86">
        <v>32</v>
      </c>
      <c r="B43" s="81" t="s">
        <v>17</v>
      </c>
      <c r="C43" s="82">
        <f>'vari. (cmdty) J-JUN. 18-19'!C952</f>
        <v>12785</v>
      </c>
      <c r="D43" s="82">
        <f>'vari. (cmdty) J-JUN. 18-19'!E952</f>
        <v>19252</v>
      </c>
      <c r="E43" s="83">
        <f t="shared" si="0"/>
        <v>-6467</v>
      </c>
      <c r="F43" s="83">
        <f t="shared" si="1"/>
        <v>-33.591315188032411</v>
      </c>
      <c r="G43" s="85">
        <f t="shared" si="2"/>
        <v>5.5687867780580831E-2</v>
      </c>
      <c r="H43" s="85">
        <f t="shared" si="3"/>
        <v>8.2939833681766509E-2</v>
      </c>
    </row>
    <row r="44" spans="1:8" s="89" customFormat="1" ht="18" customHeight="1" x14ac:dyDescent="0.2">
      <c r="A44" s="80">
        <v>33</v>
      </c>
      <c r="B44" s="81" t="s">
        <v>27</v>
      </c>
      <c r="C44" s="82">
        <f>'vari. (cmdty) J-JUN. 18-19'!C694</f>
        <v>11436</v>
      </c>
      <c r="D44" s="82">
        <f>'vari. (cmdty) J-JUN. 18-19'!E694</f>
        <v>12627</v>
      </c>
      <c r="E44" s="83">
        <f t="shared" si="0"/>
        <v>-1191</v>
      </c>
      <c r="F44" s="84">
        <f t="shared" si="1"/>
        <v>-9.4321691613209797</v>
      </c>
      <c r="G44" s="85">
        <f t="shared" si="2"/>
        <v>4.9812002811006832E-2</v>
      </c>
      <c r="H44" s="85">
        <f t="shared" si="3"/>
        <v>5.4398570532914282E-2</v>
      </c>
    </row>
    <row r="45" spans="1:8" s="89" customFormat="1" ht="18" customHeight="1" x14ac:dyDescent="0.2">
      <c r="A45" s="86">
        <v>34</v>
      </c>
      <c r="B45" s="81" t="s">
        <v>133</v>
      </c>
      <c r="C45" s="91">
        <f>'vari. (cmdty) J-JUN. 18-19'!C1296</f>
        <v>4953</v>
      </c>
      <c r="D45" s="91">
        <f>'vari. (cmdty) J-JUN. 18-19'!E1296</f>
        <v>5312</v>
      </c>
      <c r="E45" s="83">
        <f t="shared" si="0"/>
        <v>-359</v>
      </c>
      <c r="F45" s="84">
        <f t="shared" si="1"/>
        <v>-6.7582831325301207</v>
      </c>
      <c r="G45" s="85">
        <f t="shared" si="2"/>
        <v>2.1573876348628614E-2</v>
      </c>
      <c r="H45" s="85">
        <f t="shared" si="3"/>
        <v>2.2884707901389138E-2</v>
      </c>
    </row>
    <row r="46" spans="1:8" s="89" customFormat="1" ht="18" customHeight="1" x14ac:dyDescent="0.2">
      <c r="A46" s="80">
        <v>35</v>
      </c>
      <c r="B46" s="81" t="s">
        <v>134</v>
      </c>
      <c r="C46" s="82">
        <f>'vari. (cmdty) J-JUN. 18-19'!C1382</f>
        <v>4911</v>
      </c>
      <c r="D46" s="82">
        <f>'vari. (cmdty) J-JUN. 18-19'!E1382</f>
        <v>5907</v>
      </c>
      <c r="E46" s="83">
        <f t="shared" si="0"/>
        <v>-996</v>
      </c>
      <c r="F46" s="84">
        <f t="shared" si="1"/>
        <v>-16.861350939563231</v>
      </c>
      <c r="G46" s="85">
        <f t="shared" si="2"/>
        <v>2.1390936149427647E-2</v>
      </c>
      <c r="H46" s="85">
        <f t="shared" si="3"/>
        <v>2.5448036440795491E-2</v>
      </c>
    </row>
    <row r="47" spans="1:8" s="89" customFormat="1" ht="15" customHeight="1" x14ac:dyDescent="0.2">
      <c r="A47" s="86">
        <v>36</v>
      </c>
      <c r="B47" s="81" t="s">
        <v>44</v>
      </c>
      <c r="C47" s="82">
        <f>'vari. (cmdty) J-JUN. 18-19'!C1511</f>
        <v>3714</v>
      </c>
      <c r="D47" s="82">
        <f>'vari. (cmdty) J-JUN. 18-19'!E1511</f>
        <v>3862</v>
      </c>
      <c r="E47" s="83">
        <f t="shared" si="0"/>
        <v>-148</v>
      </c>
      <c r="F47" s="84">
        <f t="shared" si="1"/>
        <v>-3.8322112894873124</v>
      </c>
      <c r="G47" s="85">
        <f t="shared" si="2"/>
        <v>1.6177140472200015E-2</v>
      </c>
      <c r="H47" s="85">
        <f t="shared" si="3"/>
        <v>1.6637940872583745E-2</v>
      </c>
    </row>
    <row r="48" spans="1:8" s="89" customFormat="1" ht="15" customHeight="1" x14ac:dyDescent="0.2">
      <c r="A48" s="80">
        <v>37</v>
      </c>
      <c r="B48" s="81" t="s">
        <v>135</v>
      </c>
      <c r="C48" s="82">
        <f>'vari. (cmdty) J-JUN. 18-19'!C1339</f>
        <v>3567</v>
      </c>
      <c r="D48" s="82">
        <f>'vari. (cmdty) J-JUN. 18-19'!E1339</f>
        <v>4045</v>
      </c>
      <c r="E48" s="83">
        <f t="shared" si="0"/>
        <v>-478</v>
      </c>
      <c r="F48" s="84">
        <f t="shared" si="1"/>
        <v>-11.817058096415328</v>
      </c>
      <c r="G48" s="85">
        <f t="shared" si="2"/>
        <v>1.5536849774996623E-2</v>
      </c>
      <c r="H48" s="85">
        <f t="shared" si="3"/>
        <v>1.742632595277091E-2</v>
      </c>
    </row>
    <row r="49" spans="1:8" s="89" customFormat="1" ht="17.25" customHeight="1" x14ac:dyDescent="0.2">
      <c r="B49" s="51"/>
      <c r="C49" s="51"/>
      <c r="D49" s="51"/>
      <c r="E49" s="51"/>
      <c r="F49" s="51"/>
      <c r="G49" s="51"/>
      <c r="H49" s="51"/>
    </row>
    <row r="50" spans="1:8" s="89" customFormat="1" x14ac:dyDescent="0.2">
      <c r="B50" s="51"/>
      <c r="C50" s="51"/>
      <c r="D50" s="51"/>
      <c r="E50" s="51"/>
      <c r="F50" s="51"/>
      <c r="G50" s="51"/>
      <c r="H50" s="51"/>
    </row>
    <row r="51" spans="1:8" s="89" customFormat="1" ht="15.75" x14ac:dyDescent="0.25">
      <c r="A51" s="528" t="s">
        <v>136</v>
      </c>
      <c r="B51" s="528"/>
      <c r="C51" s="94">
        <f>SUM(C12:C48)</f>
        <v>20210455</v>
      </c>
      <c r="D51" s="94">
        <f>SUM(D12:D48)</f>
        <v>20248408</v>
      </c>
      <c r="E51" s="70">
        <f>C51-D51</f>
        <v>-37953</v>
      </c>
      <c r="F51" s="71">
        <f>E51*100/D51</f>
        <v>-0.18743695800677268</v>
      </c>
      <c r="G51" s="72">
        <f>C51*100/22958322</f>
        <v>88.031063420053087</v>
      </c>
      <c r="H51" s="72">
        <f>D51*100/23212007</f>
        <v>87.232474124275427</v>
      </c>
    </row>
    <row r="52" spans="1:8" s="89" customFormat="1" ht="15.75" x14ac:dyDescent="0.25">
      <c r="A52" s="95"/>
      <c r="B52" s="96"/>
      <c r="C52" s="97"/>
      <c r="D52" s="97"/>
      <c r="E52" s="98"/>
      <c r="F52" s="99"/>
      <c r="G52" s="100"/>
      <c r="H52" s="100"/>
    </row>
    <row r="53" spans="1:8" s="89" customFormat="1" ht="15.75" x14ac:dyDescent="0.25">
      <c r="A53" s="528" t="s">
        <v>137</v>
      </c>
      <c r="B53" s="528"/>
      <c r="C53" s="94">
        <f>C9-C51</f>
        <v>2747867</v>
      </c>
      <c r="D53" s="94">
        <f>D9-D51</f>
        <v>2963599</v>
      </c>
      <c r="E53" s="70">
        <f>C53-D53</f>
        <v>-215732</v>
      </c>
      <c r="F53" s="71">
        <f>E53*100/D53</f>
        <v>-7.2793923874316331</v>
      </c>
      <c r="G53" s="72">
        <f>C53*100/22958322</f>
        <v>11.968936579946915</v>
      </c>
      <c r="H53" s="72">
        <f>D53*100/23212007</f>
        <v>12.767525875724576</v>
      </c>
    </row>
    <row r="54" spans="1:8" s="89" customFormat="1" ht="15.75" x14ac:dyDescent="0.25">
      <c r="A54" s="95"/>
      <c r="B54" s="96"/>
    </row>
    <row r="55" spans="1:8" ht="12.75" customHeight="1" x14ac:dyDescent="0.2">
      <c r="B55" s="101"/>
    </row>
    <row r="56" spans="1:8" ht="12.75" customHeight="1" x14ac:dyDescent="0.2"/>
    <row r="57" spans="1:8" ht="12.75" customHeight="1" x14ac:dyDescent="0.25">
      <c r="C57" s="102"/>
      <c r="D57" s="102"/>
      <c r="E57" s="102"/>
      <c r="F57" s="102"/>
      <c r="G57" s="102"/>
      <c r="H57" s="102"/>
    </row>
    <row r="58" spans="1:8" ht="12.75" customHeight="1" x14ac:dyDescent="0.25">
      <c r="D58" s="102" t="s">
        <v>138</v>
      </c>
    </row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</sheetData>
  <mergeCells count="9">
    <mergeCell ref="A9:B9"/>
    <mergeCell ref="A51:B51"/>
    <mergeCell ref="A53:B53"/>
    <mergeCell ref="B2:H2"/>
    <mergeCell ref="B5:B7"/>
    <mergeCell ref="C5:D5"/>
    <mergeCell ref="E5:F5"/>
    <mergeCell ref="G5:H5"/>
    <mergeCell ref="G7:H7"/>
  </mergeCells>
  <printOptions horizontalCentered="1" gridLines="1"/>
  <pageMargins left="0.75" right="0.22" top="0.32" bottom="0.2" header="0.33" footer="0.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7"/>
  <sheetViews>
    <sheetView topLeftCell="A1605" workbookViewId="0">
      <selection activeCell="I1638" sqref="I1638"/>
    </sheetView>
  </sheetViews>
  <sheetFormatPr defaultRowHeight="14.1" customHeight="1" x14ac:dyDescent="0.2"/>
  <cols>
    <col min="1" max="1" width="4.7109375" style="43" customWidth="1"/>
    <col min="2" max="2" width="28.42578125" style="101" bestFit="1" customWidth="1"/>
    <col min="3" max="3" width="13.7109375" style="101" bestFit="1" customWidth="1"/>
    <col min="4" max="4" width="11.28515625" style="89" customWidth="1"/>
    <col min="5" max="5" width="13.7109375" style="89" bestFit="1" customWidth="1"/>
    <col min="6" max="6" width="11.28515625" style="89" customWidth="1"/>
    <col min="7" max="7" width="10.5703125" style="89" bestFit="1" customWidth="1"/>
    <col min="8" max="8" width="6.85546875" style="89" bestFit="1" customWidth="1"/>
    <col min="9" max="9" width="14.42578125" style="89" bestFit="1" customWidth="1"/>
    <col min="10" max="11" width="10.42578125" style="89" bestFit="1" customWidth="1"/>
    <col min="12" max="12" width="8.85546875" style="122" bestFit="1" customWidth="1"/>
    <col min="13" max="13" width="15.85546875" style="103" customWidth="1"/>
    <col min="14" max="14" width="10.42578125" style="89" customWidth="1"/>
    <col min="15" max="15" width="10.28515625" style="89" customWidth="1"/>
    <col min="16" max="16" width="9.85546875" style="122" bestFit="1" customWidth="1"/>
    <col min="17" max="17" width="9.28515625" style="103" customWidth="1"/>
    <col min="18" max="256" width="9.140625" style="89"/>
    <col min="257" max="257" width="4" style="89" customWidth="1"/>
    <col min="258" max="258" width="20.5703125" style="89" bestFit="1" customWidth="1"/>
    <col min="259" max="259" width="14.28515625" style="89" bestFit="1" customWidth="1"/>
    <col min="260" max="260" width="9.7109375" style="89" bestFit="1" customWidth="1"/>
    <col min="261" max="261" width="14.28515625" style="89" bestFit="1" customWidth="1"/>
    <col min="262" max="262" width="9.7109375" style="89" bestFit="1" customWidth="1"/>
    <col min="263" max="263" width="11.7109375" style="89" bestFit="1" customWidth="1"/>
    <col min="264" max="264" width="9.7109375" style="89" bestFit="1" customWidth="1"/>
    <col min="265" max="265" width="16.28515625" style="89" bestFit="1" customWidth="1"/>
    <col min="266" max="266" width="8.7109375" style="89" bestFit="1" customWidth="1"/>
    <col min="267" max="267" width="10" style="89" bestFit="1" customWidth="1"/>
    <col min="268" max="268" width="9.28515625" style="89" bestFit="1" customWidth="1"/>
    <col min="269" max="269" width="16.28515625" style="89" bestFit="1" customWidth="1"/>
    <col min="270" max="270" width="9" style="89" customWidth="1"/>
    <col min="271" max="271" width="10" style="89" customWidth="1"/>
    <col min="272" max="272" width="9.28515625" style="89" bestFit="1" customWidth="1"/>
    <col min="273" max="273" width="9.28515625" style="89" customWidth="1"/>
    <col min="274" max="512" width="9.140625" style="89"/>
    <col min="513" max="513" width="4" style="89" customWidth="1"/>
    <col min="514" max="514" width="20.5703125" style="89" bestFit="1" customWidth="1"/>
    <col min="515" max="515" width="14.28515625" style="89" bestFit="1" customWidth="1"/>
    <col min="516" max="516" width="9.7109375" style="89" bestFit="1" customWidth="1"/>
    <col min="517" max="517" width="14.28515625" style="89" bestFit="1" customWidth="1"/>
    <col min="518" max="518" width="9.7109375" style="89" bestFit="1" customWidth="1"/>
    <col min="519" max="519" width="11.7109375" style="89" bestFit="1" customWidth="1"/>
    <col min="520" max="520" width="9.7109375" style="89" bestFit="1" customWidth="1"/>
    <col min="521" max="521" width="16.28515625" style="89" bestFit="1" customWidth="1"/>
    <col min="522" max="522" width="8.7109375" style="89" bestFit="1" customWidth="1"/>
    <col min="523" max="523" width="10" style="89" bestFit="1" customWidth="1"/>
    <col min="524" max="524" width="9.28515625" style="89" bestFit="1" customWidth="1"/>
    <col min="525" max="525" width="16.28515625" style="89" bestFit="1" customWidth="1"/>
    <col min="526" max="526" width="9" style="89" customWidth="1"/>
    <col min="527" max="527" width="10" style="89" customWidth="1"/>
    <col min="528" max="528" width="9.28515625" style="89" bestFit="1" customWidth="1"/>
    <col min="529" max="529" width="9.28515625" style="89" customWidth="1"/>
    <col min="530" max="768" width="9.140625" style="89"/>
    <col min="769" max="769" width="4" style="89" customWidth="1"/>
    <col min="770" max="770" width="20.5703125" style="89" bestFit="1" customWidth="1"/>
    <col min="771" max="771" width="14.28515625" style="89" bestFit="1" customWidth="1"/>
    <col min="772" max="772" width="9.7109375" style="89" bestFit="1" customWidth="1"/>
    <col min="773" max="773" width="14.28515625" style="89" bestFit="1" customWidth="1"/>
    <col min="774" max="774" width="9.7109375" style="89" bestFit="1" customWidth="1"/>
    <col min="775" max="775" width="11.7109375" style="89" bestFit="1" customWidth="1"/>
    <col min="776" max="776" width="9.7109375" style="89" bestFit="1" customWidth="1"/>
    <col min="777" max="777" width="16.28515625" style="89" bestFit="1" customWidth="1"/>
    <col min="778" max="778" width="8.7109375" style="89" bestFit="1" customWidth="1"/>
    <col min="779" max="779" width="10" style="89" bestFit="1" customWidth="1"/>
    <col min="780" max="780" width="9.28515625" style="89" bestFit="1" customWidth="1"/>
    <col min="781" max="781" width="16.28515625" style="89" bestFit="1" customWidth="1"/>
    <col min="782" max="782" width="9" style="89" customWidth="1"/>
    <col min="783" max="783" width="10" style="89" customWidth="1"/>
    <col min="784" max="784" width="9.28515625" style="89" bestFit="1" customWidth="1"/>
    <col min="785" max="785" width="9.28515625" style="89" customWidth="1"/>
    <col min="786" max="1024" width="9.140625" style="89"/>
    <col min="1025" max="1025" width="4" style="89" customWidth="1"/>
    <col min="1026" max="1026" width="20.5703125" style="89" bestFit="1" customWidth="1"/>
    <col min="1027" max="1027" width="14.28515625" style="89" bestFit="1" customWidth="1"/>
    <col min="1028" max="1028" width="9.7109375" style="89" bestFit="1" customWidth="1"/>
    <col min="1029" max="1029" width="14.28515625" style="89" bestFit="1" customWidth="1"/>
    <col min="1030" max="1030" width="9.7109375" style="89" bestFit="1" customWidth="1"/>
    <col min="1031" max="1031" width="11.7109375" style="89" bestFit="1" customWidth="1"/>
    <col min="1032" max="1032" width="9.7109375" style="89" bestFit="1" customWidth="1"/>
    <col min="1033" max="1033" width="16.28515625" style="89" bestFit="1" customWidth="1"/>
    <col min="1034" max="1034" width="8.7109375" style="89" bestFit="1" customWidth="1"/>
    <col min="1035" max="1035" width="10" style="89" bestFit="1" customWidth="1"/>
    <col min="1036" max="1036" width="9.28515625" style="89" bestFit="1" customWidth="1"/>
    <col min="1037" max="1037" width="16.28515625" style="89" bestFit="1" customWidth="1"/>
    <col min="1038" max="1038" width="9" style="89" customWidth="1"/>
    <col min="1039" max="1039" width="10" style="89" customWidth="1"/>
    <col min="1040" max="1040" width="9.28515625" style="89" bestFit="1" customWidth="1"/>
    <col min="1041" max="1041" width="9.28515625" style="89" customWidth="1"/>
    <col min="1042" max="1280" width="9.140625" style="89"/>
    <col min="1281" max="1281" width="4" style="89" customWidth="1"/>
    <col min="1282" max="1282" width="20.5703125" style="89" bestFit="1" customWidth="1"/>
    <col min="1283" max="1283" width="14.28515625" style="89" bestFit="1" customWidth="1"/>
    <col min="1284" max="1284" width="9.7109375" style="89" bestFit="1" customWidth="1"/>
    <col min="1285" max="1285" width="14.28515625" style="89" bestFit="1" customWidth="1"/>
    <col min="1286" max="1286" width="9.7109375" style="89" bestFit="1" customWidth="1"/>
    <col min="1287" max="1287" width="11.7109375" style="89" bestFit="1" customWidth="1"/>
    <col min="1288" max="1288" width="9.7109375" style="89" bestFit="1" customWidth="1"/>
    <col min="1289" max="1289" width="16.28515625" style="89" bestFit="1" customWidth="1"/>
    <col min="1290" max="1290" width="8.7109375" style="89" bestFit="1" customWidth="1"/>
    <col min="1291" max="1291" width="10" style="89" bestFit="1" customWidth="1"/>
    <col min="1292" max="1292" width="9.28515625" style="89" bestFit="1" customWidth="1"/>
    <col min="1293" max="1293" width="16.28515625" style="89" bestFit="1" customWidth="1"/>
    <col min="1294" max="1294" width="9" style="89" customWidth="1"/>
    <col min="1295" max="1295" width="10" style="89" customWidth="1"/>
    <col min="1296" max="1296" width="9.28515625" style="89" bestFit="1" customWidth="1"/>
    <col min="1297" max="1297" width="9.28515625" style="89" customWidth="1"/>
    <col min="1298" max="1536" width="9.140625" style="89"/>
    <col min="1537" max="1537" width="4" style="89" customWidth="1"/>
    <col min="1538" max="1538" width="20.5703125" style="89" bestFit="1" customWidth="1"/>
    <col min="1539" max="1539" width="14.28515625" style="89" bestFit="1" customWidth="1"/>
    <col min="1540" max="1540" width="9.7109375" style="89" bestFit="1" customWidth="1"/>
    <col min="1541" max="1541" width="14.28515625" style="89" bestFit="1" customWidth="1"/>
    <col min="1542" max="1542" width="9.7109375" style="89" bestFit="1" customWidth="1"/>
    <col min="1543" max="1543" width="11.7109375" style="89" bestFit="1" customWidth="1"/>
    <col min="1544" max="1544" width="9.7109375" style="89" bestFit="1" customWidth="1"/>
    <col min="1545" max="1545" width="16.28515625" style="89" bestFit="1" customWidth="1"/>
    <col min="1546" max="1546" width="8.7109375" style="89" bestFit="1" customWidth="1"/>
    <col min="1547" max="1547" width="10" style="89" bestFit="1" customWidth="1"/>
    <col min="1548" max="1548" width="9.28515625" style="89" bestFit="1" customWidth="1"/>
    <col min="1549" max="1549" width="16.28515625" style="89" bestFit="1" customWidth="1"/>
    <col min="1550" max="1550" width="9" style="89" customWidth="1"/>
    <col min="1551" max="1551" width="10" style="89" customWidth="1"/>
    <col min="1552" max="1552" width="9.28515625" style="89" bestFit="1" customWidth="1"/>
    <col min="1553" max="1553" width="9.28515625" style="89" customWidth="1"/>
    <col min="1554" max="1792" width="9.140625" style="89"/>
    <col min="1793" max="1793" width="4" style="89" customWidth="1"/>
    <col min="1794" max="1794" width="20.5703125" style="89" bestFit="1" customWidth="1"/>
    <col min="1795" max="1795" width="14.28515625" style="89" bestFit="1" customWidth="1"/>
    <col min="1796" max="1796" width="9.7109375" style="89" bestFit="1" customWidth="1"/>
    <col min="1797" max="1797" width="14.28515625" style="89" bestFit="1" customWidth="1"/>
    <col min="1798" max="1798" width="9.7109375" style="89" bestFit="1" customWidth="1"/>
    <col min="1799" max="1799" width="11.7109375" style="89" bestFit="1" customWidth="1"/>
    <col min="1800" max="1800" width="9.7109375" style="89" bestFit="1" customWidth="1"/>
    <col min="1801" max="1801" width="16.28515625" style="89" bestFit="1" customWidth="1"/>
    <col min="1802" max="1802" width="8.7109375" style="89" bestFit="1" customWidth="1"/>
    <col min="1803" max="1803" width="10" style="89" bestFit="1" customWidth="1"/>
    <col min="1804" max="1804" width="9.28515625" style="89" bestFit="1" customWidth="1"/>
    <col min="1805" max="1805" width="16.28515625" style="89" bestFit="1" customWidth="1"/>
    <col min="1806" max="1806" width="9" style="89" customWidth="1"/>
    <col min="1807" max="1807" width="10" style="89" customWidth="1"/>
    <col min="1808" max="1808" width="9.28515625" style="89" bestFit="1" customWidth="1"/>
    <col min="1809" max="1809" width="9.28515625" style="89" customWidth="1"/>
    <col min="1810" max="2048" width="9.140625" style="89"/>
    <col min="2049" max="2049" width="4" style="89" customWidth="1"/>
    <col min="2050" max="2050" width="20.5703125" style="89" bestFit="1" customWidth="1"/>
    <col min="2051" max="2051" width="14.28515625" style="89" bestFit="1" customWidth="1"/>
    <col min="2052" max="2052" width="9.7109375" style="89" bestFit="1" customWidth="1"/>
    <col min="2053" max="2053" width="14.28515625" style="89" bestFit="1" customWidth="1"/>
    <col min="2054" max="2054" width="9.7109375" style="89" bestFit="1" customWidth="1"/>
    <col min="2055" max="2055" width="11.7109375" style="89" bestFit="1" customWidth="1"/>
    <col min="2056" max="2056" width="9.7109375" style="89" bestFit="1" customWidth="1"/>
    <col min="2057" max="2057" width="16.28515625" style="89" bestFit="1" customWidth="1"/>
    <col min="2058" max="2058" width="8.7109375" style="89" bestFit="1" customWidth="1"/>
    <col min="2059" max="2059" width="10" style="89" bestFit="1" customWidth="1"/>
    <col min="2060" max="2060" width="9.28515625" style="89" bestFit="1" customWidth="1"/>
    <col min="2061" max="2061" width="16.28515625" style="89" bestFit="1" customWidth="1"/>
    <col min="2062" max="2062" width="9" style="89" customWidth="1"/>
    <col min="2063" max="2063" width="10" style="89" customWidth="1"/>
    <col min="2064" max="2064" width="9.28515625" style="89" bestFit="1" customWidth="1"/>
    <col min="2065" max="2065" width="9.28515625" style="89" customWidth="1"/>
    <col min="2066" max="2304" width="9.140625" style="89"/>
    <col min="2305" max="2305" width="4" style="89" customWidth="1"/>
    <col min="2306" max="2306" width="20.5703125" style="89" bestFit="1" customWidth="1"/>
    <col min="2307" max="2307" width="14.28515625" style="89" bestFit="1" customWidth="1"/>
    <col min="2308" max="2308" width="9.7109375" style="89" bestFit="1" customWidth="1"/>
    <col min="2309" max="2309" width="14.28515625" style="89" bestFit="1" customWidth="1"/>
    <col min="2310" max="2310" width="9.7109375" style="89" bestFit="1" customWidth="1"/>
    <col min="2311" max="2311" width="11.7109375" style="89" bestFit="1" customWidth="1"/>
    <col min="2312" max="2312" width="9.7109375" style="89" bestFit="1" customWidth="1"/>
    <col min="2313" max="2313" width="16.28515625" style="89" bestFit="1" customWidth="1"/>
    <col min="2314" max="2314" width="8.7109375" style="89" bestFit="1" customWidth="1"/>
    <col min="2315" max="2315" width="10" style="89" bestFit="1" customWidth="1"/>
    <col min="2316" max="2316" width="9.28515625" style="89" bestFit="1" customWidth="1"/>
    <col min="2317" max="2317" width="16.28515625" style="89" bestFit="1" customWidth="1"/>
    <col min="2318" max="2318" width="9" style="89" customWidth="1"/>
    <col min="2319" max="2319" width="10" style="89" customWidth="1"/>
    <col min="2320" max="2320" width="9.28515625" style="89" bestFit="1" customWidth="1"/>
    <col min="2321" max="2321" width="9.28515625" style="89" customWidth="1"/>
    <col min="2322" max="2560" width="9.140625" style="89"/>
    <col min="2561" max="2561" width="4" style="89" customWidth="1"/>
    <col min="2562" max="2562" width="20.5703125" style="89" bestFit="1" customWidth="1"/>
    <col min="2563" max="2563" width="14.28515625" style="89" bestFit="1" customWidth="1"/>
    <col min="2564" max="2564" width="9.7109375" style="89" bestFit="1" customWidth="1"/>
    <col min="2565" max="2565" width="14.28515625" style="89" bestFit="1" customWidth="1"/>
    <col min="2566" max="2566" width="9.7109375" style="89" bestFit="1" customWidth="1"/>
    <col min="2567" max="2567" width="11.7109375" style="89" bestFit="1" customWidth="1"/>
    <col min="2568" max="2568" width="9.7109375" style="89" bestFit="1" customWidth="1"/>
    <col min="2569" max="2569" width="16.28515625" style="89" bestFit="1" customWidth="1"/>
    <col min="2570" max="2570" width="8.7109375" style="89" bestFit="1" customWidth="1"/>
    <col min="2571" max="2571" width="10" style="89" bestFit="1" customWidth="1"/>
    <col min="2572" max="2572" width="9.28515625" style="89" bestFit="1" customWidth="1"/>
    <col min="2573" max="2573" width="16.28515625" style="89" bestFit="1" customWidth="1"/>
    <col min="2574" max="2574" width="9" style="89" customWidth="1"/>
    <col min="2575" max="2575" width="10" style="89" customWidth="1"/>
    <col min="2576" max="2576" width="9.28515625" style="89" bestFit="1" customWidth="1"/>
    <col min="2577" max="2577" width="9.28515625" style="89" customWidth="1"/>
    <col min="2578" max="2816" width="9.140625" style="89"/>
    <col min="2817" max="2817" width="4" style="89" customWidth="1"/>
    <col min="2818" max="2818" width="20.5703125" style="89" bestFit="1" customWidth="1"/>
    <col min="2819" max="2819" width="14.28515625" style="89" bestFit="1" customWidth="1"/>
    <col min="2820" max="2820" width="9.7109375" style="89" bestFit="1" customWidth="1"/>
    <col min="2821" max="2821" width="14.28515625" style="89" bestFit="1" customWidth="1"/>
    <col min="2822" max="2822" width="9.7109375" style="89" bestFit="1" customWidth="1"/>
    <col min="2823" max="2823" width="11.7109375" style="89" bestFit="1" customWidth="1"/>
    <col min="2824" max="2824" width="9.7109375" style="89" bestFit="1" customWidth="1"/>
    <col min="2825" max="2825" width="16.28515625" style="89" bestFit="1" customWidth="1"/>
    <col min="2826" max="2826" width="8.7109375" style="89" bestFit="1" customWidth="1"/>
    <col min="2827" max="2827" width="10" style="89" bestFit="1" customWidth="1"/>
    <col min="2828" max="2828" width="9.28515625" style="89" bestFit="1" customWidth="1"/>
    <col min="2829" max="2829" width="16.28515625" style="89" bestFit="1" customWidth="1"/>
    <col min="2830" max="2830" width="9" style="89" customWidth="1"/>
    <col min="2831" max="2831" width="10" style="89" customWidth="1"/>
    <col min="2832" max="2832" width="9.28515625" style="89" bestFit="1" customWidth="1"/>
    <col min="2833" max="2833" width="9.28515625" style="89" customWidth="1"/>
    <col min="2834" max="3072" width="9.140625" style="89"/>
    <col min="3073" max="3073" width="4" style="89" customWidth="1"/>
    <col min="3074" max="3074" width="20.5703125" style="89" bestFit="1" customWidth="1"/>
    <col min="3075" max="3075" width="14.28515625" style="89" bestFit="1" customWidth="1"/>
    <col min="3076" max="3076" width="9.7109375" style="89" bestFit="1" customWidth="1"/>
    <col min="3077" max="3077" width="14.28515625" style="89" bestFit="1" customWidth="1"/>
    <col min="3078" max="3078" width="9.7109375" style="89" bestFit="1" customWidth="1"/>
    <col min="3079" max="3079" width="11.7109375" style="89" bestFit="1" customWidth="1"/>
    <col min="3080" max="3080" width="9.7109375" style="89" bestFit="1" customWidth="1"/>
    <col min="3081" max="3081" width="16.28515625" style="89" bestFit="1" customWidth="1"/>
    <col min="3082" max="3082" width="8.7109375" style="89" bestFit="1" customWidth="1"/>
    <col min="3083" max="3083" width="10" style="89" bestFit="1" customWidth="1"/>
    <col min="3084" max="3084" width="9.28515625" style="89" bestFit="1" customWidth="1"/>
    <col min="3085" max="3085" width="16.28515625" style="89" bestFit="1" customWidth="1"/>
    <col min="3086" max="3086" width="9" style="89" customWidth="1"/>
    <col min="3087" max="3087" width="10" style="89" customWidth="1"/>
    <col min="3088" max="3088" width="9.28515625" style="89" bestFit="1" customWidth="1"/>
    <col min="3089" max="3089" width="9.28515625" style="89" customWidth="1"/>
    <col min="3090" max="3328" width="9.140625" style="89"/>
    <col min="3329" max="3329" width="4" style="89" customWidth="1"/>
    <col min="3330" max="3330" width="20.5703125" style="89" bestFit="1" customWidth="1"/>
    <col min="3331" max="3331" width="14.28515625" style="89" bestFit="1" customWidth="1"/>
    <col min="3332" max="3332" width="9.7109375" style="89" bestFit="1" customWidth="1"/>
    <col min="3333" max="3333" width="14.28515625" style="89" bestFit="1" customWidth="1"/>
    <col min="3334" max="3334" width="9.7109375" style="89" bestFit="1" customWidth="1"/>
    <col min="3335" max="3335" width="11.7109375" style="89" bestFit="1" customWidth="1"/>
    <col min="3336" max="3336" width="9.7109375" style="89" bestFit="1" customWidth="1"/>
    <col min="3337" max="3337" width="16.28515625" style="89" bestFit="1" customWidth="1"/>
    <col min="3338" max="3338" width="8.7109375" style="89" bestFit="1" customWidth="1"/>
    <col min="3339" max="3339" width="10" style="89" bestFit="1" customWidth="1"/>
    <col min="3340" max="3340" width="9.28515625" style="89" bestFit="1" customWidth="1"/>
    <col min="3341" max="3341" width="16.28515625" style="89" bestFit="1" customWidth="1"/>
    <col min="3342" max="3342" width="9" style="89" customWidth="1"/>
    <col min="3343" max="3343" width="10" style="89" customWidth="1"/>
    <col min="3344" max="3344" width="9.28515625" style="89" bestFit="1" customWidth="1"/>
    <col min="3345" max="3345" width="9.28515625" style="89" customWidth="1"/>
    <col min="3346" max="3584" width="9.140625" style="89"/>
    <col min="3585" max="3585" width="4" style="89" customWidth="1"/>
    <col min="3586" max="3586" width="20.5703125" style="89" bestFit="1" customWidth="1"/>
    <col min="3587" max="3587" width="14.28515625" style="89" bestFit="1" customWidth="1"/>
    <col min="3588" max="3588" width="9.7109375" style="89" bestFit="1" customWidth="1"/>
    <col min="3589" max="3589" width="14.28515625" style="89" bestFit="1" customWidth="1"/>
    <col min="3590" max="3590" width="9.7109375" style="89" bestFit="1" customWidth="1"/>
    <col min="3591" max="3591" width="11.7109375" style="89" bestFit="1" customWidth="1"/>
    <col min="3592" max="3592" width="9.7109375" style="89" bestFit="1" customWidth="1"/>
    <col min="3593" max="3593" width="16.28515625" style="89" bestFit="1" customWidth="1"/>
    <col min="3594" max="3594" width="8.7109375" style="89" bestFit="1" customWidth="1"/>
    <col min="3595" max="3595" width="10" style="89" bestFit="1" customWidth="1"/>
    <col min="3596" max="3596" width="9.28515625" style="89" bestFit="1" customWidth="1"/>
    <col min="3597" max="3597" width="16.28515625" style="89" bestFit="1" customWidth="1"/>
    <col min="3598" max="3598" width="9" style="89" customWidth="1"/>
    <col min="3599" max="3599" width="10" style="89" customWidth="1"/>
    <col min="3600" max="3600" width="9.28515625" style="89" bestFit="1" customWidth="1"/>
    <col min="3601" max="3601" width="9.28515625" style="89" customWidth="1"/>
    <col min="3602" max="3840" width="9.140625" style="89"/>
    <col min="3841" max="3841" width="4" style="89" customWidth="1"/>
    <col min="3842" max="3842" width="20.5703125" style="89" bestFit="1" customWidth="1"/>
    <col min="3843" max="3843" width="14.28515625" style="89" bestFit="1" customWidth="1"/>
    <col min="3844" max="3844" width="9.7109375" style="89" bestFit="1" customWidth="1"/>
    <col min="3845" max="3845" width="14.28515625" style="89" bestFit="1" customWidth="1"/>
    <col min="3846" max="3846" width="9.7109375" style="89" bestFit="1" customWidth="1"/>
    <col min="3847" max="3847" width="11.7109375" style="89" bestFit="1" customWidth="1"/>
    <col min="3848" max="3848" width="9.7109375" style="89" bestFit="1" customWidth="1"/>
    <col min="3849" max="3849" width="16.28515625" style="89" bestFit="1" customWidth="1"/>
    <col min="3850" max="3850" width="8.7109375" style="89" bestFit="1" customWidth="1"/>
    <col min="3851" max="3851" width="10" style="89" bestFit="1" customWidth="1"/>
    <col min="3852" max="3852" width="9.28515625" style="89" bestFit="1" customWidth="1"/>
    <col min="3853" max="3853" width="16.28515625" style="89" bestFit="1" customWidth="1"/>
    <col min="3854" max="3854" width="9" style="89" customWidth="1"/>
    <col min="3855" max="3855" width="10" style="89" customWidth="1"/>
    <col min="3856" max="3856" width="9.28515625" style="89" bestFit="1" customWidth="1"/>
    <col min="3857" max="3857" width="9.28515625" style="89" customWidth="1"/>
    <col min="3858" max="4096" width="9.140625" style="89"/>
    <col min="4097" max="4097" width="4" style="89" customWidth="1"/>
    <col min="4098" max="4098" width="20.5703125" style="89" bestFit="1" customWidth="1"/>
    <col min="4099" max="4099" width="14.28515625" style="89" bestFit="1" customWidth="1"/>
    <col min="4100" max="4100" width="9.7109375" style="89" bestFit="1" customWidth="1"/>
    <col min="4101" max="4101" width="14.28515625" style="89" bestFit="1" customWidth="1"/>
    <col min="4102" max="4102" width="9.7109375" style="89" bestFit="1" customWidth="1"/>
    <col min="4103" max="4103" width="11.7109375" style="89" bestFit="1" customWidth="1"/>
    <col min="4104" max="4104" width="9.7109375" style="89" bestFit="1" customWidth="1"/>
    <col min="4105" max="4105" width="16.28515625" style="89" bestFit="1" customWidth="1"/>
    <col min="4106" max="4106" width="8.7109375" style="89" bestFit="1" customWidth="1"/>
    <col min="4107" max="4107" width="10" style="89" bestFit="1" customWidth="1"/>
    <col min="4108" max="4108" width="9.28515625" style="89" bestFit="1" customWidth="1"/>
    <col min="4109" max="4109" width="16.28515625" style="89" bestFit="1" customWidth="1"/>
    <col min="4110" max="4110" width="9" style="89" customWidth="1"/>
    <col min="4111" max="4111" width="10" style="89" customWidth="1"/>
    <col min="4112" max="4112" width="9.28515625" style="89" bestFit="1" customWidth="1"/>
    <col min="4113" max="4113" width="9.28515625" style="89" customWidth="1"/>
    <col min="4114" max="4352" width="9.140625" style="89"/>
    <col min="4353" max="4353" width="4" style="89" customWidth="1"/>
    <col min="4354" max="4354" width="20.5703125" style="89" bestFit="1" customWidth="1"/>
    <col min="4355" max="4355" width="14.28515625" style="89" bestFit="1" customWidth="1"/>
    <col min="4356" max="4356" width="9.7109375" style="89" bestFit="1" customWidth="1"/>
    <col min="4357" max="4357" width="14.28515625" style="89" bestFit="1" customWidth="1"/>
    <col min="4358" max="4358" width="9.7109375" style="89" bestFit="1" customWidth="1"/>
    <col min="4359" max="4359" width="11.7109375" style="89" bestFit="1" customWidth="1"/>
    <col min="4360" max="4360" width="9.7109375" style="89" bestFit="1" customWidth="1"/>
    <col min="4361" max="4361" width="16.28515625" style="89" bestFit="1" customWidth="1"/>
    <col min="4362" max="4362" width="8.7109375" style="89" bestFit="1" customWidth="1"/>
    <col min="4363" max="4363" width="10" style="89" bestFit="1" customWidth="1"/>
    <col min="4364" max="4364" width="9.28515625" style="89" bestFit="1" customWidth="1"/>
    <col min="4365" max="4365" width="16.28515625" style="89" bestFit="1" customWidth="1"/>
    <col min="4366" max="4366" width="9" style="89" customWidth="1"/>
    <col min="4367" max="4367" width="10" style="89" customWidth="1"/>
    <col min="4368" max="4368" width="9.28515625" style="89" bestFit="1" customWidth="1"/>
    <col min="4369" max="4369" width="9.28515625" style="89" customWidth="1"/>
    <col min="4370" max="4608" width="9.140625" style="89"/>
    <col min="4609" max="4609" width="4" style="89" customWidth="1"/>
    <col min="4610" max="4610" width="20.5703125" style="89" bestFit="1" customWidth="1"/>
    <col min="4611" max="4611" width="14.28515625" style="89" bestFit="1" customWidth="1"/>
    <col min="4612" max="4612" width="9.7109375" style="89" bestFit="1" customWidth="1"/>
    <col min="4613" max="4613" width="14.28515625" style="89" bestFit="1" customWidth="1"/>
    <col min="4614" max="4614" width="9.7109375" style="89" bestFit="1" customWidth="1"/>
    <col min="4615" max="4615" width="11.7109375" style="89" bestFit="1" customWidth="1"/>
    <col min="4616" max="4616" width="9.7109375" style="89" bestFit="1" customWidth="1"/>
    <col min="4617" max="4617" width="16.28515625" style="89" bestFit="1" customWidth="1"/>
    <col min="4618" max="4618" width="8.7109375" style="89" bestFit="1" customWidth="1"/>
    <col min="4619" max="4619" width="10" style="89" bestFit="1" customWidth="1"/>
    <col min="4620" max="4620" width="9.28515625" style="89" bestFit="1" customWidth="1"/>
    <col min="4621" max="4621" width="16.28515625" style="89" bestFit="1" customWidth="1"/>
    <col min="4622" max="4622" width="9" style="89" customWidth="1"/>
    <col min="4623" max="4623" width="10" style="89" customWidth="1"/>
    <col min="4624" max="4624" width="9.28515625" style="89" bestFit="1" customWidth="1"/>
    <col min="4625" max="4625" width="9.28515625" style="89" customWidth="1"/>
    <col min="4626" max="4864" width="9.140625" style="89"/>
    <col min="4865" max="4865" width="4" style="89" customWidth="1"/>
    <col min="4866" max="4866" width="20.5703125" style="89" bestFit="1" customWidth="1"/>
    <col min="4867" max="4867" width="14.28515625" style="89" bestFit="1" customWidth="1"/>
    <col min="4868" max="4868" width="9.7109375" style="89" bestFit="1" customWidth="1"/>
    <col min="4869" max="4869" width="14.28515625" style="89" bestFit="1" customWidth="1"/>
    <col min="4870" max="4870" width="9.7109375" style="89" bestFit="1" customWidth="1"/>
    <col min="4871" max="4871" width="11.7109375" style="89" bestFit="1" customWidth="1"/>
    <col min="4872" max="4872" width="9.7109375" style="89" bestFit="1" customWidth="1"/>
    <col min="4873" max="4873" width="16.28515625" style="89" bestFit="1" customWidth="1"/>
    <col min="4874" max="4874" width="8.7109375" style="89" bestFit="1" customWidth="1"/>
    <col min="4875" max="4875" width="10" style="89" bestFit="1" customWidth="1"/>
    <col min="4876" max="4876" width="9.28515625" style="89" bestFit="1" customWidth="1"/>
    <col min="4877" max="4877" width="16.28515625" style="89" bestFit="1" customWidth="1"/>
    <col min="4878" max="4878" width="9" style="89" customWidth="1"/>
    <col min="4879" max="4879" width="10" style="89" customWidth="1"/>
    <col min="4880" max="4880" width="9.28515625" style="89" bestFit="1" customWidth="1"/>
    <col min="4881" max="4881" width="9.28515625" style="89" customWidth="1"/>
    <col min="4882" max="5120" width="9.140625" style="89"/>
    <col min="5121" max="5121" width="4" style="89" customWidth="1"/>
    <col min="5122" max="5122" width="20.5703125" style="89" bestFit="1" customWidth="1"/>
    <col min="5123" max="5123" width="14.28515625" style="89" bestFit="1" customWidth="1"/>
    <col min="5124" max="5124" width="9.7109375" style="89" bestFit="1" customWidth="1"/>
    <col min="5125" max="5125" width="14.28515625" style="89" bestFit="1" customWidth="1"/>
    <col min="5126" max="5126" width="9.7109375" style="89" bestFit="1" customWidth="1"/>
    <col min="5127" max="5127" width="11.7109375" style="89" bestFit="1" customWidth="1"/>
    <col min="5128" max="5128" width="9.7109375" style="89" bestFit="1" customWidth="1"/>
    <col min="5129" max="5129" width="16.28515625" style="89" bestFit="1" customWidth="1"/>
    <col min="5130" max="5130" width="8.7109375" style="89" bestFit="1" customWidth="1"/>
    <col min="5131" max="5131" width="10" style="89" bestFit="1" customWidth="1"/>
    <col min="5132" max="5132" width="9.28515625" style="89" bestFit="1" customWidth="1"/>
    <col min="5133" max="5133" width="16.28515625" style="89" bestFit="1" customWidth="1"/>
    <col min="5134" max="5134" width="9" style="89" customWidth="1"/>
    <col min="5135" max="5135" width="10" style="89" customWidth="1"/>
    <col min="5136" max="5136" width="9.28515625" style="89" bestFit="1" customWidth="1"/>
    <col min="5137" max="5137" width="9.28515625" style="89" customWidth="1"/>
    <col min="5138" max="5376" width="9.140625" style="89"/>
    <col min="5377" max="5377" width="4" style="89" customWidth="1"/>
    <col min="5378" max="5378" width="20.5703125" style="89" bestFit="1" customWidth="1"/>
    <col min="5379" max="5379" width="14.28515625" style="89" bestFit="1" customWidth="1"/>
    <col min="5380" max="5380" width="9.7109375" style="89" bestFit="1" customWidth="1"/>
    <col min="5381" max="5381" width="14.28515625" style="89" bestFit="1" customWidth="1"/>
    <col min="5382" max="5382" width="9.7109375" style="89" bestFit="1" customWidth="1"/>
    <col min="5383" max="5383" width="11.7109375" style="89" bestFit="1" customWidth="1"/>
    <col min="5384" max="5384" width="9.7109375" style="89" bestFit="1" customWidth="1"/>
    <col min="5385" max="5385" width="16.28515625" style="89" bestFit="1" customWidth="1"/>
    <col min="5386" max="5386" width="8.7109375" style="89" bestFit="1" customWidth="1"/>
    <col min="5387" max="5387" width="10" style="89" bestFit="1" customWidth="1"/>
    <col min="5388" max="5388" width="9.28515625" style="89" bestFit="1" customWidth="1"/>
    <col min="5389" max="5389" width="16.28515625" style="89" bestFit="1" customWidth="1"/>
    <col min="5390" max="5390" width="9" style="89" customWidth="1"/>
    <col min="5391" max="5391" width="10" style="89" customWidth="1"/>
    <col min="5392" max="5392" width="9.28515625" style="89" bestFit="1" customWidth="1"/>
    <col min="5393" max="5393" width="9.28515625" style="89" customWidth="1"/>
    <col min="5394" max="5632" width="9.140625" style="89"/>
    <col min="5633" max="5633" width="4" style="89" customWidth="1"/>
    <col min="5634" max="5634" width="20.5703125" style="89" bestFit="1" customWidth="1"/>
    <col min="5635" max="5635" width="14.28515625" style="89" bestFit="1" customWidth="1"/>
    <col min="5636" max="5636" width="9.7109375" style="89" bestFit="1" customWidth="1"/>
    <col min="5637" max="5637" width="14.28515625" style="89" bestFit="1" customWidth="1"/>
    <col min="5638" max="5638" width="9.7109375" style="89" bestFit="1" customWidth="1"/>
    <col min="5639" max="5639" width="11.7109375" style="89" bestFit="1" customWidth="1"/>
    <col min="5640" max="5640" width="9.7109375" style="89" bestFit="1" customWidth="1"/>
    <col min="5641" max="5641" width="16.28515625" style="89" bestFit="1" customWidth="1"/>
    <col min="5642" max="5642" width="8.7109375" style="89" bestFit="1" customWidth="1"/>
    <col min="5643" max="5643" width="10" style="89" bestFit="1" customWidth="1"/>
    <col min="5644" max="5644" width="9.28515625" style="89" bestFit="1" customWidth="1"/>
    <col min="5645" max="5645" width="16.28515625" style="89" bestFit="1" customWidth="1"/>
    <col min="5646" max="5646" width="9" style="89" customWidth="1"/>
    <col min="5647" max="5647" width="10" style="89" customWidth="1"/>
    <col min="5648" max="5648" width="9.28515625" style="89" bestFit="1" customWidth="1"/>
    <col min="5649" max="5649" width="9.28515625" style="89" customWidth="1"/>
    <col min="5650" max="5888" width="9.140625" style="89"/>
    <col min="5889" max="5889" width="4" style="89" customWidth="1"/>
    <col min="5890" max="5890" width="20.5703125" style="89" bestFit="1" customWidth="1"/>
    <col min="5891" max="5891" width="14.28515625" style="89" bestFit="1" customWidth="1"/>
    <col min="5892" max="5892" width="9.7109375" style="89" bestFit="1" customWidth="1"/>
    <col min="5893" max="5893" width="14.28515625" style="89" bestFit="1" customWidth="1"/>
    <col min="5894" max="5894" width="9.7109375" style="89" bestFit="1" customWidth="1"/>
    <col min="5895" max="5895" width="11.7109375" style="89" bestFit="1" customWidth="1"/>
    <col min="5896" max="5896" width="9.7109375" style="89" bestFit="1" customWidth="1"/>
    <col min="5897" max="5897" width="16.28515625" style="89" bestFit="1" customWidth="1"/>
    <col min="5898" max="5898" width="8.7109375" style="89" bestFit="1" customWidth="1"/>
    <col min="5899" max="5899" width="10" style="89" bestFit="1" customWidth="1"/>
    <col min="5900" max="5900" width="9.28515625" style="89" bestFit="1" customWidth="1"/>
    <col min="5901" max="5901" width="16.28515625" style="89" bestFit="1" customWidth="1"/>
    <col min="5902" max="5902" width="9" style="89" customWidth="1"/>
    <col min="5903" max="5903" width="10" style="89" customWidth="1"/>
    <col min="5904" max="5904" width="9.28515625" style="89" bestFit="1" customWidth="1"/>
    <col min="5905" max="5905" width="9.28515625" style="89" customWidth="1"/>
    <col min="5906" max="6144" width="9.140625" style="89"/>
    <col min="6145" max="6145" width="4" style="89" customWidth="1"/>
    <col min="6146" max="6146" width="20.5703125" style="89" bestFit="1" customWidth="1"/>
    <col min="6147" max="6147" width="14.28515625" style="89" bestFit="1" customWidth="1"/>
    <col min="6148" max="6148" width="9.7109375" style="89" bestFit="1" customWidth="1"/>
    <col min="6149" max="6149" width="14.28515625" style="89" bestFit="1" customWidth="1"/>
    <col min="6150" max="6150" width="9.7109375" style="89" bestFit="1" customWidth="1"/>
    <col min="6151" max="6151" width="11.7109375" style="89" bestFit="1" customWidth="1"/>
    <col min="6152" max="6152" width="9.7109375" style="89" bestFit="1" customWidth="1"/>
    <col min="6153" max="6153" width="16.28515625" style="89" bestFit="1" customWidth="1"/>
    <col min="6154" max="6154" width="8.7109375" style="89" bestFit="1" customWidth="1"/>
    <col min="6155" max="6155" width="10" style="89" bestFit="1" customWidth="1"/>
    <col min="6156" max="6156" width="9.28515625" style="89" bestFit="1" customWidth="1"/>
    <col min="6157" max="6157" width="16.28515625" style="89" bestFit="1" customWidth="1"/>
    <col min="6158" max="6158" width="9" style="89" customWidth="1"/>
    <col min="6159" max="6159" width="10" style="89" customWidth="1"/>
    <col min="6160" max="6160" width="9.28515625" style="89" bestFit="1" customWidth="1"/>
    <col min="6161" max="6161" width="9.28515625" style="89" customWidth="1"/>
    <col min="6162" max="6400" width="9.140625" style="89"/>
    <col min="6401" max="6401" width="4" style="89" customWidth="1"/>
    <col min="6402" max="6402" width="20.5703125" style="89" bestFit="1" customWidth="1"/>
    <col min="6403" max="6403" width="14.28515625" style="89" bestFit="1" customWidth="1"/>
    <col min="6404" max="6404" width="9.7109375" style="89" bestFit="1" customWidth="1"/>
    <col min="6405" max="6405" width="14.28515625" style="89" bestFit="1" customWidth="1"/>
    <col min="6406" max="6406" width="9.7109375" style="89" bestFit="1" customWidth="1"/>
    <col min="6407" max="6407" width="11.7109375" style="89" bestFit="1" customWidth="1"/>
    <col min="6408" max="6408" width="9.7109375" style="89" bestFit="1" customWidth="1"/>
    <col min="6409" max="6409" width="16.28515625" style="89" bestFit="1" customWidth="1"/>
    <col min="6410" max="6410" width="8.7109375" style="89" bestFit="1" customWidth="1"/>
    <col min="6411" max="6411" width="10" style="89" bestFit="1" customWidth="1"/>
    <col min="6412" max="6412" width="9.28515625" style="89" bestFit="1" customWidth="1"/>
    <col min="6413" max="6413" width="16.28515625" style="89" bestFit="1" customWidth="1"/>
    <col min="6414" max="6414" width="9" style="89" customWidth="1"/>
    <col min="6415" max="6415" width="10" style="89" customWidth="1"/>
    <col min="6416" max="6416" width="9.28515625" style="89" bestFit="1" customWidth="1"/>
    <col min="6417" max="6417" width="9.28515625" style="89" customWidth="1"/>
    <col min="6418" max="6656" width="9.140625" style="89"/>
    <col min="6657" max="6657" width="4" style="89" customWidth="1"/>
    <col min="6658" max="6658" width="20.5703125" style="89" bestFit="1" customWidth="1"/>
    <col min="6659" max="6659" width="14.28515625" style="89" bestFit="1" customWidth="1"/>
    <col min="6660" max="6660" width="9.7109375" style="89" bestFit="1" customWidth="1"/>
    <col min="6661" max="6661" width="14.28515625" style="89" bestFit="1" customWidth="1"/>
    <col min="6662" max="6662" width="9.7109375" style="89" bestFit="1" customWidth="1"/>
    <col min="6663" max="6663" width="11.7109375" style="89" bestFit="1" customWidth="1"/>
    <col min="6664" max="6664" width="9.7109375" style="89" bestFit="1" customWidth="1"/>
    <col min="6665" max="6665" width="16.28515625" style="89" bestFit="1" customWidth="1"/>
    <col min="6666" max="6666" width="8.7109375" style="89" bestFit="1" customWidth="1"/>
    <col min="6667" max="6667" width="10" style="89" bestFit="1" customWidth="1"/>
    <col min="6668" max="6668" width="9.28515625" style="89" bestFit="1" customWidth="1"/>
    <col min="6669" max="6669" width="16.28515625" style="89" bestFit="1" customWidth="1"/>
    <col min="6670" max="6670" width="9" style="89" customWidth="1"/>
    <col min="6671" max="6671" width="10" style="89" customWidth="1"/>
    <col min="6672" max="6672" width="9.28515625" style="89" bestFit="1" customWidth="1"/>
    <col min="6673" max="6673" width="9.28515625" style="89" customWidth="1"/>
    <col min="6674" max="6912" width="9.140625" style="89"/>
    <col min="6913" max="6913" width="4" style="89" customWidth="1"/>
    <col min="6914" max="6914" width="20.5703125" style="89" bestFit="1" customWidth="1"/>
    <col min="6915" max="6915" width="14.28515625" style="89" bestFit="1" customWidth="1"/>
    <col min="6916" max="6916" width="9.7109375" style="89" bestFit="1" customWidth="1"/>
    <col min="6917" max="6917" width="14.28515625" style="89" bestFit="1" customWidth="1"/>
    <col min="6918" max="6918" width="9.7109375" style="89" bestFit="1" customWidth="1"/>
    <col min="6919" max="6919" width="11.7109375" style="89" bestFit="1" customWidth="1"/>
    <col min="6920" max="6920" width="9.7109375" style="89" bestFit="1" customWidth="1"/>
    <col min="6921" max="6921" width="16.28515625" style="89" bestFit="1" customWidth="1"/>
    <col min="6922" max="6922" width="8.7109375" style="89" bestFit="1" customWidth="1"/>
    <col min="6923" max="6923" width="10" style="89" bestFit="1" customWidth="1"/>
    <col min="6924" max="6924" width="9.28515625" style="89" bestFit="1" customWidth="1"/>
    <col min="6925" max="6925" width="16.28515625" style="89" bestFit="1" customWidth="1"/>
    <col min="6926" max="6926" width="9" style="89" customWidth="1"/>
    <col min="6927" max="6927" width="10" style="89" customWidth="1"/>
    <col min="6928" max="6928" width="9.28515625" style="89" bestFit="1" customWidth="1"/>
    <col min="6929" max="6929" width="9.28515625" style="89" customWidth="1"/>
    <col min="6930" max="7168" width="9.140625" style="89"/>
    <col min="7169" max="7169" width="4" style="89" customWidth="1"/>
    <col min="7170" max="7170" width="20.5703125" style="89" bestFit="1" customWidth="1"/>
    <col min="7171" max="7171" width="14.28515625" style="89" bestFit="1" customWidth="1"/>
    <col min="7172" max="7172" width="9.7109375" style="89" bestFit="1" customWidth="1"/>
    <col min="7173" max="7173" width="14.28515625" style="89" bestFit="1" customWidth="1"/>
    <col min="7174" max="7174" width="9.7109375" style="89" bestFit="1" customWidth="1"/>
    <col min="7175" max="7175" width="11.7109375" style="89" bestFit="1" customWidth="1"/>
    <col min="7176" max="7176" width="9.7109375" style="89" bestFit="1" customWidth="1"/>
    <col min="7177" max="7177" width="16.28515625" style="89" bestFit="1" customWidth="1"/>
    <col min="7178" max="7178" width="8.7109375" style="89" bestFit="1" customWidth="1"/>
    <col min="7179" max="7179" width="10" style="89" bestFit="1" customWidth="1"/>
    <col min="7180" max="7180" width="9.28515625" style="89" bestFit="1" customWidth="1"/>
    <col min="7181" max="7181" width="16.28515625" style="89" bestFit="1" customWidth="1"/>
    <col min="7182" max="7182" width="9" style="89" customWidth="1"/>
    <col min="7183" max="7183" width="10" style="89" customWidth="1"/>
    <col min="7184" max="7184" width="9.28515625" style="89" bestFit="1" customWidth="1"/>
    <col min="7185" max="7185" width="9.28515625" style="89" customWidth="1"/>
    <col min="7186" max="7424" width="9.140625" style="89"/>
    <col min="7425" max="7425" width="4" style="89" customWidth="1"/>
    <col min="7426" max="7426" width="20.5703125" style="89" bestFit="1" customWidth="1"/>
    <col min="7427" max="7427" width="14.28515625" style="89" bestFit="1" customWidth="1"/>
    <col min="7428" max="7428" width="9.7109375" style="89" bestFit="1" customWidth="1"/>
    <col min="7429" max="7429" width="14.28515625" style="89" bestFit="1" customWidth="1"/>
    <col min="7430" max="7430" width="9.7109375" style="89" bestFit="1" customWidth="1"/>
    <col min="7431" max="7431" width="11.7109375" style="89" bestFit="1" customWidth="1"/>
    <col min="7432" max="7432" width="9.7109375" style="89" bestFit="1" customWidth="1"/>
    <col min="7433" max="7433" width="16.28515625" style="89" bestFit="1" customWidth="1"/>
    <col min="7434" max="7434" width="8.7109375" style="89" bestFit="1" customWidth="1"/>
    <col min="7435" max="7435" width="10" style="89" bestFit="1" customWidth="1"/>
    <col min="7436" max="7436" width="9.28515625" style="89" bestFit="1" customWidth="1"/>
    <col min="7437" max="7437" width="16.28515625" style="89" bestFit="1" customWidth="1"/>
    <col min="7438" max="7438" width="9" style="89" customWidth="1"/>
    <col min="7439" max="7439" width="10" style="89" customWidth="1"/>
    <col min="7440" max="7440" width="9.28515625" style="89" bestFit="1" customWidth="1"/>
    <col min="7441" max="7441" width="9.28515625" style="89" customWidth="1"/>
    <col min="7442" max="7680" width="9.140625" style="89"/>
    <col min="7681" max="7681" width="4" style="89" customWidth="1"/>
    <col min="7682" max="7682" width="20.5703125" style="89" bestFit="1" customWidth="1"/>
    <col min="7683" max="7683" width="14.28515625" style="89" bestFit="1" customWidth="1"/>
    <col min="7684" max="7684" width="9.7109375" style="89" bestFit="1" customWidth="1"/>
    <col min="7685" max="7685" width="14.28515625" style="89" bestFit="1" customWidth="1"/>
    <col min="7686" max="7686" width="9.7109375" style="89" bestFit="1" customWidth="1"/>
    <col min="7687" max="7687" width="11.7109375" style="89" bestFit="1" customWidth="1"/>
    <col min="7688" max="7688" width="9.7109375" style="89" bestFit="1" customWidth="1"/>
    <col min="7689" max="7689" width="16.28515625" style="89" bestFit="1" customWidth="1"/>
    <col min="7690" max="7690" width="8.7109375" style="89" bestFit="1" customWidth="1"/>
    <col min="7691" max="7691" width="10" style="89" bestFit="1" customWidth="1"/>
    <col min="7692" max="7692" width="9.28515625" style="89" bestFit="1" customWidth="1"/>
    <col min="7693" max="7693" width="16.28515625" style="89" bestFit="1" customWidth="1"/>
    <col min="7694" max="7694" width="9" style="89" customWidth="1"/>
    <col min="7695" max="7695" width="10" style="89" customWidth="1"/>
    <col min="7696" max="7696" width="9.28515625" style="89" bestFit="1" customWidth="1"/>
    <col min="7697" max="7697" width="9.28515625" style="89" customWidth="1"/>
    <col min="7698" max="7936" width="9.140625" style="89"/>
    <col min="7937" max="7937" width="4" style="89" customWidth="1"/>
    <col min="7938" max="7938" width="20.5703125" style="89" bestFit="1" customWidth="1"/>
    <col min="7939" max="7939" width="14.28515625" style="89" bestFit="1" customWidth="1"/>
    <col min="7940" max="7940" width="9.7109375" style="89" bestFit="1" customWidth="1"/>
    <col min="7941" max="7941" width="14.28515625" style="89" bestFit="1" customWidth="1"/>
    <col min="7942" max="7942" width="9.7109375" style="89" bestFit="1" customWidth="1"/>
    <col min="7943" max="7943" width="11.7109375" style="89" bestFit="1" customWidth="1"/>
    <col min="7944" max="7944" width="9.7109375" style="89" bestFit="1" customWidth="1"/>
    <col min="7945" max="7945" width="16.28515625" style="89" bestFit="1" customWidth="1"/>
    <col min="7946" max="7946" width="8.7109375" style="89" bestFit="1" customWidth="1"/>
    <col min="7947" max="7947" width="10" style="89" bestFit="1" customWidth="1"/>
    <col min="7948" max="7948" width="9.28515625" style="89" bestFit="1" customWidth="1"/>
    <col min="7949" max="7949" width="16.28515625" style="89" bestFit="1" customWidth="1"/>
    <col min="7950" max="7950" width="9" style="89" customWidth="1"/>
    <col min="7951" max="7951" width="10" style="89" customWidth="1"/>
    <col min="7952" max="7952" width="9.28515625" style="89" bestFit="1" customWidth="1"/>
    <col min="7953" max="7953" width="9.28515625" style="89" customWidth="1"/>
    <col min="7954" max="8192" width="9.140625" style="89"/>
    <col min="8193" max="8193" width="4" style="89" customWidth="1"/>
    <col min="8194" max="8194" width="20.5703125" style="89" bestFit="1" customWidth="1"/>
    <col min="8195" max="8195" width="14.28515625" style="89" bestFit="1" customWidth="1"/>
    <col min="8196" max="8196" width="9.7109375" style="89" bestFit="1" customWidth="1"/>
    <col min="8197" max="8197" width="14.28515625" style="89" bestFit="1" customWidth="1"/>
    <col min="8198" max="8198" width="9.7109375" style="89" bestFit="1" customWidth="1"/>
    <col min="8199" max="8199" width="11.7109375" style="89" bestFit="1" customWidth="1"/>
    <col min="8200" max="8200" width="9.7109375" style="89" bestFit="1" customWidth="1"/>
    <col min="8201" max="8201" width="16.28515625" style="89" bestFit="1" customWidth="1"/>
    <col min="8202" max="8202" width="8.7109375" style="89" bestFit="1" customWidth="1"/>
    <col min="8203" max="8203" width="10" style="89" bestFit="1" customWidth="1"/>
    <col min="8204" max="8204" width="9.28515625" style="89" bestFit="1" customWidth="1"/>
    <col min="8205" max="8205" width="16.28515625" style="89" bestFit="1" customWidth="1"/>
    <col min="8206" max="8206" width="9" style="89" customWidth="1"/>
    <col min="8207" max="8207" width="10" style="89" customWidth="1"/>
    <col min="8208" max="8208" width="9.28515625" style="89" bestFit="1" customWidth="1"/>
    <col min="8209" max="8209" width="9.28515625" style="89" customWidth="1"/>
    <col min="8210" max="8448" width="9.140625" style="89"/>
    <col min="8449" max="8449" width="4" style="89" customWidth="1"/>
    <col min="8450" max="8450" width="20.5703125" style="89" bestFit="1" customWidth="1"/>
    <col min="8451" max="8451" width="14.28515625" style="89" bestFit="1" customWidth="1"/>
    <col min="8452" max="8452" width="9.7109375" style="89" bestFit="1" customWidth="1"/>
    <col min="8453" max="8453" width="14.28515625" style="89" bestFit="1" customWidth="1"/>
    <col min="8454" max="8454" width="9.7109375" style="89" bestFit="1" customWidth="1"/>
    <col min="8455" max="8455" width="11.7109375" style="89" bestFit="1" customWidth="1"/>
    <col min="8456" max="8456" width="9.7109375" style="89" bestFit="1" customWidth="1"/>
    <col min="8457" max="8457" width="16.28515625" style="89" bestFit="1" customWidth="1"/>
    <col min="8458" max="8458" width="8.7109375" style="89" bestFit="1" customWidth="1"/>
    <col min="8459" max="8459" width="10" style="89" bestFit="1" customWidth="1"/>
    <col min="8460" max="8460" width="9.28515625" style="89" bestFit="1" customWidth="1"/>
    <col min="8461" max="8461" width="16.28515625" style="89" bestFit="1" customWidth="1"/>
    <col min="8462" max="8462" width="9" style="89" customWidth="1"/>
    <col min="8463" max="8463" width="10" style="89" customWidth="1"/>
    <col min="8464" max="8464" width="9.28515625" style="89" bestFit="1" customWidth="1"/>
    <col min="8465" max="8465" width="9.28515625" style="89" customWidth="1"/>
    <col min="8466" max="8704" width="9.140625" style="89"/>
    <col min="8705" max="8705" width="4" style="89" customWidth="1"/>
    <col min="8706" max="8706" width="20.5703125" style="89" bestFit="1" customWidth="1"/>
    <col min="8707" max="8707" width="14.28515625" style="89" bestFit="1" customWidth="1"/>
    <col min="8708" max="8708" width="9.7109375" style="89" bestFit="1" customWidth="1"/>
    <col min="8709" max="8709" width="14.28515625" style="89" bestFit="1" customWidth="1"/>
    <col min="8710" max="8710" width="9.7109375" style="89" bestFit="1" customWidth="1"/>
    <col min="8711" max="8711" width="11.7109375" style="89" bestFit="1" customWidth="1"/>
    <col min="8712" max="8712" width="9.7109375" style="89" bestFit="1" customWidth="1"/>
    <col min="8713" max="8713" width="16.28515625" style="89" bestFit="1" customWidth="1"/>
    <col min="8714" max="8714" width="8.7109375" style="89" bestFit="1" customWidth="1"/>
    <col min="8715" max="8715" width="10" style="89" bestFit="1" customWidth="1"/>
    <col min="8716" max="8716" width="9.28515625" style="89" bestFit="1" customWidth="1"/>
    <col min="8717" max="8717" width="16.28515625" style="89" bestFit="1" customWidth="1"/>
    <col min="8718" max="8718" width="9" style="89" customWidth="1"/>
    <col min="8719" max="8719" width="10" style="89" customWidth="1"/>
    <col min="8720" max="8720" width="9.28515625" style="89" bestFit="1" customWidth="1"/>
    <col min="8721" max="8721" width="9.28515625" style="89" customWidth="1"/>
    <col min="8722" max="8960" width="9.140625" style="89"/>
    <col min="8961" max="8961" width="4" style="89" customWidth="1"/>
    <col min="8962" max="8962" width="20.5703125" style="89" bestFit="1" customWidth="1"/>
    <col min="8963" max="8963" width="14.28515625" style="89" bestFit="1" customWidth="1"/>
    <col min="8964" max="8964" width="9.7109375" style="89" bestFit="1" customWidth="1"/>
    <col min="8965" max="8965" width="14.28515625" style="89" bestFit="1" customWidth="1"/>
    <col min="8966" max="8966" width="9.7109375" style="89" bestFit="1" customWidth="1"/>
    <col min="8967" max="8967" width="11.7109375" style="89" bestFit="1" customWidth="1"/>
    <col min="8968" max="8968" width="9.7109375" style="89" bestFit="1" customWidth="1"/>
    <col min="8969" max="8969" width="16.28515625" style="89" bestFit="1" customWidth="1"/>
    <col min="8970" max="8970" width="8.7109375" style="89" bestFit="1" customWidth="1"/>
    <col min="8971" max="8971" width="10" style="89" bestFit="1" customWidth="1"/>
    <col min="8972" max="8972" width="9.28515625" style="89" bestFit="1" customWidth="1"/>
    <col min="8973" max="8973" width="16.28515625" style="89" bestFit="1" customWidth="1"/>
    <col min="8974" max="8974" width="9" style="89" customWidth="1"/>
    <col min="8975" max="8975" width="10" style="89" customWidth="1"/>
    <col min="8976" max="8976" width="9.28515625" style="89" bestFit="1" customWidth="1"/>
    <col min="8977" max="8977" width="9.28515625" style="89" customWidth="1"/>
    <col min="8978" max="9216" width="9.140625" style="89"/>
    <col min="9217" max="9217" width="4" style="89" customWidth="1"/>
    <col min="9218" max="9218" width="20.5703125" style="89" bestFit="1" customWidth="1"/>
    <col min="9219" max="9219" width="14.28515625" style="89" bestFit="1" customWidth="1"/>
    <col min="9220" max="9220" width="9.7109375" style="89" bestFit="1" customWidth="1"/>
    <col min="9221" max="9221" width="14.28515625" style="89" bestFit="1" customWidth="1"/>
    <col min="9222" max="9222" width="9.7109375" style="89" bestFit="1" customWidth="1"/>
    <col min="9223" max="9223" width="11.7109375" style="89" bestFit="1" customWidth="1"/>
    <col min="9224" max="9224" width="9.7109375" style="89" bestFit="1" customWidth="1"/>
    <col min="9225" max="9225" width="16.28515625" style="89" bestFit="1" customWidth="1"/>
    <col min="9226" max="9226" width="8.7109375" style="89" bestFit="1" customWidth="1"/>
    <col min="9227" max="9227" width="10" style="89" bestFit="1" customWidth="1"/>
    <col min="9228" max="9228" width="9.28515625" style="89" bestFit="1" customWidth="1"/>
    <col min="9229" max="9229" width="16.28515625" style="89" bestFit="1" customWidth="1"/>
    <col min="9230" max="9230" width="9" style="89" customWidth="1"/>
    <col min="9231" max="9231" width="10" style="89" customWidth="1"/>
    <col min="9232" max="9232" width="9.28515625" style="89" bestFit="1" customWidth="1"/>
    <col min="9233" max="9233" width="9.28515625" style="89" customWidth="1"/>
    <col min="9234" max="9472" width="9.140625" style="89"/>
    <col min="9473" max="9473" width="4" style="89" customWidth="1"/>
    <col min="9474" max="9474" width="20.5703125" style="89" bestFit="1" customWidth="1"/>
    <col min="9475" max="9475" width="14.28515625" style="89" bestFit="1" customWidth="1"/>
    <col min="9476" max="9476" width="9.7109375" style="89" bestFit="1" customWidth="1"/>
    <col min="9477" max="9477" width="14.28515625" style="89" bestFit="1" customWidth="1"/>
    <col min="9478" max="9478" width="9.7109375" style="89" bestFit="1" customWidth="1"/>
    <col min="9479" max="9479" width="11.7109375" style="89" bestFit="1" customWidth="1"/>
    <col min="9480" max="9480" width="9.7109375" style="89" bestFit="1" customWidth="1"/>
    <col min="9481" max="9481" width="16.28515625" style="89" bestFit="1" customWidth="1"/>
    <col min="9482" max="9482" width="8.7109375" style="89" bestFit="1" customWidth="1"/>
    <col min="9483" max="9483" width="10" style="89" bestFit="1" customWidth="1"/>
    <col min="9484" max="9484" width="9.28515625" style="89" bestFit="1" customWidth="1"/>
    <col min="9485" max="9485" width="16.28515625" style="89" bestFit="1" customWidth="1"/>
    <col min="9486" max="9486" width="9" style="89" customWidth="1"/>
    <col min="9487" max="9487" width="10" style="89" customWidth="1"/>
    <col min="9488" max="9488" width="9.28515625" style="89" bestFit="1" customWidth="1"/>
    <col min="9489" max="9489" width="9.28515625" style="89" customWidth="1"/>
    <col min="9490" max="9728" width="9.140625" style="89"/>
    <col min="9729" max="9729" width="4" style="89" customWidth="1"/>
    <col min="9730" max="9730" width="20.5703125" style="89" bestFit="1" customWidth="1"/>
    <col min="9731" max="9731" width="14.28515625" style="89" bestFit="1" customWidth="1"/>
    <col min="9732" max="9732" width="9.7109375" style="89" bestFit="1" customWidth="1"/>
    <col min="9733" max="9733" width="14.28515625" style="89" bestFit="1" customWidth="1"/>
    <col min="9734" max="9734" width="9.7109375" style="89" bestFit="1" customWidth="1"/>
    <col min="9735" max="9735" width="11.7109375" style="89" bestFit="1" customWidth="1"/>
    <col min="9736" max="9736" width="9.7109375" style="89" bestFit="1" customWidth="1"/>
    <col min="9737" max="9737" width="16.28515625" style="89" bestFit="1" customWidth="1"/>
    <col min="9738" max="9738" width="8.7109375" style="89" bestFit="1" customWidth="1"/>
    <col min="9739" max="9739" width="10" style="89" bestFit="1" customWidth="1"/>
    <col min="9740" max="9740" width="9.28515625" style="89" bestFit="1" customWidth="1"/>
    <col min="9741" max="9741" width="16.28515625" style="89" bestFit="1" customWidth="1"/>
    <col min="9742" max="9742" width="9" style="89" customWidth="1"/>
    <col min="9743" max="9743" width="10" style="89" customWidth="1"/>
    <col min="9744" max="9744" width="9.28515625" style="89" bestFit="1" customWidth="1"/>
    <col min="9745" max="9745" width="9.28515625" style="89" customWidth="1"/>
    <col min="9746" max="9984" width="9.140625" style="89"/>
    <col min="9985" max="9985" width="4" style="89" customWidth="1"/>
    <col min="9986" max="9986" width="20.5703125" style="89" bestFit="1" customWidth="1"/>
    <col min="9987" max="9987" width="14.28515625" style="89" bestFit="1" customWidth="1"/>
    <col min="9988" max="9988" width="9.7109375" style="89" bestFit="1" customWidth="1"/>
    <col min="9989" max="9989" width="14.28515625" style="89" bestFit="1" customWidth="1"/>
    <col min="9990" max="9990" width="9.7109375" style="89" bestFit="1" customWidth="1"/>
    <col min="9991" max="9991" width="11.7109375" style="89" bestFit="1" customWidth="1"/>
    <col min="9992" max="9992" width="9.7109375" style="89" bestFit="1" customWidth="1"/>
    <col min="9993" max="9993" width="16.28515625" style="89" bestFit="1" customWidth="1"/>
    <col min="9994" max="9994" width="8.7109375" style="89" bestFit="1" customWidth="1"/>
    <col min="9995" max="9995" width="10" style="89" bestFit="1" customWidth="1"/>
    <col min="9996" max="9996" width="9.28515625" style="89" bestFit="1" customWidth="1"/>
    <col min="9997" max="9997" width="16.28515625" style="89" bestFit="1" customWidth="1"/>
    <col min="9998" max="9998" width="9" style="89" customWidth="1"/>
    <col min="9999" max="9999" width="10" style="89" customWidth="1"/>
    <col min="10000" max="10000" width="9.28515625" style="89" bestFit="1" customWidth="1"/>
    <col min="10001" max="10001" width="9.28515625" style="89" customWidth="1"/>
    <col min="10002" max="10240" width="9.140625" style="89"/>
    <col min="10241" max="10241" width="4" style="89" customWidth="1"/>
    <col min="10242" max="10242" width="20.5703125" style="89" bestFit="1" customWidth="1"/>
    <col min="10243" max="10243" width="14.28515625" style="89" bestFit="1" customWidth="1"/>
    <col min="10244" max="10244" width="9.7109375" style="89" bestFit="1" customWidth="1"/>
    <col min="10245" max="10245" width="14.28515625" style="89" bestFit="1" customWidth="1"/>
    <col min="10246" max="10246" width="9.7109375" style="89" bestFit="1" customWidth="1"/>
    <col min="10247" max="10247" width="11.7109375" style="89" bestFit="1" customWidth="1"/>
    <col min="10248" max="10248" width="9.7109375" style="89" bestFit="1" customWidth="1"/>
    <col min="10249" max="10249" width="16.28515625" style="89" bestFit="1" customWidth="1"/>
    <col min="10250" max="10250" width="8.7109375" style="89" bestFit="1" customWidth="1"/>
    <col min="10251" max="10251" width="10" style="89" bestFit="1" customWidth="1"/>
    <col min="10252" max="10252" width="9.28515625" style="89" bestFit="1" customWidth="1"/>
    <col min="10253" max="10253" width="16.28515625" style="89" bestFit="1" customWidth="1"/>
    <col min="10254" max="10254" width="9" style="89" customWidth="1"/>
    <col min="10255" max="10255" width="10" style="89" customWidth="1"/>
    <col min="10256" max="10256" width="9.28515625" style="89" bestFit="1" customWidth="1"/>
    <col min="10257" max="10257" width="9.28515625" style="89" customWidth="1"/>
    <col min="10258" max="10496" width="9.140625" style="89"/>
    <col min="10497" max="10497" width="4" style="89" customWidth="1"/>
    <col min="10498" max="10498" width="20.5703125" style="89" bestFit="1" customWidth="1"/>
    <col min="10499" max="10499" width="14.28515625" style="89" bestFit="1" customWidth="1"/>
    <col min="10500" max="10500" width="9.7109375" style="89" bestFit="1" customWidth="1"/>
    <col min="10501" max="10501" width="14.28515625" style="89" bestFit="1" customWidth="1"/>
    <col min="10502" max="10502" width="9.7109375" style="89" bestFit="1" customWidth="1"/>
    <col min="10503" max="10503" width="11.7109375" style="89" bestFit="1" customWidth="1"/>
    <col min="10504" max="10504" width="9.7109375" style="89" bestFit="1" customWidth="1"/>
    <col min="10505" max="10505" width="16.28515625" style="89" bestFit="1" customWidth="1"/>
    <col min="10506" max="10506" width="8.7109375" style="89" bestFit="1" customWidth="1"/>
    <col min="10507" max="10507" width="10" style="89" bestFit="1" customWidth="1"/>
    <col min="10508" max="10508" width="9.28515625" style="89" bestFit="1" customWidth="1"/>
    <col min="10509" max="10509" width="16.28515625" style="89" bestFit="1" customWidth="1"/>
    <col min="10510" max="10510" width="9" style="89" customWidth="1"/>
    <col min="10511" max="10511" width="10" style="89" customWidth="1"/>
    <col min="10512" max="10512" width="9.28515625" style="89" bestFit="1" customWidth="1"/>
    <col min="10513" max="10513" width="9.28515625" style="89" customWidth="1"/>
    <col min="10514" max="10752" width="9.140625" style="89"/>
    <col min="10753" max="10753" width="4" style="89" customWidth="1"/>
    <col min="10754" max="10754" width="20.5703125" style="89" bestFit="1" customWidth="1"/>
    <col min="10755" max="10755" width="14.28515625" style="89" bestFit="1" customWidth="1"/>
    <col min="10756" max="10756" width="9.7109375" style="89" bestFit="1" customWidth="1"/>
    <col min="10757" max="10757" width="14.28515625" style="89" bestFit="1" customWidth="1"/>
    <col min="10758" max="10758" width="9.7109375" style="89" bestFit="1" customWidth="1"/>
    <col min="10759" max="10759" width="11.7109375" style="89" bestFit="1" customWidth="1"/>
    <col min="10760" max="10760" width="9.7109375" style="89" bestFit="1" customWidth="1"/>
    <col min="10761" max="10761" width="16.28515625" style="89" bestFit="1" customWidth="1"/>
    <col min="10762" max="10762" width="8.7109375" style="89" bestFit="1" customWidth="1"/>
    <col min="10763" max="10763" width="10" style="89" bestFit="1" customWidth="1"/>
    <col min="10764" max="10764" width="9.28515625" style="89" bestFit="1" customWidth="1"/>
    <col min="10765" max="10765" width="16.28515625" style="89" bestFit="1" customWidth="1"/>
    <col min="10766" max="10766" width="9" style="89" customWidth="1"/>
    <col min="10767" max="10767" width="10" style="89" customWidth="1"/>
    <col min="10768" max="10768" width="9.28515625" style="89" bestFit="1" customWidth="1"/>
    <col min="10769" max="10769" width="9.28515625" style="89" customWidth="1"/>
    <col min="10770" max="11008" width="9.140625" style="89"/>
    <col min="11009" max="11009" width="4" style="89" customWidth="1"/>
    <col min="11010" max="11010" width="20.5703125" style="89" bestFit="1" customWidth="1"/>
    <col min="11011" max="11011" width="14.28515625" style="89" bestFit="1" customWidth="1"/>
    <col min="11012" max="11012" width="9.7109375" style="89" bestFit="1" customWidth="1"/>
    <col min="11013" max="11013" width="14.28515625" style="89" bestFit="1" customWidth="1"/>
    <col min="11014" max="11014" width="9.7109375" style="89" bestFit="1" customWidth="1"/>
    <col min="11015" max="11015" width="11.7109375" style="89" bestFit="1" customWidth="1"/>
    <col min="11016" max="11016" width="9.7109375" style="89" bestFit="1" customWidth="1"/>
    <col min="11017" max="11017" width="16.28515625" style="89" bestFit="1" customWidth="1"/>
    <col min="11018" max="11018" width="8.7109375" style="89" bestFit="1" customWidth="1"/>
    <col min="11019" max="11019" width="10" style="89" bestFit="1" customWidth="1"/>
    <col min="11020" max="11020" width="9.28515625" style="89" bestFit="1" customWidth="1"/>
    <col min="11021" max="11021" width="16.28515625" style="89" bestFit="1" customWidth="1"/>
    <col min="11022" max="11022" width="9" style="89" customWidth="1"/>
    <col min="11023" max="11023" width="10" style="89" customWidth="1"/>
    <col min="11024" max="11024" width="9.28515625" style="89" bestFit="1" customWidth="1"/>
    <col min="11025" max="11025" width="9.28515625" style="89" customWidth="1"/>
    <col min="11026" max="11264" width="9.140625" style="89"/>
    <col min="11265" max="11265" width="4" style="89" customWidth="1"/>
    <col min="11266" max="11266" width="20.5703125" style="89" bestFit="1" customWidth="1"/>
    <col min="11267" max="11267" width="14.28515625" style="89" bestFit="1" customWidth="1"/>
    <col min="11268" max="11268" width="9.7109375" style="89" bestFit="1" customWidth="1"/>
    <col min="11269" max="11269" width="14.28515625" style="89" bestFit="1" customWidth="1"/>
    <col min="11270" max="11270" width="9.7109375" style="89" bestFit="1" customWidth="1"/>
    <col min="11271" max="11271" width="11.7109375" style="89" bestFit="1" customWidth="1"/>
    <col min="11272" max="11272" width="9.7109375" style="89" bestFit="1" customWidth="1"/>
    <col min="11273" max="11273" width="16.28515625" style="89" bestFit="1" customWidth="1"/>
    <col min="11274" max="11274" width="8.7109375" style="89" bestFit="1" customWidth="1"/>
    <col min="11275" max="11275" width="10" style="89" bestFit="1" customWidth="1"/>
    <col min="11276" max="11276" width="9.28515625" style="89" bestFit="1" customWidth="1"/>
    <col min="11277" max="11277" width="16.28515625" style="89" bestFit="1" customWidth="1"/>
    <col min="11278" max="11278" width="9" style="89" customWidth="1"/>
    <col min="11279" max="11279" width="10" style="89" customWidth="1"/>
    <col min="11280" max="11280" width="9.28515625" style="89" bestFit="1" customWidth="1"/>
    <col min="11281" max="11281" width="9.28515625" style="89" customWidth="1"/>
    <col min="11282" max="11520" width="9.140625" style="89"/>
    <col min="11521" max="11521" width="4" style="89" customWidth="1"/>
    <col min="11522" max="11522" width="20.5703125" style="89" bestFit="1" customWidth="1"/>
    <col min="11523" max="11523" width="14.28515625" style="89" bestFit="1" customWidth="1"/>
    <col min="11524" max="11524" width="9.7109375" style="89" bestFit="1" customWidth="1"/>
    <col min="11525" max="11525" width="14.28515625" style="89" bestFit="1" customWidth="1"/>
    <col min="11526" max="11526" width="9.7109375" style="89" bestFit="1" customWidth="1"/>
    <col min="11527" max="11527" width="11.7109375" style="89" bestFit="1" customWidth="1"/>
    <col min="11528" max="11528" width="9.7109375" style="89" bestFit="1" customWidth="1"/>
    <col min="11529" max="11529" width="16.28515625" style="89" bestFit="1" customWidth="1"/>
    <col min="11530" max="11530" width="8.7109375" style="89" bestFit="1" customWidth="1"/>
    <col min="11531" max="11531" width="10" style="89" bestFit="1" customWidth="1"/>
    <col min="11532" max="11532" width="9.28515625" style="89" bestFit="1" customWidth="1"/>
    <col min="11533" max="11533" width="16.28515625" style="89" bestFit="1" customWidth="1"/>
    <col min="11534" max="11534" width="9" style="89" customWidth="1"/>
    <col min="11535" max="11535" width="10" style="89" customWidth="1"/>
    <col min="11536" max="11536" width="9.28515625" style="89" bestFit="1" customWidth="1"/>
    <col min="11537" max="11537" width="9.28515625" style="89" customWidth="1"/>
    <col min="11538" max="11776" width="9.140625" style="89"/>
    <col min="11777" max="11777" width="4" style="89" customWidth="1"/>
    <col min="11778" max="11778" width="20.5703125" style="89" bestFit="1" customWidth="1"/>
    <col min="11779" max="11779" width="14.28515625" style="89" bestFit="1" customWidth="1"/>
    <col min="11780" max="11780" width="9.7109375" style="89" bestFit="1" customWidth="1"/>
    <col min="11781" max="11781" width="14.28515625" style="89" bestFit="1" customWidth="1"/>
    <col min="11782" max="11782" width="9.7109375" style="89" bestFit="1" customWidth="1"/>
    <col min="11783" max="11783" width="11.7109375" style="89" bestFit="1" customWidth="1"/>
    <col min="11784" max="11784" width="9.7109375" style="89" bestFit="1" customWidth="1"/>
    <col min="11785" max="11785" width="16.28515625" style="89" bestFit="1" customWidth="1"/>
    <col min="11786" max="11786" width="8.7109375" style="89" bestFit="1" customWidth="1"/>
    <col min="11787" max="11787" width="10" style="89" bestFit="1" customWidth="1"/>
    <col min="11788" max="11788" width="9.28515625" style="89" bestFit="1" customWidth="1"/>
    <col min="11789" max="11789" width="16.28515625" style="89" bestFit="1" customWidth="1"/>
    <col min="11790" max="11790" width="9" style="89" customWidth="1"/>
    <col min="11791" max="11791" width="10" style="89" customWidth="1"/>
    <col min="11792" max="11792" width="9.28515625" style="89" bestFit="1" customWidth="1"/>
    <col min="11793" max="11793" width="9.28515625" style="89" customWidth="1"/>
    <col min="11794" max="12032" width="9.140625" style="89"/>
    <col min="12033" max="12033" width="4" style="89" customWidth="1"/>
    <col min="12034" max="12034" width="20.5703125" style="89" bestFit="1" customWidth="1"/>
    <col min="12035" max="12035" width="14.28515625" style="89" bestFit="1" customWidth="1"/>
    <col min="12036" max="12036" width="9.7109375" style="89" bestFit="1" customWidth="1"/>
    <col min="12037" max="12037" width="14.28515625" style="89" bestFit="1" customWidth="1"/>
    <col min="12038" max="12038" width="9.7109375" style="89" bestFit="1" customWidth="1"/>
    <col min="12039" max="12039" width="11.7109375" style="89" bestFit="1" customWidth="1"/>
    <col min="12040" max="12040" width="9.7109375" style="89" bestFit="1" customWidth="1"/>
    <col min="12041" max="12041" width="16.28515625" style="89" bestFit="1" customWidth="1"/>
    <col min="12042" max="12042" width="8.7109375" style="89" bestFit="1" customWidth="1"/>
    <col min="12043" max="12043" width="10" style="89" bestFit="1" customWidth="1"/>
    <col min="12044" max="12044" width="9.28515625" style="89" bestFit="1" customWidth="1"/>
    <col min="12045" max="12045" width="16.28515625" style="89" bestFit="1" customWidth="1"/>
    <col min="12046" max="12046" width="9" style="89" customWidth="1"/>
    <col min="12047" max="12047" width="10" style="89" customWidth="1"/>
    <col min="12048" max="12048" width="9.28515625" style="89" bestFit="1" customWidth="1"/>
    <col min="12049" max="12049" width="9.28515625" style="89" customWidth="1"/>
    <col min="12050" max="12288" width="9.140625" style="89"/>
    <col min="12289" max="12289" width="4" style="89" customWidth="1"/>
    <col min="12290" max="12290" width="20.5703125" style="89" bestFit="1" customWidth="1"/>
    <col min="12291" max="12291" width="14.28515625" style="89" bestFit="1" customWidth="1"/>
    <col min="12292" max="12292" width="9.7109375" style="89" bestFit="1" customWidth="1"/>
    <col min="12293" max="12293" width="14.28515625" style="89" bestFit="1" customWidth="1"/>
    <col min="12294" max="12294" width="9.7109375" style="89" bestFit="1" customWidth="1"/>
    <col min="12295" max="12295" width="11.7109375" style="89" bestFit="1" customWidth="1"/>
    <col min="12296" max="12296" width="9.7109375" style="89" bestFit="1" customWidth="1"/>
    <col min="12297" max="12297" width="16.28515625" style="89" bestFit="1" customWidth="1"/>
    <col min="12298" max="12298" width="8.7109375" style="89" bestFit="1" customWidth="1"/>
    <col min="12299" max="12299" width="10" style="89" bestFit="1" customWidth="1"/>
    <col min="12300" max="12300" width="9.28515625" style="89" bestFit="1" customWidth="1"/>
    <col min="12301" max="12301" width="16.28515625" style="89" bestFit="1" customWidth="1"/>
    <col min="12302" max="12302" width="9" style="89" customWidth="1"/>
    <col min="12303" max="12303" width="10" style="89" customWidth="1"/>
    <col min="12304" max="12304" width="9.28515625" style="89" bestFit="1" customWidth="1"/>
    <col min="12305" max="12305" width="9.28515625" style="89" customWidth="1"/>
    <col min="12306" max="12544" width="9.140625" style="89"/>
    <col min="12545" max="12545" width="4" style="89" customWidth="1"/>
    <col min="12546" max="12546" width="20.5703125" style="89" bestFit="1" customWidth="1"/>
    <col min="12547" max="12547" width="14.28515625" style="89" bestFit="1" customWidth="1"/>
    <col min="12548" max="12548" width="9.7109375" style="89" bestFit="1" customWidth="1"/>
    <col min="12549" max="12549" width="14.28515625" style="89" bestFit="1" customWidth="1"/>
    <col min="12550" max="12550" width="9.7109375" style="89" bestFit="1" customWidth="1"/>
    <col min="12551" max="12551" width="11.7109375" style="89" bestFit="1" customWidth="1"/>
    <col min="12552" max="12552" width="9.7109375" style="89" bestFit="1" customWidth="1"/>
    <col min="12553" max="12553" width="16.28515625" style="89" bestFit="1" customWidth="1"/>
    <col min="12554" max="12554" width="8.7109375" style="89" bestFit="1" customWidth="1"/>
    <col min="12555" max="12555" width="10" style="89" bestFit="1" customWidth="1"/>
    <col min="12556" max="12556" width="9.28515625" style="89" bestFit="1" customWidth="1"/>
    <col min="12557" max="12557" width="16.28515625" style="89" bestFit="1" customWidth="1"/>
    <col min="12558" max="12558" width="9" style="89" customWidth="1"/>
    <col min="12559" max="12559" width="10" style="89" customWidth="1"/>
    <col min="12560" max="12560" width="9.28515625" style="89" bestFit="1" customWidth="1"/>
    <col min="12561" max="12561" width="9.28515625" style="89" customWidth="1"/>
    <col min="12562" max="12800" width="9.140625" style="89"/>
    <col min="12801" max="12801" width="4" style="89" customWidth="1"/>
    <col min="12802" max="12802" width="20.5703125" style="89" bestFit="1" customWidth="1"/>
    <col min="12803" max="12803" width="14.28515625" style="89" bestFit="1" customWidth="1"/>
    <col min="12804" max="12804" width="9.7109375" style="89" bestFit="1" customWidth="1"/>
    <col min="12805" max="12805" width="14.28515625" style="89" bestFit="1" customWidth="1"/>
    <col min="12806" max="12806" width="9.7109375" style="89" bestFit="1" customWidth="1"/>
    <col min="12807" max="12807" width="11.7109375" style="89" bestFit="1" customWidth="1"/>
    <col min="12808" max="12808" width="9.7109375" style="89" bestFit="1" customWidth="1"/>
    <col min="12809" max="12809" width="16.28515625" style="89" bestFit="1" customWidth="1"/>
    <col min="12810" max="12810" width="8.7109375" style="89" bestFit="1" customWidth="1"/>
    <col min="12811" max="12811" width="10" style="89" bestFit="1" customWidth="1"/>
    <col min="12812" max="12812" width="9.28515625" style="89" bestFit="1" customWidth="1"/>
    <col min="12813" max="12813" width="16.28515625" style="89" bestFit="1" customWidth="1"/>
    <col min="12814" max="12814" width="9" style="89" customWidth="1"/>
    <col min="12815" max="12815" width="10" style="89" customWidth="1"/>
    <col min="12816" max="12816" width="9.28515625" style="89" bestFit="1" customWidth="1"/>
    <col min="12817" max="12817" width="9.28515625" style="89" customWidth="1"/>
    <col min="12818" max="13056" width="9.140625" style="89"/>
    <col min="13057" max="13057" width="4" style="89" customWidth="1"/>
    <col min="13058" max="13058" width="20.5703125" style="89" bestFit="1" customWidth="1"/>
    <col min="13059" max="13059" width="14.28515625" style="89" bestFit="1" customWidth="1"/>
    <col min="13060" max="13060" width="9.7109375" style="89" bestFit="1" customWidth="1"/>
    <col min="13061" max="13061" width="14.28515625" style="89" bestFit="1" customWidth="1"/>
    <col min="13062" max="13062" width="9.7109375" style="89" bestFit="1" customWidth="1"/>
    <col min="13063" max="13063" width="11.7109375" style="89" bestFit="1" customWidth="1"/>
    <col min="13064" max="13064" width="9.7109375" style="89" bestFit="1" customWidth="1"/>
    <col min="13065" max="13065" width="16.28515625" style="89" bestFit="1" customWidth="1"/>
    <col min="13066" max="13066" width="8.7109375" style="89" bestFit="1" customWidth="1"/>
    <col min="13067" max="13067" width="10" style="89" bestFit="1" customWidth="1"/>
    <col min="13068" max="13068" width="9.28515625" style="89" bestFit="1" customWidth="1"/>
    <col min="13069" max="13069" width="16.28515625" style="89" bestFit="1" customWidth="1"/>
    <col min="13070" max="13070" width="9" style="89" customWidth="1"/>
    <col min="13071" max="13071" width="10" style="89" customWidth="1"/>
    <col min="13072" max="13072" width="9.28515625" style="89" bestFit="1" customWidth="1"/>
    <col min="13073" max="13073" width="9.28515625" style="89" customWidth="1"/>
    <col min="13074" max="13312" width="9.140625" style="89"/>
    <col min="13313" max="13313" width="4" style="89" customWidth="1"/>
    <col min="13314" max="13314" width="20.5703125" style="89" bestFit="1" customWidth="1"/>
    <col min="13315" max="13315" width="14.28515625" style="89" bestFit="1" customWidth="1"/>
    <col min="13316" max="13316" width="9.7109375" style="89" bestFit="1" customWidth="1"/>
    <col min="13317" max="13317" width="14.28515625" style="89" bestFit="1" customWidth="1"/>
    <col min="13318" max="13318" width="9.7109375" style="89" bestFit="1" customWidth="1"/>
    <col min="13319" max="13319" width="11.7109375" style="89" bestFit="1" customWidth="1"/>
    <col min="13320" max="13320" width="9.7109375" style="89" bestFit="1" customWidth="1"/>
    <col min="13321" max="13321" width="16.28515625" style="89" bestFit="1" customWidth="1"/>
    <col min="13322" max="13322" width="8.7109375" style="89" bestFit="1" customWidth="1"/>
    <col min="13323" max="13323" width="10" style="89" bestFit="1" customWidth="1"/>
    <col min="13324" max="13324" width="9.28515625" style="89" bestFit="1" customWidth="1"/>
    <col min="13325" max="13325" width="16.28515625" style="89" bestFit="1" customWidth="1"/>
    <col min="13326" max="13326" width="9" style="89" customWidth="1"/>
    <col min="13327" max="13327" width="10" style="89" customWidth="1"/>
    <col min="13328" max="13328" width="9.28515625" style="89" bestFit="1" customWidth="1"/>
    <col min="13329" max="13329" width="9.28515625" style="89" customWidth="1"/>
    <col min="13330" max="13568" width="9.140625" style="89"/>
    <col min="13569" max="13569" width="4" style="89" customWidth="1"/>
    <col min="13570" max="13570" width="20.5703125" style="89" bestFit="1" customWidth="1"/>
    <col min="13571" max="13571" width="14.28515625" style="89" bestFit="1" customWidth="1"/>
    <col min="13572" max="13572" width="9.7109375" style="89" bestFit="1" customWidth="1"/>
    <col min="13573" max="13573" width="14.28515625" style="89" bestFit="1" customWidth="1"/>
    <col min="13574" max="13574" width="9.7109375" style="89" bestFit="1" customWidth="1"/>
    <col min="13575" max="13575" width="11.7109375" style="89" bestFit="1" customWidth="1"/>
    <col min="13576" max="13576" width="9.7109375" style="89" bestFit="1" customWidth="1"/>
    <col min="13577" max="13577" width="16.28515625" style="89" bestFit="1" customWidth="1"/>
    <col min="13578" max="13578" width="8.7109375" style="89" bestFit="1" customWidth="1"/>
    <col min="13579" max="13579" width="10" style="89" bestFit="1" customWidth="1"/>
    <col min="13580" max="13580" width="9.28515625" style="89" bestFit="1" customWidth="1"/>
    <col min="13581" max="13581" width="16.28515625" style="89" bestFit="1" customWidth="1"/>
    <col min="13582" max="13582" width="9" style="89" customWidth="1"/>
    <col min="13583" max="13583" width="10" style="89" customWidth="1"/>
    <col min="13584" max="13584" width="9.28515625" style="89" bestFit="1" customWidth="1"/>
    <col min="13585" max="13585" width="9.28515625" style="89" customWidth="1"/>
    <col min="13586" max="13824" width="9.140625" style="89"/>
    <col min="13825" max="13825" width="4" style="89" customWidth="1"/>
    <col min="13826" max="13826" width="20.5703125" style="89" bestFit="1" customWidth="1"/>
    <col min="13827" max="13827" width="14.28515625" style="89" bestFit="1" customWidth="1"/>
    <col min="13828" max="13828" width="9.7109375" style="89" bestFit="1" customWidth="1"/>
    <col min="13829" max="13829" width="14.28515625" style="89" bestFit="1" customWidth="1"/>
    <col min="13830" max="13830" width="9.7109375" style="89" bestFit="1" customWidth="1"/>
    <col min="13831" max="13831" width="11.7109375" style="89" bestFit="1" customWidth="1"/>
    <col min="13832" max="13832" width="9.7109375" style="89" bestFit="1" customWidth="1"/>
    <col min="13833" max="13833" width="16.28515625" style="89" bestFit="1" customWidth="1"/>
    <col min="13834" max="13834" width="8.7109375" style="89" bestFit="1" customWidth="1"/>
    <col min="13835" max="13835" width="10" style="89" bestFit="1" customWidth="1"/>
    <col min="13836" max="13836" width="9.28515625" style="89" bestFit="1" customWidth="1"/>
    <col min="13837" max="13837" width="16.28515625" style="89" bestFit="1" customWidth="1"/>
    <col min="13838" max="13838" width="9" style="89" customWidth="1"/>
    <col min="13839" max="13839" width="10" style="89" customWidth="1"/>
    <col min="13840" max="13840" width="9.28515625" style="89" bestFit="1" customWidth="1"/>
    <col min="13841" max="13841" width="9.28515625" style="89" customWidth="1"/>
    <col min="13842" max="14080" width="9.140625" style="89"/>
    <col min="14081" max="14081" width="4" style="89" customWidth="1"/>
    <col min="14082" max="14082" width="20.5703125" style="89" bestFit="1" customWidth="1"/>
    <col min="14083" max="14083" width="14.28515625" style="89" bestFit="1" customWidth="1"/>
    <col min="14084" max="14084" width="9.7109375" style="89" bestFit="1" customWidth="1"/>
    <col min="14085" max="14085" width="14.28515625" style="89" bestFit="1" customWidth="1"/>
    <col min="14086" max="14086" width="9.7109375" style="89" bestFit="1" customWidth="1"/>
    <col min="14087" max="14087" width="11.7109375" style="89" bestFit="1" customWidth="1"/>
    <col min="14088" max="14088" width="9.7109375" style="89" bestFit="1" customWidth="1"/>
    <col min="14089" max="14089" width="16.28515625" style="89" bestFit="1" customWidth="1"/>
    <col min="14090" max="14090" width="8.7109375" style="89" bestFit="1" customWidth="1"/>
    <col min="14091" max="14091" width="10" style="89" bestFit="1" customWidth="1"/>
    <col min="14092" max="14092" width="9.28515625" style="89" bestFit="1" customWidth="1"/>
    <col min="14093" max="14093" width="16.28515625" style="89" bestFit="1" customWidth="1"/>
    <col min="14094" max="14094" width="9" style="89" customWidth="1"/>
    <col min="14095" max="14095" width="10" style="89" customWidth="1"/>
    <col min="14096" max="14096" width="9.28515625" style="89" bestFit="1" customWidth="1"/>
    <col min="14097" max="14097" width="9.28515625" style="89" customWidth="1"/>
    <col min="14098" max="14336" width="9.140625" style="89"/>
    <col min="14337" max="14337" width="4" style="89" customWidth="1"/>
    <col min="14338" max="14338" width="20.5703125" style="89" bestFit="1" customWidth="1"/>
    <col min="14339" max="14339" width="14.28515625" style="89" bestFit="1" customWidth="1"/>
    <col min="14340" max="14340" width="9.7109375" style="89" bestFit="1" customWidth="1"/>
    <col min="14341" max="14341" width="14.28515625" style="89" bestFit="1" customWidth="1"/>
    <col min="14342" max="14342" width="9.7109375" style="89" bestFit="1" customWidth="1"/>
    <col min="14343" max="14343" width="11.7109375" style="89" bestFit="1" customWidth="1"/>
    <col min="14344" max="14344" width="9.7109375" style="89" bestFit="1" customWidth="1"/>
    <col min="14345" max="14345" width="16.28515625" style="89" bestFit="1" customWidth="1"/>
    <col min="14346" max="14346" width="8.7109375" style="89" bestFit="1" customWidth="1"/>
    <col min="14347" max="14347" width="10" style="89" bestFit="1" customWidth="1"/>
    <col min="14348" max="14348" width="9.28515625" style="89" bestFit="1" customWidth="1"/>
    <col min="14349" max="14349" width="16.28515625" style="89" bestFit="1" customWidth="1"/>
    <col min="14350" max="14350" width="9" style="89" customWidth="1"/>
    <col min="14351" max="14351" width="10" style="89" customWidth="1"/>
    <col min="14352" max="14352" width="9.28515625" style="89" bestFit="1" customWidth="1"/>
    <col min="14353" max="14353" width="9.28515625" style="89" customWidth="1"/>
    <col min="14354" max="14592" width="9.140625" style="89"/>
    <col min="14593" max="14593" width="4" style="89" customWidth="1"/>
    <col min="14594" max="14594" width="20.5703125" style="89" bestFit="1" customWidth="1"/>
    <col min="14595" max="14595" width="14.28515625" style="89" bestFit="1" customWidth="1"/>
    <col min="14596" max="14596" width="9.7109375" style="89" bestFit="1" customWidth="1"/>
    <col min="14597" max="14597" width="14.28515625" style="89" bestFit="1" customWidth="1"/>
    <col min="14598" max="14598" width="9.7109375" style="89" bestFit="1" customWidth="1"/>
    <col min="14599" max="14599" width="11.7109375" style="89" bestFit="1" customWidth="1"/>
    <col min="14600" max="14600" width="9.7109375" style="89" bestFit="1" customWidth="1"/>
    <col min="14601" max="14601" width="16.28515625" style="89" bestFit="1" customWidth="1"/>
    <col min="14602" max="14602" width="8.7109375" style="89" bestFit="1" customWidth="1"/>
    <col min="14603" max="14603" width="10" style="89" bestFit="1" customWidth="1"/>
    <col min="14604" max="14604" width="9.28515625" style="89" bestFit="1" customWidth="1"/>
    <col min="14605" max="14605" width="16.28515625" style="89" bestFit="1" customWidth="1"/>
    <col min="14606" max="14606" width="9" style="89" customWidth="1"/>
    <col min="14607" max="14607" width="10" style="89" customWidth="1"/>
    <col min="14608" max="14608" width="9.28515625" style="89" bestFit="1" customWidth="1"/>
    <col min="14609" max="14609" width="9.28515625" style="89" customWidth="1"/>
    <col min="14610" max="14848" width="9.140625" style="89"/>
    <col min="14849" max="14849" width="4" style="89" customWidth="1"/>
    <col min="14850" max="14850" width="20.5703125" style="89" bestFit="1" customWidth="1"/>
    <col min="14851" max="14851" width="14.28515625" style="89" bestFit="1" customWidth="1"/>
    <col min="14852" max="14852" width="9.7109375" style="89" bestFit="1" customWidth="1"/>
    <col min="14853" max="14853" width="14.28515625" style="89" bestFit="1" customWidth="1"/>
    <col min="14854" max="14854" width="9.7109375" style="89" bestFit="1" customWidth="1"/>
    <col min="14855" max="14855" width="11.7109375" style="89" bestFit="1" customWidth="1"/>
    <col min="14856" max="14856" width="9.7109375" style="89" bestFit="1" customWidth="1"/>
    <col min="14857" max="14857" width="16.28515625" style="89" bestFit="1" customWidth="1"/>
    <col min="14858" max="14858" width="8.7109375" style="89" bestFit="1" customWidth="1"/>
    <col min="14859" max="14859" width="10" style="89" bestFit="1" customWidth="1"/>
    <col min="14860" max="14860" width="9.28515625" style="89" bestFit="1" customWidth="1"/>
    <col min="14861" max="14861" width="16.28515625" style="89" bestFit="1" customWidth="1"/>
    <col min="14862" max="14862" width="9" style="89" customWidth="1"/>
    <col min="14863" max="14863" width="10" style="89" customWidth="1"/>
    <col min="14864" max="14864" width="9.28515625" style="89" bestFit="1" customWidth="1"/>
    <col min="14865" max="14865" width="9.28515625" style="89" customWidth="1"/>
    <col min="14866" max="15104" width="9.140625" style="89"/>
    <col min="15105" max="15105" width="4" style="89" customWidth="1"/>
    <col min="15106" max="15106" width="20.5703125" style="89" bestFit="1" customWidth="1"/>
    <col min="15107" max="15107" width="14.28515625" style="89" bestFit="1" customWidth="1"/>
    <col min="15108" max="15108" width="9.7109375" style="89" bestFit="1" customWidth="1"/>
    <col min="15109" max="15109" width="14.28515625" style="89" bestFit="1" customWidth="1"/>
    <col min="15110" max="15110" width="9.7109375" style="89" bestFit="1" customWidth="1"/>
    <col min="15111" max="15111" width="11.7109375" style="89" bestFit="1" customWidth="1"/>
    <col min="15112" max="15112" width="9.7109375" style="89" bestFit="1" customWidth="1"/>
    <col min="15113" max="15113" width="16.28515625" style="89" bestFit="1" customWidth="1"/>
    <col min="15114" max="15114" width="8.7109375" style="89" bestFit="1" customWidth="1"/>
    <col min="15115" max="15115" width="10" style="89" bestFit="1" customWidth="1"/>
    <col min="15116" max="15116" width="9.28515625" style="89" bestFit="1" customWidth="1"/>
    <col min="15117" max="15117" width="16.28515625" style="89" bestFit="1" customWidth="1"/>
    <col min="15118" max="15118" width="9" style="89" customWidth="1"/>
    <col min="15119" max="15119" width="10" style="89" customWidth="1"/>
    <col min="15120" max="15120" width="9.28515625" style="89" bestFit="1" customWidth="1"/>
    <col min="15121" max="15121" width="9.28515625" style="89" customWidth="1"/>
    <col min="15122" max="15360" width="9.140625" style="89"/>
    <col min="15361" max="15361" width="4" style="89" customWidth="1"/>
    <col min="15362" max="15362" width="20.5703125" style="89" bestFit="1" customWidth="1"/>
    <col min="15363" max="15363" width="14.28515625" style="89" bestFit="1" customWidth="1"/>
    <col min="15364" max="15364" width="9.7109375" style="89" bestFit="1" customWidth="1"/>
    <col min="15365" max="15365" width="14.28515625" style="89" bestFit="1" customWidth="1"/>
    <col min="15366" max="15366" width="9.7109375" style="89" bestFit="1" customWidth="1"/>
    <col min="15367" max="15367" width="11.7109375" style="89" bestFit="1" customWidth="1"/>
    <col min="15368" max="15368" width="9.7109375" style="89" bestFit="1" customWidth="1"/>
    <col min="15369" max="15369" width="16.28515625" style="89" bestFit="1" customWidth="1"/>
    <col min="15370" max="15370" width="8.7109375" style="89" bestFit="1" customWidth="1"/>
    <col min="15371" max="15371" width="10" style="89" bestFit="1" customWidth="1"/>
    <col min="15372" max="15372" width="9.28515625" style="89" bestFit="1" customWidth="1"/>
    <col min="15373" max="15373" width="16.28515625" style="89" bestFit="1" customWidth="1"/>
    <col min="15374" max="15374" width="9" style="89" customWidth="1"/>
    <col min="15375" max="15375" width="10" style="89" customWidth="1"/>
    <col min="15376" max="15376" width="9.28515625" style="89" bestFit="1" customWidth="1"/>
    <col min="15377" max="15377" width="9.28515625" style="89" customWidth="1"/>
    <col min="15378" max="15616" width="9.140625" style="89"/>
    <col min="15617" max="15617" width="4" style="89" customWidth="1"/>
    <col min="15618" max="15618" width="20.5703125" style="89" bestFit="1" customWidth="1"/>
    <col min="15619" max="15619" width="14.28515625" style="89" bestFit="1" customWidth="1"/>
    <col min="15620" max="15620" width="9.7109375" style="89" bestFit="1" customWidth="1"/>
    <col min="15621" max="15621" width="14.28515625" style="89" bestFit="1" customWidth="1"/>
    <col min="15622" max="15622" width="9.7109375" style="89" bestFit="1" customWidth="1"/>
    <col min="15623" max="15623" width="11.7109375" style="89" bestFit="1" customWidth="1"/>
    <col min="15624" max="15624" width="9.7109375" style="89" bestFit="1" customWidth="1"/>
    <col min="15625" max="15625" width="16.28515625" style="89" bestFit="1" customWidth="1"/>
    <col min="15626" max="15626" width="8.7109375" style="89" bestFit="1" customWidth="1"/>
    <col min="15627" max="15627" width="10" style="89" bestFit="1" customWidth="1"/>
    <col min="15628" max="15628" width="9.28515625" style="89" bestFit="1" customWidth="1"/>
    <col min="15629" max="15629" width="16.28515625" style="89" bestFit="1" customWidth="1"/>
    <col min="15630" max="15630" width="9" style="89" customWidth="1"/>
    <col min="15631" max="15631" width="10" style="89" customWidth="1"/>
    <col min="15632" max="15632" width="9.28515625" style="89" bestFit="1" customWidth="1"/>
    <col min="15633" max="15633" width="9.28515625" style="89" customWidth="1"/>
    <col min="15634" max="15872" width="9.140625" style="89"/>
    <col min="15873" max="15873" width="4" style="89" customWidth="1"/>
    <col min="15874" max="15874" width="20.5703125" style="89" bestFit="1" customWidth="1"/>
    <col min="15875" max="15875" width="14.28515625" style="89" bestFit="1" customWidth="1"/>
    <col min="15876" max="15876" width="9.7109375" style="89" bestFit="1" customWidth="1"/>
    <col min="15877" max="15877" width="14.28515625" style="89" bestFit="1" customWidth="1"/>
    <col min="15878" max="15878" width="9.7109375" style="89" bestFit="1" customWidth="1"/>
    <col min="15879" max="15879" width="11.7109375" style="89" bestFit="1" customWidth="1"/>
    <col min="15880" max="15880" width="9.7109375" style="89" bestFit="1" customWidth="1"/>
    <col min="15881" max="15881" width="16.28515625" style="89" bestFit="1" customWidth="1"/>
    <col min="15882" max="15882" width="8.7109375" style="89" bestFit="1" customWidth="1"/>
    <col min="15883" max="15883" width="10" style="89" bestFit="1" customWidth="1"/>
    <col min="15884" max="15884" width="9.28515625" style="89" bestFit="1" customWidth="1"/>
    <col min="15885" max="15885" width="16.28515625" style="89" bestFit="1" customWidth="1"/>
    <col min="15886" max="15886" width="9" style="89" customWidth="1"/>
    <col min="15887" max="15887" width="10" style="89" customWidth="1"/>
    <col min="15888" max="15888" width="9.28515625" style="89" bestFit="1" customWidth="1"/>
    <col min="15889" max="15889" width="9.28515625" style="89" customWidth="1"/>
    <col min="15890" max="16128" width="9.140625" style="89"/>
    <col min="16129" max="16129" width="4" style="89" customWidth="1"/>
    <col min="16130" max="16130" width="20.5703125" style="89" bestFit="1" customWidth="1"/>
    <col min="16131" max="16131" width="14.28515625" style="89" bestFit="1" customWidth="1"/>
    <col min="16132" max="16132" width="9.7109375" style="89" bestFit="1" customWidth="1"/>
    <col min="16133" max="16133" width="14.28515625" style="89" bestFit="1" customWidth="1"/>
    <col min="16134" max="16134" width="9.7109375" style="89" bestFit="1" customWidth="1"/>
    <col min="16135" max="16135" width="11.7109375" style="89" bestFit="1" customWidth="1"/>
    <col min="16136" max="16136" width="9.7109375" style="89" bestFit="1" customWidth="1"/>
    <col min="16137" max="16137" width="16.28515625" style="89" bestFit="1" customWidth="1"/>
    <col min="16138" max="16138" width="8.7109375" style="89" bestFit="1" customWidth="1"/>
    <col min="16139" max="16139" width="10" style="89" bestFit="1" customWidth="1"/>
    <col min="16140" max="16140" width="9.28515625" style="89" bestFit="1" customWidth="1"/>
    <col min="16141" max="16141" width="16.28515625" style="89" bestFit="1" customWidth="1"/>
    <col min="16142" max="16142" width="9" style="89" customWidth="1"/>
    <col min="16143" max="16143" width="10" style="89" customWidth="1"/>
    <col min="16144" max="16144" width="9.28515625" style="89" bestFit="1" customWidth="1"/>
    <col min="16145" max="16145" width="9.28515625" style="89" customWidth="1"/>
    <col min="16146" max="16384" width="9.140625" style="89"/>
  </cols>
  <sheetData>
    <row r="1" spans="1:17" ht="14.1" customHeight="1" x14ac:dyDescent="0.25">
      <c r="A1" s="563" t="s">
        <v>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7" ht="14.1" customHeight="1" x14ac:dyDescent="0.25">
      <c r="A2" s="563" t="s">
        <v>139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7" s="51" customFormat="1" ht="14.1" customHeight="1" thickBot="1" x14ac:dyDescent="0.3">
      <c r="A3" s="49"/>
      <c r="B3" s="104"/>
      <c r="C3" s="48"/>
      <c r="D3" s="48"/>
      <c r="L3" s="105"/>
      <c r="M3" s="106"/>
      <c r="N3" s="107" t="s">
        <v>140</v>
      </c>
      <c r="O3" s="108"/>
      <c r="P3" s="109"/>
      <c r="Q3" s="110"/>
    </row>
    <row r="4" spans="1:17" s="111" customFormat="1" ht="14.1" customHeight="1" x14ac:dyDescent="0.2">
      <c r="A4" s="54" t="s">
        <v>108</v>
      </c>
      <c r="B4" s="564" t="s">
        <v>141</v>
      </c>
      <c r="C4" s="566" t="s">
        <v>142</v>
      </c>
      <c r="D4" s="567"/>
      <c r="E4" s="566" t="s">
        <v>143</v>
      </c>
      <c r="F4" s="567"/>
      <c r="G4" s="568" t="s">
        <v>111</v>
      </c>
      <c r="H4" s="569"/>
      <c r="I4" s="570" t="s">
        <v>62</v>
      </c>
      <c r="J4" s="570"/>
      <c r="K4" s="570"/>
      <c r="L4" s="571"/>
      <c r="M4" s="572" t="s">
        <v>62</v>
      </c>
      <c r="N4" s="570"/>
      <c r="O4" s="570"/>
      <c r="P4" s="571"/>
    </row>
    <row r="5" spans="1:17" s="111" customFormat="1" ht="14.1" customHeight="1" thickBot="1" x14ac:dyDescent="0.25">
      <c r="A5" s="60" t="s">
        <v>112</v>
      </c>
      <c r="B5" s="565"/>
      <c r="C5" s="112" t="s">
        <v>144</v>
      </c>
      <c r="D5" s="113" t="s">
        <v>117</v>
      </c>
      <c r="E5" s="112" t="s">
        <v>144</v>
      </c>
      <c r="F5" s="113" t="s">
        <v>117</v>
      </c>
      <c r="G5" s="112" t="s">
        <v>115</v>
      </c>
      <c r="H5" s="113" t="s">
        <v>116</v>
      </c>
      <c r="I5" s="573" t="s">
        <v>145</v>
      </c>
      <c r="J5" s="574"/>
      <c r="K5" s="574"/>
      <c r="L5" s="575"/>
      <c r="M5" s="576" t="s">
        <v>146</v>
      </c>
      <c r="N5" s="574"/>
      <c r="O5" s="574"/>
      <c r="P5" s="575"/>
    </row>
    <row r="6" spans="1:17" s="114" customFormat="1" ht="14.1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577" t="s">
        <v>110</v>
      </c>
      <c r="K6" s="578"/>
      <c r="L6" s="579"/>
      <c r="M6" s="65"/>
      <c r="N6" s="577" t="s">
        <v>110</v>
      </c>
      <c r="O6" s="578"/>
      <c r="P6" s="579"/>
    </row>
    <row r="7" spans="1:17" s="51" customFormat="1" ht="14.1" customHeight="1" thickBot="1" x14ac:dyDescent="0.25">
      <c r="A7" s="49"/>
      <c r="J7" s="115" t="s">
        <v>113</v>
      </c>
      <c r="K7" s="115" t="s">
        <v>114</v>
      </c>
      <c r="L7" s="116" t="s">
        <v>147</v>
      </c>
      <c r="N7" s="115" t="s">
        <v>113</v>
      </c>
      <c r="O7" s="115" t="s">
        <v>114</v>
      </c>
      <c r="P7" s="116" t="s">
        <v>147</v>
      </c>
      <c r="Q7" s="110"/>
    </row>
    <row r="8" spans="1:17" ht="14.1" customHeight="1" x14ac:dyDescent="0.2">
      <c r="A8" s="117">
        <v>1</v>
      </c>
      <c r="B8" s="118" t="s">
        <v>25</v>
      </c>
      <c r="C8" s="48">
        <v>20396</v>
      </c>
      <c r="D8" s="119">
        <f>C8*100/22958322</f>
        <v>8.8839245307213655E-2</v>
      </c>
      <c r="E8" s="48">
        <v>58227</v>
      </c>
      <c r="F8" s="119">
        <f>E8*100/23212007</f>
        <v>0.25084862330086322</v>
      </c>
      <c r="G8" s="120">
        <f>C8-E8</f>
        <v>-37831</v>
      </c>
      <c r="H8" s="121">
        <f>G8*100/E8</f>
        <v>-64.971576759922371</v>
      </c>
    </row>
    <row r="9" spans="1:17" ht="14.1" customHeight="1" x14ac:dyDescent="0.2">
      <c r="A9" s="117"/>
      <c r="B9" s="123"/>
      <c r="C9" s="118"/>
      <c r="D9" s="118"/>
      <c r="E9" s="124"/>
      <c r="F9" s="125"/>
      <c r="G9" s="126"/>
      <c r="H9" s="125"/>
      <c r="I9" s="127" t="s">
        <v>73</v>
      </c>
      <c r="J9" s="128">
        <v>1426</v>
      </c>
      <c r="K9" s="128">
        <v>1324</v>
      </c>
      <c r="L9" s="129">
        <f>J9-K9</f>
        <v>102</v>
      </c>
      <c r="M9" s="127" t="s">
        <v>98</v>
      </c>
      <c r="N9" s="128">
        <v>5699</v>
      </c>
      <c r="O9" s="128">
        <v>27566</v>
      </c>
      <c r="P9" s="129">
        <f t="shared" ref="P9:P16" si="0">N9-O9</f>
        <v>-21867</v>
      </c>
    </row>
    <row r="10" spans="1:17" ht="14.1" customHeight="1" x14ac:dyDescent="0.2">
      <c r="C10" s="118"/>
      <c r="D10" s="118"/>
      <c r="E10" s="124"/>
      <c r="F10" s="118"/>
      <c r="I10" s="127" t="s">
        <v>95</v>
      </c>
      <c r="J10" s="128">
        <v>48</v>
      </c>
      <c r="K10" s="128">
        <v>0</v>
      </c>
      <c r="L10" s="129">
        <f>J10-K10</f>
        <v>48</v>
      </c>
      <c r="M10" s="127" t="s">
        <v>64</v>
      </c>
      <c r="N10" s="128">
        <v>3716</v>
      </c>
      <c r="O10" s="128">
        <v>9391</v>
      </c>
      <c r="P10" s="129">
        <f t="shared" si="0"/>
        <v>-5675</v>
      </c>
    </row>
    <row r="11" spans="1:17" ht="14.1" customHeight="1" x14ac:dyDescent="0.2">
      <c r="C11" s="118"/>
      <c r="D11" s="118"/>
      <c r="E11" s="124"/>
      <c r="F11" s="118"/>
      <c r="J11" s="128"/>
      <c r="K11" s="128"/>
      <c r="L11" s="129"/>
      <c r="M11" s="127" t="s">
        <v>65</v>
      </c>
      <c r="N11" s="128">
        <v>7196</v>
      </c>
      <c r="O11" s="128">
        <v>12672</v>
      </c>
      <c r="P11" s="129">
        <f t="shared" si="0"/>
        <v>-5476</v>
      </c>
    </row>
    <row r="12" spans="1:17" ht="14.1" customHeight="1" x14ac:dyDescent="0.2">
      <c r="C12" s="44"/>
      <c r="E12" s="44"/>
      <c r="F12" s="118"/>
      <c r="M12" s="127" t="s">
        <v>103</v>
      </c>
      <c r="N12" s="128">
        <v>2042</v>
      </c>
      <c r="O12" s="128">
        <v>4850</v>
      </c>
      <c r="P12" s="129">
        <f t="shared" si="0"/>
        <v>-2808</v>
      </c>
    </row>
    <row r="13" spans="1:17" ht="14.1" customHeight="1" x14ac:dyDescent="0.2">
      <c r="C13" s="118"/>
      <c r="D13" s="118"/>
      <c r="E13" s="124"/>
      <c r="F13" s="118"/>
      <c r="M13" s="127" t="s">
        <v>148</v>
      </c>
      <c r="N13" s="128">
        <v>0</v>
      </c>
      <c r="O13" s="128">
        <v>240</v>
      </c>
      <c r="P13" s="129">
        <f t="shared" si="0"/>
        <v>-240</v>
      </c>
    </row>
    <row r="14" spans="1:17" s="101" customFormat="1" ht="14.1" customHeight="1" x14ac:dyDescent="0.2">
      <c r="A14" s="130"/>
      <c r="C14" s="123"/>
      <c r="D14" s="118"/>
      <c r="E14" s="124"/>
      <c r="F14" s="123"/>
      <c r="I14" s="131"/>
      <c r="J14" s="128"/>
      <c r="K14" s="128"/>
      <c r="L14" s="129"/>
      <c r="M14" s="127" t="s">
        <v>79</v>
      </c>
      <c r="N14" s="128">
        <v>0</v>
      </c>
      <c r="O14" s="128">
        <v>199</v>
      </c>
      <c r="P14" s="129">
        <f t="shared" si="0"/>
        <v>-199</v>
      </c>
    </row>
    <row r="15" spans="1:17" s="103" customFormat="1" ht="14.1" customHeight="1" x14ac:dyDescent="0.2">
      <c r="A15" s="43"/>
      <c r="B15" s="101"/>
      <c r="C15" s="118"/>
      <c r="D15" s="118"/>
      <c r="E15" s="124"/>
      <c r="F15" s="118"/>
      <c r="G15" s="89"/>
      <c r="H15" s="89"/>
      <c r="I15" s="131"/>
      <c r="J15" s="128"/>
      <c r="K15" s="128"/>
      <c r="L15" s="129"/>
      <c r="M15" s="127" t="s">
        <v>149</v>
      </c>
      <c r="N15" s="128">
        <v>0</v>
      </c>
      <c r="O15" s="128">
        <v>2</v>
      </c>
      <c r="P15" s="129">
        <f t="shared" si="0"/>
        <v>-2</v>
      </c>
    </row>
    <row r="16" spans="1:17" s="103" customFormat="1" ht="14.1" customHeight="1" x14ac:dyDescent="0.2">
      <c r="A16" s="43"/>
      <c r="B16" s="101"/>
      <c r="C16" s="118"/>
      <c r="D16" s="118"/>
      <c r="E16" s="124"/>
      <c r="F16" s="118"/>
      <c r="G16" s="89"/>
      <c r="H16" s="89"/>
      <c r="M16" s="127" t="s">
        <v>150</v>
      </c>
      <c r="N16" s="128">
        <v>269</v>
      </c>
      <c r="O16" s="128">
        <v>1983</v>
      </c>
      <c r="P16" s="129">
        <f t="shared" si="0"/>
        <v>-1714</v>
      </c>
    </row>
    <row r="17" spans="1:16" s="103" customFormat="1" ht="14.1" customHeight="1" x14ac:dyDescent="0.2">
      <c r="A17" s="43"/>
      <c r="B17" s="101"/>
      <c r="C17" s="118"/>
      <c r="D17" s="118"/>
      <c r="E17" s="124"/>
      <c r="F17" s="118"/>
      <c r="G17" s="89"/>
      <c r="H17" s="89"/>
      <c r="I17" s="132"/>
      <c r="J17" s="133"/>
      <c r="K17" s="133"/>
      <c r="L17" s="129"/>
    </row>
    <row r="18" spans="1:16" s="103" customFormat="1" ht="14.1" customHeight="1" x14ac:dyDescent="0.2">
      <c r="A18" s="43"/>
      <c r="B18" s="101"/>
      <c r="C18" s="118"/>
      <c r="D18" s="118"/>
      <c r="E18" s="124"/>
      <c r="F18" s="118"/>
      <c r="G18" s="89"/>
      <c r="H18" s="89"/>
      <c r="I18" s="132"/>
      <c r="J18" s="133"/>
      <c r="K18" s="133"/>
      <c r="L18" s="129"/>
    </row>
    <row r="19" spans="1:16" s="103" customFormat="1" ht="14.1" customHeight="1" x14ac:dyDescent="0.2">
      <c r="A19" s="43"/>
      <c r="B19" s="101"/>
      <c r="C19" s="118"/>
      <c r="D19" s="118"/>
      <c r="E19" s="124"/>
      <c r="F19" s="118"/>
      <c r="G19" s="89"/>
      <c r="H19" s="89"/>
      <c r="I19" s="132"/>
      <c r="J19" s="133"/>
      <c r="K19" s="133"/>
      <c r="L19" s="129"/>
    </row>
    <row r="20" spans="1:16" s="103" customFormat="1" ht="14.1" customHeight="1" x14ac:dyDescent="0.2">
      <c r="A20" s="43"/>
      <c r="B20" s="101"/>
      <c r="C20" s="118"/>
      <c r="D20" s="118"/>
      <c r="E20" s="124"/>
      <c r="F20" s="118"/>
      <c r="G20" s="89"/>
      <c r="H20" s="89"/>
      <c r="I20" s="132"/>
      <c r="J20" s="133"/>
      <c r="K20" s="133"/>
      <c r="L20" s="129"/>
      <c r="M20" s="132"/>
      <c r="N20" s="133"/>
      <c r="O20" s="133"/>
      <c r="P20" s="129"/>
    </row>
    <row r="21" spans="1:16" s="103" customFormat="1" ht="14.1" customHeight="1" x14ac:dyDescent="0.2">
      <c r="A21" s="43"/>
      <c r="B21" s="101"/>
      <c r="C21" s="118"/>
      <c r="D21" s="118"/>
      <c r="E21" s="124"/>
      <c r="F21" s="118"/>
      <c r="G21" s="89"/>
      <c r="H21" s="89"/>
      <c r="I21" s="132"/>
      <c r="J21" s="133"/>
      <c r="K21" s="133"/>
      <c r="L21" s="129"/>
      <c r="M21" s="132"/>
      <c r="N21" s="133"/>
      <c r="O21" s="133"/>
      <c r="P21" s="129"/>
    </row>
    <row r="22" spans="1:16" s="103" customFormat="1" ht="14.1" customHeight="1" x14ac:dyDescent="0.2">
      <c r="A22" s="43"/>
      <c r="B22" s="101"/>
      <c r="C22" s="118"/>
      <c r="D22" s="118"/>
      <c r="E22" s="124"/>
      <c r="F22" s="118"/>
      <c r="G22" s="89"/>
      <c r="H22" s="89"/>
      <c r="L22" s="134"/>
      <c r="M22" s="132"/>
      <c r="N22" s="133"/>
      <c r="O22" s="133"/>
      <c r="P22" s="129"/>
    </row>
    <row r="23" spans="1:16" s="103" customFormat="1" ht="14.1" customHeight="1" x14ac:dyDescent="0.2">
      <c r="A23" s="43"/>
      <c r="B23" s="101"/>
      <c r="C23" s="118"/>
      <c r="D23" s="118"/>
      <c r="E23" s="124"/>
      <c r="F23" s="118"/>
      <c r="G23" s="89"/>
      <c r="H23" s="89"/>
      <c r="I23" s="135"/>
      <c r="J23" s="124"/>
      <c r="K23" s="124"/>
      <c r="L23" s="129"/>
      <c r="M23" s="132"/>
      <c r="N23" s="133"/>
      <c r="O23" s="133"/>
      <c r="P23" s="129"/>
    </row>
    <row r="24" spans="1:16" s="103" customFormat="1" ht="14.1" customHeight="1" x14ac:dyDescent="0.2">
      <c r="A24" s="43"/>
      <c r="B24" s="101"/>
      <c r="C24" s="118"/>
      <c r="D24" s="118"/>
      <c r="E24" s="124"/>
      <c r="F24" s="118"/>
      <c r="G24" s="89"/>
      <c r="H24" s="89"/>
      <c r="I24" s="135"/>
      <c r="J24" s="124"/>
      <c r="K24" s="124"/>
      <c r="L24" s="129"/>
      <c r="M24" s="132"/>
      <c r="N24" s="133"/>
      <c r="O24" s="133"/>
      <c r="P24" s="129"/>
    </row>
    <row r="25" spans="1:16" s="103" customFormat="1" ht="14.1" customHeight="1" x14ac:dyDescent="0.2">
      <c r="A25" s="43"/>
      <c r="B25" s="101"/>
      <c r="C25" s="118"/>
      <c r="D25" s="118"/>
      <c r="E25" s="124"/>
      <c r="F25" s="118"/>
      <c r="G25" s="89"/>
      <c r="H25" s="89"/>
      <c r="I25" s="135"/>
      <c r="J25" s="124"/>
      <c r="K25" s="124"/>
      <c r="L25" s="129"/>
      <c r="M25" s="132"/>
      <c r="N25" s="133"/>
      <c r="O25" s="133"/>
      <c r="P25" s="129"/>
    </row>
    <row r="26" spans="1:16" s="103" customFormat="1" ht="14.1" customHeight="1" x14ac:dyDescent="0.2">
      <c r="A26" s="43"/>
      <c r="B26" s="101"/>
      <c r="C26" s="118"/>
      <c r="D26" s="118"/>
      <c r="E26" s="124"/>
      <c r="F26" s="118"/>
      <c r="G26" s="89"/>
      <c r="H26" s="89"/>
      <c r="I26" s="135"/>
      <c r="J26" s="124"/>
      <c r="K26" s="124"/>
      <c r="L26" s="129"/>
      <c r="M26" s="132"/>
      <c r="N26" s="133"/>
      <c r="O26" s="133"/>
      <c r="P26" s="129"/>
    </row>
    <row r="27" spans="1:16" s="103" customFormat="1" ht="14.1" customHeight="1" x14ac:dyDescent="0.2">
      <c r="A27" s="43"/>
      <c r="B27" s="101"/>
      <c r="C27" s="118"/>
      <c r="D27" s="118"/>
      <c r="E27" s="124"/>
      <c r="F27" s="118"/>
      <c r="G27" s="89"/>
      <c r="H27" s="89"/>
      <c r="I27" s="135"/>
      <c r="J27" s="124"/>
      <c r="K27" s="124"/>
      <c r="L27" s="129"/>
      <c r="M27" s="132"/>
      <c r="N27" s="133"/>
      <c r="O27" s="133"/>
      <c r="P27" s="129"/>
    </row>
    <row r="28" spans="1:16" s="103" customFormat="1" ht="14.1" customHeight="1" x14ac:dyDescent="0.2">
      <c r="A28" s="43"/>
      <c r="B28" s="101"/>
      <c r="C28" s="118"/>
      <c r="D28" s="118"/>
      <c r="E28" s="124"/>
      <c r="F28" s="118"/>
      <c r="G28" s="89"/>
      <c r="H28" s="89"/>
      <c r="I28" s="135"/>
      <c r="J28" s="124"/>
      <c r="K28" s="124"/>
      <c r="L28" s="129"/>
      <c r="M28" s="132"/>
      <c r="N28" s="133"/>
      <c r="O28" s="133"/>
      <c r="P28" s="129"/>
    </row>
    <row r="29" spans="1:16" s="103" customFormat="1" ht="14.1" customHeight="1" x14ac:dyDescent="0.2">
      <c r="A29" s="43"/>
      <c r="B29" s="101"/>
      <c r="C29" s="118"/>
      <c r="D29" s="118"/>
      <c r="E29" s="124"/>
      <c r="F29" s="118"/>
      <c r="G29" s="89"/>
      <c r="H29" s="89"/>
      <c r="I29" s="135"/>
      <c r="J29" s="124"/>
      <c r="K29" s="124"/>
      <c r="L29" s="129"/>
      <c r="M29" s="132"/>
      <c r="N29" s="133"/>
      <c r="O29" s="133"/>
      <c r="P29" s="129"/>
    </row>
    <row r="30" spans="1:16" s="103" customFormat="1" ht="14.1" customHeight="1" x14ac:dyDescent="0.2">
      <c r="C30" s="118"/>
      <c r="D30" s="118"/>
      <c r="E30" s="124"/>
      <c r="F30" s="118"/>
      <c r="G30" s="89"/>
      <c r="H30" s="89"/>
      <c r="I30" s="135"/>
      <c r="J30" s="124"/>
      <c r="K30" s="124"/>
      <c r="L30" s="129"/>
      <c r="M30" s="132"/>
      <c r="N30" s="133"/>
      <c r="O30" s="133"/>
      <c r="P30" s="129"/>
    </row>
    <row r="31" spans="1:16" s="103" customFormat="1" ht="14.1" customHeight="1" x14ac:dyDescent="0.2">
      <c r="C31" s="118"/>
      <c r="D31" s="118"/>
      <c r="E31" s="124"/>
      <c r="F31" s="118"/>
      <c r="G31" s="89"/>
      <c r="H31" s="89"/>
      <c r="I31" s="135"/>
      <c r="J31" s="124"/>
      <c r="K31" s="124"/>
      <c r="L31" s="129"/>
      <c r="M31" s="132"/>
      <c r="N31" s="133"/>
      <c r="O31" s="133"/>
      <c r="P31" s="129"/>
    </row>
    <row r="32" spans="1:16" s="103" customFormat="1" ht="14.1" customHeight="1" x14ac:dyDescent="0.2">
      <c r="C32" s="118"/>
      <c r="D32" s="118"/>
      <c r="E32" s="124"/>
      <c r="F32" s="118"/>
      <c r="G32" s="89"/>
      <c r="H32" s="89"/>
      <c r="I32" s="135"/>
      <c r="J32" s="124"/>
      <c r="K32" s="124"/>
      <c r="L32" s="129"/>
      <c r="M32" s="132"/>
      <c r="N32" s="133"/>
      <c r="O32" s="133"/>
      <c r="P32" s="129"/>
    </row>
    <row r="33" spans="1:16" s="103" customFormat="1" ht="14.1" customHeight="1" x14ac:dyDescent="0.2">
      <c r="C33" s="118"/>
      <c r="D33" s="118"/>
      <c r="E33" s="124"/>
      <c r="F33" s="118"/>
      <c r="G33" s="89"/>
      <c r="H33" s="89"/>
      <c r="I33" s="135"/>
      <c r="J33" s="124"/>
      <c r="K33" s="124"/>
      <c r="L33" s="129"/>
      <c r="M33" s="132"/>
      <c r="N33" s="133"/>
      <c r="O33" s="133"/>
      <c r="P33" s="129"/>
    </row>
    <row r="34" spans="1:16" s="103" customFormat="1" ht="14.1" customHeight="1" x14ac:dyDescent="0.2">
      <c r="C34" s="118"/>
      <c r="D34" s="118"/>
      <c r="E34" s="124"/>
      <c r="F34" s="118"/>
      <c r="G34" s="89"/>
      <c r="H34" s="89"/>
      <c r="I34" s="135"/>
      <c r="J34" s="124"/>
      <c r="K34" s="124"/>
      <c r="L34" s="129"/>
      <c r="M34" s="132"/>
      <c r="N34" s="133"/>
      <c r="O34" s="133"/>
      <c r="P34" s="129"/>
    </row>
    <row r="35" spans="1:16" s="103" customFormat="1" ht="14.1" customHeight="1" x14ac:dyDescent="0.2">
      <c r="C35" s="118"/>
      <c r="D35" s="118"/>
      <c r="E35" s="124"/>
      <c r="F35" s="118"/>
      <c r="G35" s="89"/>
      <c r="H35" s="89"/>
      <c r="I35" s="135"/>
      <c r="J35" s="124"/>
      <c r="K35" s="124"/>
      <c r="L35" s="129"/>
      <c r="M35" s="132"/>
      <c r="N35" s="133"/>
      <c r="O35" s="133"/>
      <c r="P35" s="129"/>
    </row>
    <row r="36" spans="1:16" s="103" customFormat="1" ht="14.1" customHeight="1" x14ac:dyDescent="0.2">
      <c r="C36" s="118"/>
      <c r="D36" s="118"/>
      <c r="E36" s="124"/>
      <c r="F36" s="118"/>
      <c r="G36" s="89"/>
      <c r="H36" s="89"/>
      <c r="I36" s="89"/>
      <c r="J36" s="89"/>
      <c r="K36" s="89"/>
      <c r="L36" s="122"/>
      <c r="M36" s="132"/>
      <c r="N36" s="133"/>
      <c r="O36" s="133"/>
      <c r="P36" s="129"/>
    </row>
    <row r="37" spans="1:16" s="103" customFormat="1" ht="14.1" customHeight="1" x14ac:dyDescent="0.2">
      <c r="C37" s="118"/>
      <c r="D37" s="118"/>
      <c r="E37" s="124"/>
      <c r="F37" s="118"/>
      <c r="G37" s="89"/>
      <c r="H37" s="89"/>
      <c r="I37" s="89"/>
      <c r="J37" s="89"/>
      <c r="K37" s="89"/>
      <c r="L37" s="122"/>
      <c r="N37" s="89"/>
      <c r="O37" s="89"/>
      <c r="P37" s="122"/>
    </row>
    <row r="38" spans="1:16" s="103" customFormat="1" ht="14.1" customHeight="1" x14ac:dyDescent="0.2">
      <c r="C38" s="118"/>
      <c r="D38" s="118"/>
      <c r="E38" s="124"/>
      <c r="F38" s="118"/>
      <c r="G38" s="89"/>
      <c r="H38" s="89"/>
      <c r="I38" s="89"/>
      <c r="J38" s="89"/>
      <c r="K38" s="89"/>
      <c r="L38" s="122"/>
      <c r="M38" s="132"/>
      <c r="N38" s="133"/>
      <c r="O38" s="133"/>
      <c r="P38" s="129"/>
    </row>
    <row r="39" spans="1:16" s="103" customFormat="1" ht="14.1" customHeight="1" x14ac:dyDescent="0.2">
      <c r="C39" s="118"/>
      <c r="D39" s="118"/>
      <c r="E39" s="124"/>
      <c r="F39" s="118"/>
      <c r="G39" s="89"/>
      <c r="H39" s="89"/>
      <c r="I39" s="89"/>
      <c r="J39" s="89"/>
      <c r="K39" s="89"/>
      <c r="L39" s="122"/>
      <c r="N39" s="89"/>
      <c r="O39" s="89"/>
      <c r="P39" s="122"/>
    </row>
    <row r="40" spans="1:16" s="103" customFormat="1" ht="14.1" customHeight="1" x14ac:dyDescent="0.2">
      <c r="C40" s="118"/>
      <c r="D40" s="118"/>
      <c r="E40" s="124"/>
      <c r="F40" s="118"/>
      <c r="G40" s="89"/>
      <c r="H40" s="89"/>
      <c r="L40" s="134"/>
      <c r="P40" s="134"/>
    </row>
    <row r="41" spans="1:16" s="103" customFormat="1" ht="14.1" customHeight="1" x14ac:dyDescent="0.2">
      <c r="C41" s="118"/>
      <c r="D41" s="118"/>
      <c r="E41" s="124"/>
      <c r="F41" s="118"/>
      <c r="G41" s="89"/>
      <c r="H41" s="89"/>
      <c r="L41" s="134"/>
      <c r="P41" s="134"/>
    </row>
    <row r="42" spans="1:16" s="103" customFormat="1" ht="14.1" customHeight="1" x14ac:dyDescent="0.2">
      <c r="C42" s="118"/>
      <c r="D42" s="118"/>
      <c r="E42" s="124"/>
      <c r="F42" s="118"/>
      <c r="G42" s="89"/>
      <c r="H42" s="89"/>
      <c r="L42" s="134"/>
      <c r="P42" s="134"/>
    </row>
    <row r="43" spans="1:16" s="103" customFormat="1" ht="14.1" customHeight="1" x14ac:dyDescent="0.2">
      <c r="C43" s="118"/>
      <c r="D43" s="118"/>
      <c r="E43" s="124"/>
      <c r="F43" s="118"/>
      <c r="G43" s="89"/>
      <c r="H43" s="89"/>
      <c r="I43" s="136"/>
      <c r="L43" s="134"/>
      <c r="P43" s="134"/>
    </row>
    <row r="44" spans="1:16" s="103" customFormat="1" ht="14.1" customHeight="1" x14ac:dyDescent="0.2">
      <c r="A44" s="43"/>
      <c r="B44" s="101"/>
      <c r="C44" s="118"/>
      <c r="D44" s="118"/>
      <c r="E44" s="124"/>
      <c r="F44" s="118"/>
      <c r="G44" s="89"/>
      <c r="H44" s="89"/>
      <c r="L44" s="134"/>
      <c r="P44" s="134"/>
    </row>
    <row r="45" spans="1:16" s="103" customFormat="1" ht="14.1" customHeight="1" x14ac:dyDescent="0.2">
      <c r="A45" s="43"/>
      <c r="B45" s="101"/>
      <c r="C45" s="118"/>
      <c r="D45" s="48"/>
      <c r="E45" s="48"/>
      <c r="F45" s="118"/>
      <c r="G45" s="89"/>
      <c r="H45" s="89"/>
      <c r="I45" s="118" t="s">
        <v>151</v>
      </c>
      <c r="J45" s="118">
        <f>SUM(J9:J36)</f>
        <v>1474</v>
      </c>
      <c r="K45" s="118">
        <f>SUM(K9:K36)</f>
        <v>1324</v>
      </c>
      <c r="L45" s="137">
        <f>SUM(L9:L36)</f>
        <v>150</v>
      </c>
      <c r="M45" s="118" t="s">
        <v>151</v>
      </c>
      <c r="N45" s="118">
        <f>SUM(N9:N36)</f>
        <v>18922</v>
      </c>
      <c r="O45" s="118">
        <f>SUM(O9:O36)</f>
        <v>56903</v>
      </c>
      <c r="P45" s="137">
        <f>SUM(P9:P44)</f>
        <v>-37981</v>
      </c>
    </row>
    <row r="46" spans="1:16" s="103" customFormat="1" ht="14.1" customHeight="1" x14ac:dyDescent="0.2">
      <c r="A46" s="43"/>
      <c r="B46" s="101"/>
      <c r="C46" s="118"/>
      <c r="D46" s="118"/>
      <c r="E46" s="124"/>
      <c r="F46" s="118"/>
      <c r="G46" s="89"/>
      <c r="H46" s="89"/>
      <c r="J46" s="118">
        <f>N45</f>
        <v>18922</v>
      </c>
      <c r="K46" s="118">
        <f>O45</f>
        <v>56903</v>
      </c>
      <c r="L46" s="137">
        <f>P45</f>
        <v>-37981</v>
      </c>
      <c r="N46" s="89"/>
      <c r="O46" s="89"/>
      <c r="P46" s="122"/>
    </row>
    <row r="47" spans="1:16" s="103" customFormat="1" ht="14.1" customHeight="1" x14ac:dyDescent="0.2">
      <c r="A47" s="43"/>
      <c r="B47" s="101"/>
      <c r="C47" s="118"/>
      <c r="D47" s="118"/>
      <c r="E47" s="124"/>
      <c r="F47" s="118"/>
      <c r="G47" s="89"/>
      <c r="H47" s="89"/>
      <c r="J47" s="138">
        <f>SUM(J45:J46)</f>
        <v>20396</v>
      </c>
      <c r="K47" s="138">
        <f>SUM(K45:K46)</f>
        <v>58227</v>
      </c>
      <c r="L47" s="139">
        <f>SUM(L45:L46)</f>
        <v>-37831</v>
      </c>
      <c r="M47" s="89"/>
      <c r="N47" s="89"/>
      <c r="O47" s="89"/>
      <c r="P47" s="122"/>
    </row>
    <row r="48" spans="1:16" s="103" customFormat="1" ht="14.1" customHeight="1" x14ac:dyDescent="0.2">
      <c r="A48" s="43"/>
      <c r="B48" s="140"/>
      <c r="C48" s="141"/>
      <c r="D48" s="141"/>
      <c r="E48" s="124"/>
      <c r="F48" s="118"/>
      <c r="G48" s="89"/>
      <c r="H48" s="89"/>
      <c r="I48" s="142" t="s">
        <v>152</v>
      </c>
      <c r="J48" s="104">
        <f>C8-J47</f>
        <v>0</v>
      </c>
      <c r="K48" s="104">
        <f>E8-K47</f>
        <v>0</v>
      </c>
      <c r="L48" s="105">
        <f>G8-L47</f>
        <v>0</v>
      </c>
      <c r="M48" s="89"/>
      <c r="N48" s="89"/>
      <c r="O48" s="89"/>
      <c r="P48" s="122"/>
    </row>
    <row r="49" spans="1:16" s="103" customFormat="1" ht="14.1" customHeight="1" x14ac:dyDescent="0.2">
      <c r="A49" s="43"/>
      <c r="B49" s="140"/>
      <c r="C49" s="141"/>
      <c r="D49" s="141"/>
      <c r="E49" s="124"/>
      <c r="F49" s="118"/>
      <c r="G49" s="89"/>
      <c r="H49" s="89"/>
      <c r="I49" s="143"/>
      <c r="J49" s="126"/>
      <c r="K49" s="126"/>
      <c r="L49" s="144"/>
      <c r="M49" s="143"/>
      <c r="N49" s="126"/>
      <c r="O49" s="126"/>
      <c r="P49" s="144"/>
    </row>
    <row r="50" spans="1:16" s="103" customFormat="1" ht="14.1" customHeight="1" x14ac:dyDescent="0.2">
      <c r="A50" s="117">
        <v>2</v>
      </c>
      <c r="B50" s="118" t="s">
        <v>30</v>
      </c>
      <c r="C50" s="48">
        <v>1125419</v>
      </c>
      <c r="D50" s="119">
        <f>C50*100/22958322</f>
        <v>4.9020089534418068</v>
      </c>
      <c r="E50" s="48">
        <v>1371919</v>
      </c>
      <c r="F50" s="119">
        <f>E50*100/23212007</f>
        <v>5.910385086477012</v>
      </c>
      <c r="G50" s="120">
        <f>C50-E50</f>
        <v>-246500</v>
      </c>
      <c r="H50" s="121">
        <f>G50*100/E50</f>
        <v>-17.967533068643267</v>
      </c>
      <c r="I50" s="89"/>
      <c r="J50" s="89"/>
      <c r="K50" s="89"/>
      <c r="L50" s="122"/>
      <c r="N50" s="89"/>
      <c r="O50" s="89"/>
      <c r="P50" s="122"/>
    </row>
    <row r="51" spans="1:16" s="103" customFormat="1" ht="14.1" customHeight="1" x14ac:dyDescent="0.2">
      <c r="A51" s="43"/>
      <c r="B51" s="101"/>
      <c r="C51" s="118"/>
      <c r="D51" s="118"/>
      <c r="E51" s="118"/>
      <c r="F51" s="118"/>
      <c r="G51" s="89"/>
      <c r="H51" s="89"/>
      <c r="I51" s="127" t="s">
        <v>63</v>
      </c>
      <c r="J51" s="128">
        <v>22457</v>
      </c>
      <c r="K51" s="128">
        <v>13532</v>
      </c>
      <c r="L51" s="129">
        <f t="shared" ref="L51:L65" si="1">J51-K51</f>
        <v>8925</v>
      </c>
      <c r="M51" s="127" t="s">
        <v>73</v>
      </c>
      <c r="N51" s="128">
        <v>707923</v>
      </c>
      <c r="O51" s="128">
        <v>869780</v>
      </c>
      <c r="P51" s="129">
        <f t="shared" ref="P51:P87" si="2">N51-O51</f>
        <v>-161857</v>
      </c>
    </row>
    <row r="52" spans="1:16" s="103" customFormat="1" ht="14.1" customHeight="1" x14ac:dyDescent="0.2">
      <c r="A52" s="43"/>
      <c r="B52" s="101"/>
      <c r="C52" s="118"/>
      <c r="D52" s="118"/>
      <c r="E52" s="118"/>
      <c r="F52" s="118"/>
      <c r="G52" s="89"/>
      <c r="H52" s="89"/>
      <c r="I52" s="127" t="s">
        <v>65</v>
      </c>
      <c r="J52" s="128">
        <v>8915</v>
      </c>
      <c r="K52" s="128">
        <v>5914</v>
      </c>
      <c r="L52" s="129">
        <f t="shared" si="1"/>
        <v>3001</v>
      </c>
      <c r="M52" s="127" t="s">
        <v>84</v>
      </c>
      <c r="N52" s="128">
        <v>44442</v>
      </c>
      <c r="O52" s="128">
        <v>72540</v>
      </c>
      <c r="P52" s="129">
        <f t="shared" si="2"/>
        <v>-28098</v>
      </c>
    </row>
    <row r="53" spans="1:16" s="103" customFormat="1" ht="14.1" customHeight="1" x14ac:dyDescent="0.2">
      <c r="A53" s="43"/>
      <c r="B53" s="101"/>
      <c r="C53" s="118"/>
      <c r="D53" s="118"/>
      <c r="E53" s="118"/>
      <c r="F53" s="118"/>
      <c r="G53" s="89"/>
      <c r="H53" s="89"/>
      <c r="I53" s="127" t="s">
        <v>94</v>
      </c>
      <c r="J53" s="128">
        <v>3815</v>
      </c>
      <c r="K53" s="128">
        <v>1666</v>
      </c>
      <c r="L53" s="129">
        <f t="shared" si="1"/>
        <v>2149</v>
      </c>
      <c r="M53" s="127" t="s">
        <v>153</v>
      </c>
      <c r="N53" s="128">
        <v>21693</v>
      </c>
      <c r="O53" s="128">
        <v>35399</v>
      </c>
      <c r="P53" s="129">
        <f t="shared" si="2"/>
        <v>-13706</v>
      </c>
    </row>
    <row r="54" spans="1:16" s="103" customFormat="1" ht="14.1" customHeight="1" x14ac:dyDescent="0.2">
      <c r="A54" s="43"/>
      <c r="B54" s="101"/>
      <c r="C54" s="118"/>
      <c r="D54" s="118"/>
      <c r="E54" s="118"/>
      <c r="F54" s="118"/>
      <c r="G54" s="89"/>
      <c r="H54" s="89"/>
      <c r="I54" s="127" t="s">
        <v>154</v>
      </c>
      <c r="J54" s="128">
        <v>1465</v>
      </c>
      <c r="K54" s="128">
        <v>658</v>
      </c>
      <c r="L54" s="129">
        <f t="shared" si="1"/>
        <v>807</v>
      </c>
      <c r="M54" s="127" t="s">
        <v>95</v>
      </c>
      <c r="N54" s="128">
        <v>42808</v>
      </c>
      <c r="O54" s="128">
        <v>56472</v>
      </c>
      <c r="P54" s="129">
        <f t="shared" si="2"/>
        <v>-13664</v>
      </c>
    </row>
    <row r="55" spans="1:16" s="103" customFormat="1" ht="14.1" customHeight="1" x14ac:dyDescent="0.2">
      <c r="A55" s="43"/>
      <c r="B55" s="101"/>
      <c r="C55" s="118"/>
      <c r="D55" s="118"/>
      <c r="E55" s="118"/>
      <c r="F55" s="118"/>
      <c r="G55" s="89"/>
      <c r="H55" s="89"/>
      <c r="I55" s="127" t="s">
        <v>79</v>
      </c>
      <c r="J55" s="128">
        <v>898</v>
      </c>
      <c r="K55" s="128">
        <v>122</v>
      </c>
      <c r="L55" s="129">
        <f t="shared" si="1"/>
        <v>776</v>
      </c>
      <c r="M55" s="127" t="s">
        <v>155</v>
      </c>
      <c r="N55" s="128">
        <v>26602</v>
      </c>
      <c r="O55" s="128">
        <v>34004</v>
      </c>
      <c r="P55" s="129">
        <f t="shared" si="2"/>
        <v>-7402</v>
      </c>
    </row>
    <row r="56" spans="1:16" s="103" customFormat="1" ht="14.1" customHeight="1" x14ac:dyDescent="0.2">
      <c r="A56" s="43"/>
      <c r="B56" s="101"/>
      <c r="C56" s="118"/>
      <c r="D56" s="118"/>
      <c r="E56" s="118"/>
      <c r="F56" s="118"/>
      <c r="G56" s="89"/>
      <c r="H56" s="89"/>
      <c r="I56" s="127" t="s">
        <v>148</v>
      </c>
      <c r="J56" s="128">
        <v>2723</v>
      </c>
      <c r="K56" s="128">
        <v>2275</v>
      </c>
      <c r="L56" s="129">
        <f t="shared" si="1"/>
        <v>448</v>
      </c>
      <c r="M56" s="127" t="s">
        <v>101</v>
      </c>
      <c r="N56" s="128">
        <v>24554</v>
      </c>
      <c r="O56" s="128">
        <v>30091</v>
      </c>
      <c r="P56" s="129">
        <f t="shared" si="2"/>
        <v>-5537</v>
      </c>
    </row>
    <row r="57" spans="1:16" s="103" customFormat="1" ht="14.1" customHeight="1" x14ac:dyDescent="0.2">
      <c r="A57" s="43"/>
      <c r="B57" s="101"/>
      <c r="C57" s="118"/>
      <c r="D57" s="118"/>
      <c r="E57" s="118"/>
      <c r="F57" s="118"/>
      <c r="G57" s="89"/>
      <c r="H57" s="89"/>
      <c r="I57" s="127" t="s">
        <v>97</v>
      </c>
      <c r="J57" s="128">
        <v>2782</v>
      </c>
      <c r="K57" s="128">
        <v>2502</v>
      </c>
      <c r="L57" s="129">
        <f t="shared" si="1"/>
        <v>280</v>
      </c>
      <c r="M57" s="127" t="s">
        <v>156</v>
      </c>
      <c r="N57" s="128">
        <v>5306</v>
      </c>
      <c r="O57" s="128">
        <v>9318</v>
      </c>
      <c r="P57" s="129">
        <f t="shared" si="2"/>
        <v>-4012</v>
      </c>
    </row>
    <row r="58" spans="1:16" s="103" customFormat="1" ht="14.1" customHeight="1" x14ac:dyDescent="0.2">
      <c r="A58" s="43"/>
      <c r="B58" s="101"/>
      <c r="C58" s="118"/>
      <c r="D58" s="118"/>
      <c r="E58" s="118"/>
      <c r="F58" s="118"/>
      <c r="G58" s="89"/>
      <c r="H58" s="89"/>
      <c r="I58" s="127" t="s">
        <v>91</v>
      </c>
      <c r="J58" s="128">
        <v>122</v>
      </c>
      <c r="K58" s="128">
        <v>0</v>
      </c>
      <c r="L58" s="129">
        <f t="shared" si="1"/>
        <v>122</v>
      </c>
      <c r="M58" s="127" t="s">
        <v>99</v>
      </c>
      <c r="N58" s="128">
        <v>30854</v>
      </c>
      <c r="O58" s="128">
        <v>33191</v>
      </c>
      <c r="P58" s="129">
        <f t="shared" si="2"/>
        <v>-2337</v>
      </c>
    </row>
    <row r="59" spans="1:16" s="103" customFormat="1" ht="14.1" customHeight="1" x14ac:dyDescent="0.2">
      <c r="A59" s="43"/>
      <c r="B59" s="101"/>
      <c r="C59" s="118"/>
      <c r="D59" s="118"/>
      <c r="E59" s="118"/>
      <c r="F59" s="118"/>
      <c r="G59" s="89"/>
      <c r="H59" s="89"/>
      <c r="I59" s="127" t="s">
        <v>66</v>
      </c>
      <c r="J59" s="128">
        <v>459</v>
      </c>
      <c r="K59" s="128">
        <v>365</v>
      </c>
      <c r="L59" s="129">
        <f t="shared" si="1"/>
        <v>94</v>
      </c>
      <c r="M59" s="127" t="s">
        <v>86</v>
      </c>
      <c r="N59" s="128">
        <v>4515</v>
      </c>
      <c r="O59" s="128">
        <v>6347</v>
      </c>
      <c r="P59" s="129">
        <f t="shared" si="2"/>
        <v>-1832</v>
      </c>
    </row>
    <row r="60" spans="1:16" s="103" customFormat="1" ht="14.1" customHeight="1" x14ac:dyDescent="0.2">
      <c r="A60" s="43"/>
      <c r="B60" s="101"/>
      <c r="C60" s="118"/>
      <c r="D60" s="118"/>
      <c r="E60" s="118"/>
      <c r="F60" s="118"/>
      <c r="G60" s="89"/>
      <c r="H60" s="89"/>
      <c r="I60" s="127" t="s">
        <v>157</v>
      </c>
      <c r="J60" s="128">
        <v>104</v>
      </c>
      <c r="K60" s="128">
        <v>52</v>
      </c>
      <c r="L60" s="129">
        <f t="shared" si="1"/>
        <v>52</v>
      </c>
      <c r="M60" s="127" t="s">
        <v>81</v>
      </c>
      <c r="N60" s="128">
        <v>2649</v>
      </c>
      <c r="O60" s="128">
        <v>4429</v>
      </c>
      <c r="P60" s="129">
        <f t="shared" si="2"/>
        <v>-1780</v>
      </c>
    </row>
    <row r="61" spans="1:16" s="103" customFormat="1" ht="14.1" customHeight="1" x14ac:dyDescent="0.2">
      <c r="A61" s="43"/>
      <c r="B61" s="101"/>
      <c r="C61" s="118"/>
      <c r="D61" s="118"/>
      <c r="E61" s="118"/>
      <c r="F61" s="118"/>
      <c r="G61" s="89"/>
      <c r="H61" s="89"/>
      <c r="I61" s="127" t="s">
        <v>85</v>
      </c>
      <c r="J61" s="128">
        <v>492</v>
      </c>
      <c r="K61" s="128">
        <v>450</v>
      </c>
      <c r="L61" s="129">
        <f t="shared" si="1"/>
        <v>42</v>
      </c>
      <c r="M61" s="127" t="s">
        <v>158</v>
      </c>
      <c r="N61" s="128">
        <v>6831</v>
      </c>
      <c r="O61" s="128">
        <v>8428</v>
      </c>
      <c r="P61" s="129">
        <f t="shared" si="2"/>
        <v>-1597</v>
      </c>
    </row>
    <row r="62" spans="1:16" s="103" customFormat="1" ht="14.1" customHeight="1" x14ac:dyDescent="0.2">
      <c r="A62" s="43"/>
      <c r="B62" s="101"/>
      <c r="C62" s="118"/>
      <c r="D62" s="118"/>
      <c r="E62" s="118"/>
      <c r="F62" s="118"/>
      <c r="G62" s="89"/>
      <c r="H62" s="89"/>
      <c r="I62" s="127" t="s">
        <v>159</v>
      </c>
      <c r="J62" s="128">
        <v>31</v>
      </c>
      <c r="K62" s="128">
        <v>0</v>
      </c>
      <c r="L62" s="129">
        <f t="shared" si="1"/>
        <v>31</v>
      </c>
      <c r="M62" s="127" t="s">
        <v>90</v>
      </c>
      <c r="N62" s="128">
        <v>2122</v>
      </c>
      <c r="O62" s="128">
        <v>3568</v>
      </c>
      <c r="P62" s="129">
        <f t="shared" si="2"/>
        <v>-1446</v>
      </c>
    </row>
    <row r="63" spans="1:16" s="103" customFormat="1" ht="14.1" customHeight="1" x14ac:dyDescent="0.2">
      <c r="A63" s="43"/>
      <c r="B63" s="101"/>
      <c r="C63" s="118"/>
      <c r="D63" s="118"/>
      <c r="E63" s="118"/>
      <c r="F63" s="118"/>
      <c r="G63" s="89"/>
      <c r="H63" s="89"/>
      <c r="I63" s="127" t="s">
        <v>160</v>
      </c>
      <c r="J63" s="128">
        <v>10</v>
      </c>
      <c r="K63" s="128">
        <v>1</v>
      </c>
      <c r="L63" s="129">
        <f t="shared" si="1"/>
        <v>9</v>
      </c>
      <c r="M63" s="127" t="s">
        <v>88</v>
      </c>
      <c r="N63" s="128">
        <v>4589</v>
      </c>
      <c r="O63" s="128">
        <v>5586</v>
      </c>
      <c r="P63" s="129">
        <f t="shared" si="2"/>
        <v>-997</v>
      </c>
    </row>
    <row r="64" spans="1:16" s="103" customFormat="1" ht="14.1" customHeight="1" x14ac:dyDescent="0.2">
      <c r="A64" s="117"/>
      <c r="B64" s="123"/>
      <c r="C64" s="118"/>
      <c r="D64" s="118"/>
      <c r="E64" s="118"/>
      <c r="F64" s="118"/>
      <c r="G64" s="118"/>
      <c r="H64" s="118"/>
      <c r="I64" s="127" t="s">
        <v>70</v>
      </c>
      <c r="J64" s="128">
        <v>56</v>
      </c>
      <c r="K64" s="128">
        <v>51</v>
      </c>
      <c r="L64" s="129">
        <f t="shared" si="1"/>
        <v>5</v>
      </c>
      <c r="M64" s="127" t="s">
        <v>83</v>
      </c>
      <c r="N64" s="128">
        <v>11502</v>
      </c>
      <c r="O64" s="128">
        <v>12346</v>
      </c>
      <c r="P64" s="129">
        <f t="shared" si="2"/>
        <v>-844</v>
      </c>
    </row>
    <row r="65" spans="1:16" s="103" customFormat="1" ht="14.1" customHeight="1" x14ac:dyDescent="0.2">
      <c r="A65" s="117"/>
      <c r="B65" s="123"/>
      <c r="C65" s="118"/>
      <c r="D65" s="118"/>
      <c r="E65" s="118"/>
      <c r="F65" s="118"/>
      <c r="G65" s="118"/>
      <c r="H65" s="118"/>
      <c r="I65" s="127" t="s">
        <v>77</v>
      </c>
      <c r="J65" s="128">
        <v>1</v>
      </c>
      <c r="K65" s="128">
        <v>0</v>
      </c>
      <c r="L65" s="129">
        <f t="shared" si="1"/>
        <v>1</v>
      </c>
      <c r="M65" s="127" t="s">
        <v>161</v>
      </c>
      <c r="N65" s="128">
        <v>3766</v>
      </c>
      <c r="O65" s="128">
        <v>4459</v>
      </c>
      <c r="P65" s="129">
        <f t="shared" si="2"/>
        <v>-693</v>
      </c>
    </row>
    <row r="66" spans="1:16" s="103" customFormat="1" ht="14.1" customHeight="1" x14ac:dyDescent="0.2">
      <c r="A66" s="117"/>
      <c r="B66" s="123"/>
      <c r="C66" s="118"/>
      <c r="D66" s="118"/>
      <c r="E66" s="118"/>
      <c r="F66" s="118"/>
      <c r="G66" s="118"/>
      <c r="H66" s="118"/>
      <c r="I66" s="131"/>
      <c r="J66" s="128"/>
      <c r="K66" s="128"/>
      <c r="L66" s="129"/>
      <c r="M66" s="127" t="s">
        <v>162</v>
      </c>
      <c r="N66" s="128">
        <v>778</v>
      </c>
      <c r="O66" s="128">
        <v>1391</v>
      </c>
      <c r="P66" s="129">
        <f t="shared" si="2"/>
        <v>-613</v>
      </c>
    </row>
    <row r="67" spans="1:16" s="103" customFormat="1" ht="14.1" customHeight="1" x14ac:dyDescent="0.2">
      <c r="A67" s="117"/>
      <c r="B67" s="123"/>
      <c r="C67" s="118"/>
      <c r="D67" s="118"/>
      <c r="E67" s="118"/>
      <c r="F67" s="118"/>
      <c r="G67" s="118"/>
      <c r="H67" s="118"/>
      <c r="M67" s="127" t="s">
        <v>163</v>
      </c>
      <c r="N67" s="128">
        <v>955</v>
      </c>
      <c r="O67" s="128">
        <v>1557</v>
      </c>
      <c r="P67" s="129">
        <f t="shared" si="2"/>
        <v>-602</v>
      </c>
    </row>
    <row r="68" spans="1:16" s="103" customFormat="1" ht="14.1" customHeight="1" x14ac:dyDescent="0.2">
      <c r="A68" s="117"/>
      <c r="B68" s="123"/>
      <c r="C68" s="118"/>
      <c r="D68" s="118"/>
      <c r="E68" s="118"/>
      <c r="F68" s="118"/>
      <c r="G68" s="118"/>
      <c r="H68" s="118"/>
      <c r="M68" s="127" t="s">
        <v>164</v>
      </c>
      <c r="N68" s="128">
        <v>239</v>
      </c>
      <c r="O68" s="128">
        <v>756</v>
      </c>
      <c r="P68" s="129">
        <f t="shared" si="2"/>
        <v>-517</v>
      </c>
    </row>
    <row r="69" spans="1:16" s="103" customFormat="1" ht="14.1" customHeight="1" x14ac:dyDescent="0.2">
      <c r="A69" s="117"/>
      <c r="B69" s="123"/>
      <c r="C69" s="118"/>
      <c r="D69" s="118"/>
      <c r="E69" s="118"/>
      <c r="F69" s="118"/>
      <c r="G69" s="118"/>
      <c r="H69" s="118"/>
      <c r="I69" s="131"/>
      <c r="J69" s="128"/>
      <c r="K69" s="128"/>
      <c r="L69" s="129"/>
      <c r="M69" s="127" t="s">
        <v>69</v>
      </c>
      <c r="N69" s="128">
        <v>6086</v>
      </c>
      <c r="O69" s="128">
        <v>6599</v>
      </c>
      <c r="P69" s="129">
        <f t="shared" si="2"/>
        <v>-513</v>
      </c>
    </row>
    <row r="70" spans="1:16" s="103" customFormat="1" ht="14.1" customHeight="1" x14ac:dyDescent="0.2">
      <c r="A70" s="117"/>
      <c r="B70" s="123"/>
      <c r="C70" s="118"/>
      <c r="D70" s="118"/>
      <c r="E70" s="118"/>
      <c r="F70" s="118"/>
      <c r="G70" s="118"/>
      <c r="H70" s="118"/>
      <c r="I70" s="131"/>
      <c r="J70" s="128"/>
      <c r="K70" s="128"/>
      <c r="L70" s="129"/>
      <c r="M70" s="127" t="s">
        <v>98</v>
      </c>
      <c r="N70" s="128">
        <v>2016</v>
      </c>
      <c r="O70" s="128">
        <v>2314</v>
      </c>
      <c r="P70" s="129">
        <f t="shared" si="2"/>
        <v>-298</v>
      </c>
    </row>
    <row r="71" spans="1:16" s="103" customFormat="1" ht="14.1" customHeight="1" x14ac:dyDescent="0.2">
      <c r="A71" s="117"/>
      <c r="B71" s="123"/>
      <c r="C71" s="118"/>
      <c r="D71" s="118"/>
      <c r="E71" s="118"/>
      <c r="F71" s="118"/>
      <c r="G71" s="118"/>
      <c r="H71" s="118"/>
      <c r="I71" s="131"/>
      <c r="J71" s="128"/>
      <c r="K71" s="128"/>
      <c r="L71" s="129"/>
      <c r="M71" s="127" t="s">
        <v>87</v>
      </c>
      <c r="N71" s="128">
        <v>0</v>
      </c>
      <c r="O71" s="128">
        <v>293</v>
      </c>
      <c r="P71" s="129">
        <f t="shared" si="2"/>
        <v>-293</v>
      </c>
    </row>
    <row r="72" spans="1:16" s="103" customFormat="1" ht="14.1" customHeight="1" x14ac:dyDescent="0.2">
      <c r="A72" s="117"/>
      <c r="B72" s="123"/>
      <c r="C72" s="118"/>
      <c r="D72" s="118"/>
      <c r="E72" s="118"/>
      <c r="F72" s="118"/>
      <c r="G72" s="118"/>
      <c r="H72" s="118"/>
      <c r="M72" s="127" t="s">
        <v>103</v>
      </c>
      <c r="N72" s="128">
        <v>435</v>
      </c>
      <c r="O72" s="128">
        <v>661</v>
      </c>
      <c r="P72" s="129">
        <f t="shared" si="2"/>
        <v>-226</v>
      </c>
    </row>
    <row r="73" spans="1:16" s="103" customFormat="1" ht="14.1" customHeight="1" x14ac:dyDescent="0.2">
      <c r="A73" s="117"/>
      <c r="B73" s="123"/>
      <c r="C73" s="118"/>
      <c r="D73" s="118"/>
      <c r="E73" s="118"/>
      <c r="F73" s="118"/>
      <c r="G73" s="118"/>
      <c r="H73" s="118"/>
      <c r="M73" s="127" t="s">
        <v>72</v>
      </c>
      <c r="N73" s="128">
        <v>406</v>
      </c>
      <c r="O73" s="128">
        <v>594</v>
      </c>
      <c r="P73" s="129">
        <f t="shared" si="2"/>
        <v>-188</v>
      </c>
    </row>
    <row r="74" spans="1:16" s="103" customFormat="1" ht="14.1" customHeight="1" x14ac:dyDescent="0.2">
      <c r="A74" s="117"/>
      <c r="B74" s="123"/>
      <c r="C74" s="118"/>
      <c r="D74" s="118"/>
      <c r="E74" s="118"/>
      <c r="F74" s="118"/>
      <c r="G74" s="118"/>
      <c r="H74" s="118"/>
      <c r="I74" s="131"/>
      <c r="J74" s="128"/>
      <c r="K74" s="128"/>
      <c r="L74" s="129"/>
      <c r="M74" s="127" t="s">
        <v>165</v>
      </c>
      <c r="N74" s="128">
        <v>50</v>
      </c>
      <c r="O74" s="128">
        <v>173</v>
      </c>
      <c r="P74" s="129">
        <f t="shared" si="2"/>
        <v>-123</v>
      </c>
    </row>
    <row r="75" spans="1:16" s="103" customFormat="1" ht="14.1" customHeight="1" x14ac:dyDescent="0.2">
      <c r="A75" s="117"/>
      <c r="B75" s="123"/>
      <c r="C75" s="118"/>
      <c r="D75" s="118"/>
      <c r="E75" s="118"/>
      <c r="F75" s="118"/>
      <c r="G75" s="118"/>
      <c r="H75" s="118"/>
      <c r="I75" s="131"/>
      <c r="J75" s="128"/>
      <c r="K75" s="128"/>
      <c r="L75" s="129"/>
      <c r="M75" s="127" t="s">
        <v>64</v>
      </c>
      <c r="N75" s="128">
        <v>83508</v>
      </c>
      <c r="O75" s="128">
        <v>83602</v>
      </c>
      <c r="P75" s="129">
        <f t="shared" si="2"/>
        <v>-94</v>
      </c>
    </row>
    <row r="76" spans="1:16" s="103" customFormat="1" ht="14.1" customHeight="1" x14ac:dyDescent="0.2">
      <c r="A76" s="117"/>
      <c r="B76" s="123"/>
      <c r="C76" s="118"/>
      <c r="D76" s="118"/>
      <c r="E76" s="118"/>
      <c r="F76" s="118"/>
      <c r="G76" s="118"/>
      <c r="H76" s="118"/>
      <c r="I76" s="131"/>
      <c r="J76" s="128"/>
      <c r="K76" s="128"/>
      <c r="L76" s="129"/>
      <c r="M76" s="127" t="s">
        <v>166</v>
      </c>
      <c r="N76" s="128">
        <v>39</v>
      </c>
      <c r="O76" s="128">
        <v>133</v>
      </c>
      <c r="P76" s="129">
        <f t="shared" si="2"/>
        <v>-94</v>
      </c>
    </row>
    <row r="77" spans="1:16" s="103" customFormat="1" ht="14.1" customHeight="1" x14ac:dyDescent="0.2">
      <c r="A77" s="117"/>
      <c r="B77" s="123"/>
      <c r="C77" s="118"/>
      <c r="D77" s="118"/>
      <c r="E77" s="118"/>
      <c r="F77" s="118"/>
      <c r="G77" s="118"/>
      <c r="H77" s="118"/>
      <c r="I77" s="131"/>
      <c r="J77" s="128"/>
      <c r="K77" s="128"/>
      <c r="L77" s="129"/>
      <c r="M77" s="127" t="s">
        <v>74</v>
      </c>
      <c r="N77" s="128">
        <v>560</v>
      </c>
      <c r="O77" s="128">
        <v>654</v>
      </c>
      <c r="P77" s="129">
        <f t="shared" si="2"/>
        <v>-94</v>
      </c>
    </row>
    <row r="78" spans="1:16" s="103" customFormat="1" ht="14.1" customHeight="1" x14ac:dyDescent="0.2">
      <c r="A78" s="117"/>
      <c r="B78" s="123"/>
      <c r="C78" s="118"/>
      <c r="D78" s="118"/>
      <c r="E78" s="118"/>
      <c r="F78" s="118"/>
      <c r="G78" s="118"/>
      <c r="H78" s="118"/>
      <c r="I78" s="131"/>
      <c r="J78" s="128"/>
      <c r="K78" s="128"/>
      <c r="L78" s="129"/>
      <c r="M78" s="127" t="s">
        <v>71</v>
      </c>
      <c r="N78" s="128">
        <v>1258</v>
      </c>
      <c r="O78" s="128">
        <v>1327</v>
      </c>
      <c r="P78" s="129">
        <f t="shared" si="2"/>
        <v>-69</v>
      </c>
    </row>
    <row r="79" spans="1:16" s="103" customFormat="1" ht="14.1" customHeight="1" x14ac:dyDescent="0.2">
      <c r="A79" s="117"/>
      <c r="B79" s="123"/>
      <c r="C79" s="118"/>
      <c r="D79" s="118"/>
      <c r="E79" s="118"/>
      <c r="F79" s="118"/>
      <c r="G79" s="118"/>
      <c r="H79" s="118"/>
      <c r="I79" s="131"/>
      <c r="J79" s="128"/>
      <c r="K79" s="128"/>
      <c r="L79" s="129"/>
      <c r="M79" s="127" t="s">
        <v>167</v>
      </c>
      <c r="N79" s="128">
        <v>619</v>
      </c>
      <c r="O79" s="128">
        <v>687</v>
      </c>
      <c r="P79" s="129">
        <f t="shared" si="2"/>
        <v>-68</v>
      </c>
    </row>
    <row r="80" spans="1:16" s="103" customFormat="1" ht="14.1" customHeight="1" x14ac:dyDescent="0.2">
      <c r="A80" s="117"/>
      <c r="B80" s="123"/>
      <c r="C80" s="118"/>
      <c r="D80" s="118"/>
      <c r="E80" s="118"/>
      <c r="F80" s="118"/>
      <c r="G80" s="118"/>
      <c r="H80" s="118"/>
      <c r="I80" s="131"/>
      <c r="J80" s="128"/>
      <c r="K80" s="128"/>
      <c r="L80" s="129"/>
      <c r="M80" s="127" t="s">
        <v>102</v>
      </c>
      <c r="N80" s="128">
        <v>5</v>
      </c>
      <c r="O80" s="128">
        <v>45</v>
      </c>
      <c r="P80" s="129">
        <f t="shared" si="2"/>
        <v>-40</v>
      </c>
    </row>
    <row r="81" spans="1:17" s="103" customFormat="1" ht="14.1" customHeight="1" x14ac:dyDescent="0.2">
      <c r="A81" s="117"/>
      <c r="B81" s="123"/>
      <c r="C81" s="118"/>
      <c r="D81" s="118"/>
      <c r="E81" s="118"/>
      <c r="F81" s="118"/>
      <c r="G81" s="118"/>
      <c r="H81" s="118"/>
      <c r="I81" s="131"/>
      <c r="J81" s="128"/>
      <c r="K81" s="128"/>
      <c r="L81" s="129"/>
      <c r="M81" s="127" t="s">
        <v>68</v>
      </c>
      <c r="N81" s="128">
        <v>2028</v>
      </c>
      <c r="O81" s="128">
        <v>2054</v>
      </c>
      <c r="P81" s="129">
        <f t="shared" si="2"/>
        <v>-26</v>
      </c>
    </row>
    <row r="82" spans="1:17" s="103" customFormat="1" ht="14.1" customHeight="1" x14ac:dyDescent="0.2">
      <c r="A82" s="117"/>
      <c r="B82" s="123"/>
      <c r="C82" s="118"/>
      <c r="D82" s="118"/>
      <c r="E82" s="118"/>
      <c r="F82" s="118"/>
      <c r="G82" s="118"/>
      <c r="H82" s="118"/>
      <c r="I82" s="131"/>
      <c r="J82" s="128"/>
      <c r="K82" s="128"/>
      <c r="L82" s="129"/>
      <c r="M82" s="127" t="s">
        <v>80</v>
      </c>
      <c r="N82" s="128">
        <v>475</v>
      </c>
      <c r="O82" s="128">
        <v>494</v>
      </c>
      <c r="P82" s="129">
        <f t="shared" si="2"/>
        <v>-19</v>
      </c>
    </row>
    <row r="83" spans="1:17" s="103" customFormat="1" ht="14.1" customHeight="1" x14ac:dyDescent="0.2">
      <c r="A83" s="117"/>
      <c r="B83" s="123"/>
      <c r="C83" s="118"/>
      <c r="D83" s="118"/>
      <c r="E83" s="118"/>
      <c r="F83" s="118"/>
      <c r="G83" s="118"/>
      <c r="H83" s="118"/>
      <c r="I83" s="131"/>
      <c r="J83" s="128"/>
      <c r="K83" s="128"/>
      <c r="L83" s="129"/>
      <c r="M83" s="127" t="s">
        <v>67</v>
      </c>
      <c r="N83" s="128">
        <v>0</v>
      </c>
      <c r="O83" s="128">
        <v>6</v>
      </c>
      <c r="P83" s="129">
        <f t="shared" si="2"/>
        <v>-6</v>
      </c>
    </row>
    <row r="84" spans="1:17" s="103" customFormat="1" ht="14.1" customHeight="1" x14ac:dyDescent="0.2">
      <c r="A84" s="117"/>
      <c r="B84" s="123"/>
      <c r="C84" s="118"/>
      <c r="D84" s="118"/>
      <c r="E84" s="118"/>
      <c r="F84" s="118"/>
      <c r="G84" s="118"/>
      <c r="H84" s="118"/>
      <c r="I84" s="131"/>
      <c r="J84" s="128"/>
      <c r="K84" s="128"/>
      <c r="L84" s="129"/>
      <c r="M84" s="127" t="s">
        <v>149</v>
      </c>
      <c r="N84" s="128">
        <v>20</v>
      </c>
      <c r="O84" s="128">
        <v>24</v>
      </c>
      <c r="P84" s="129">
        <f t="shared" si="2"/>
        <v>-4</v>
      </c>
    </row>
    <row r="85" spans="1:17" ht="14.1" customHeight="1" x14ac:dyDescent="0.2">
      <c r="I85" s="131"/>
      <c r="J85" s="128"/>
      <c r="K85" s="128"/>
      <c r="L85" s="129"/>
      <c r="M85" s="127" t="s">
        <v>168</v>
      </c>
      <c r="N85" s="128">
        <v>51</v>
      </c>
      <c r="O85" s="128">
        <v>55</v>
      </c>
      <c r="P85" s="129">
        <f t="shared" si="2"/>
        <v>-4</v>
      </c>
      <c r="Q85" s="89"/>
    </row>
    <row r="86" spans="1:17" ht="14.1" customHeight="1" x14ac:dyDescent="0.2">
      <c r="M86" s="127" t="s">
        <v>78</v>
      </c>
      <c r="N86" s="128">
        <v>1</v>
      </c>
      <c r="O86" s="128">
        <v>2</v>
      </c>
      <c r="P86" s="129">
        <f t="shared" si="2"/>
        <v>-1</v>
      </c>
      <c r="Q86" s="89"/>
    </row>
    <row r="87" spans="1:17" ht="14.1" customHeight="1" x14ac:dyDescent="0.2">
      <c r="A87" s="117"/>
      <c r="B87" s="123"/>
      <c r="C87" s="118"/>
      <c r="D87" s="118"/>
      <c r="E87" s="118"/>
      <c r="F87" s="118"/>
      <c r="G87" s="118"/>
      <c r="H87" s="118"/>
      <c r="M87" s="127" t="s">
        <v>150</v>
      </c>
      <c r="N87" s="128">
        <v>41404</v>
      </c>
      <c r="O87" s="128">
        <v>54952</v>
      </c>
      <c r="P87" s="129">
        <f t="shared" si="2"/>
        <v>-13548</v>
      </c>
      <c r="Q87" s="89"/>
    </row>
    <row r="88" spans="1:17" ht="14.1" customHeight="1" x14ac:dyDescent="0.2">
      <c r="C88" s="118"/>
      <c r="D88" s="118"/>
      <c r="E88" s="118"/>
      <c r="I88" s="118" t="s">
        <v>151</v>
      </c>
      <c r="J88" s="118">
        <f>SUM(J51:J87)</f>
        <v>44330</v>
      </c>
      <c r="K88" s="145">
        <f>SUM(K51:K87)</f>
        <v>27588</v>
      </c>
      <c r="L88" s="137">
        <f>SUM(L51:L87)</f>
        <v>16742</v>
      </c>
      <c r="M88" s="118" t="s">
        <v>151</v>
      </c>
      <c r="N88" s="118">
        <f>SUM(N51:N87)</f>
        <v>1081089</v>
      </c>
      <c r="O88" s="145">
        <f>SUM(O51:O87)</f>
        <v>1344331</v>
      </c>
      <c r="P88" s="137">
        <f>SUM(P51:P87)</f>
        <v>-263242</v>
      </c>
    </row>
    <row r="89" spans="1:17" ht="14.1" customHeight="1" x14ac:dyDescent="0.2">
      <c r="I89" s="118"/>
      <c r="J89" s="118">
        <f>N88</f>
        <v>1081089</v>
      </c>
      <c r="K89" s="145">
        <f>O88</f>
        <v>1344331</v>
      </c>
      <c r="L89" s="137">
        <f>P88</f>
        <v>-263242</v>
      </c>
      <c r="M89" s="146"/>
      <c r="N89" s="147"/>
      <c r="O89" s="147"/>
      <c r="P89" s="148"/>
      <c r="Q89" s="89"/>
    </row>
    <row r="90" spans="1:17" ht="14.1" customHeight="1" x14ac:dyDescent="0.2">
      <c r="J90" s="138">
        <f>SUM(J88:J89)</f>
        <v>1125419</v>
      </c>
      <c r="K90" s="138">
        <f>SUM(K88:K89)</f>
        <v>1371919</v>
      </c>
      <c r="L90" s="139">
        <f>SUM(L88:L89)</f>
        <v>-246500</v>
      </c>
      <c r="M90" s="118"/>
      <c r="N90" s="118"/>
      <c r="O90" s="118"/>
      <c r="Q90" s="89"/>
    </row>
    <row r="91" spans="1:17" ht="14.1" customHeight="1" x14ac:dyDescent="0.2">
      <c r="A91" s="149"/>
      <c r="B91" s="149"/>
      <c r="C91" s="149"/>
      <c r="D91" s="149"/>
      <c r="E91" s="149"/>
      <c r="F91" s="149"/>
      <c r="G91" s="149"/>
      <c r="H91" s="149"/>
      <c r="I91" s="142" t="s">
        <v>169</v>
      </c>
      <c r="J91" s="101">
        <f>C50-J90</f>
        <v>0</v>
      </c>
      <c r="K91" s="101">
        <f>E50-K90</f>
        <v>0</v>
      </c>
      <c r="L91" s="122">
        <f>G50-L90</f>
        <v>0</v>
      </c>
      <c r="M91" s="118"/>
      <c r="N91" s="118"/>
      <c r="O91" s="118"/>
      <c r="Q91" s="89"/>
    </row>
    <row r="92" spans="1:17" ht="14.1" customHeight="1" x14ac:dyDescent="0.2">
      <c r="A92" s="149"/>
      <c r="B92" s="149"/>
      <c r="C92" s="149"/>
      <c r="D92" s="149"/>
      <c r="E92" s="149"/>
      <c r="F92" s="149"/>
      <c r="G92" s="149"/>
      <c r="H92" s="149"/>
      <c r="Q92" s="89"/>
    </row>
    <row r="93" spans="1:17" ht="14.1" customHeight="1" x14ac:dyDescent="0.2">
      <c r="A93" s="126">
        <v>3</v>
      </c>
      <c r="B93" s="150" t="s">
        <v>170</v>
      </c>
      <c r="C93" s="48">
        <v>33836</v>
      </c>
      <c r="D93" s="119">
        <f>C93*100/22958322</f>
        <v>0.14738010905152388</v>
      </c>
      <c r="E93" s="48">
        <v>33358</v>
      </c>
      <c r="F93" s="119">
        <f>E93*100/23212007</f>
        <v>0.1437101065840623</v>
      </c>
      <c r="G93" s="120">
        <f>C93-E93</f>
        <v>478</v>
      </c>
      <c r="H93" s="121">
        <f>G93*100/E93</f>
        <v>1.4329396246777384</v>
      </c>
      <c r="I93" s="103"/>
      <c r="M93" s="143"/>
      <c r="N93" s="126"/>
      <c r="O93" s="126"/>
      <c r="P93" s="144"/>
      <c r="Q93" s="89"/>
    </row>
    <row r="94" spans="1:17" ht="14.1" customHeight="1" x14ac:dyDescent="0.2">
      <c r="B94" s="118" t="s">
        <v>30</v>
      </c>
      <c r="C94" s="118"/>
      <c r="D94" s="118"/>
      <c r="E94" s="118"/>
      <c r="F94" s="118"/>
      <c r="I94" s="127" t="s">
        <v>63</v>
      </c>
      <c r="J94" s="128">
        <v>4469</v>
      </c>
      <c r="K94" s="128">
        <v>1322</v>
      </c>
      <c r="L94" s="129">
        <f t="shared" ref="L94:L119" si="3">J94-K94</f>
        <v>3147</v>
      </c>
      <c r="M94" s="127" t="s">
        <v>95</v>
      </c>
      <c r="N94" s="128">
        <v>7412</v>
      </c>
      <c r="O94" s="128">
        <v>13562</v>
      </c>
      <c r="P94" s="129">
        <f t="shared" ref="P94:P110" si="4">N94-O94</f>
        <v>-6150</v>
      </c>
    </row>
    <row r="95" spans="1:17" ht="14.1" customHeight="1" x14ac:dyDescent="0.2">
      <c r="C95" s="118"/>
      <c r="D95" s="118"/>
      <c r="E95" s="118"/>
      <c r="F95" s="118"/>
      <c r="I95" s="127" t="s">
        <v>94</v>
      </c>
      <c r="J95" s="128">
        <v>4459</v>
      </c>
      <c r="K95" s="128">
        <v>3342</v>
      </c>
      <c r="L95" s="129">
        <f t="shared" si="3"/>
        <v>1117</v>
      </c>
      <c r="M95" s="127" t="s">
        <v>84</v>
      </c>
      <c r="N95" s="128">
        <v>1319</v>
      </c>
      <c r="O95" s="128">
        <v>1887</v>
      </c>
      <c r="P95" s="129">
        <f t="shared" si="4"/>
        <v>-568</v>
      </c>
    </row>
    <row r="96" spans="1:17" ht="14.1" customHeight="1" x14ac:dyDescent="0.2">
      <c r="C96" s="118"/>
      <c r="D96" s="118"/>
      <c r="E96" s="118"/>
      <c r="F96" s="118"/>
      <c r="I96" s="127" t="s">
        <v>158</v>
      </c>
      <c r="J96" s="128">
        <v>1975</v>
      </c>
      <c r="K96" s="128">
        <v>934</v>
      </c>
      <c r="L96" s="129">
        <f t="shared" si="3"/>
        <v>1041</v>
      </c>
      <c r="M96" s="127" t="s">
        <v>97</v>
      </c>
      <c r="N96" s="128">
        <v>106</v>
      </c>
      <c r="O96" s="128">
        <v>485</v>
      </c>
      <c r="P96" s="129">
        <f t="shared" si="4"/>
        <v>-379</v>
      </c>
    </row>
    <row r="97" spans="1:17" ht="14.1" customHeight="1" x14ac:dyDescent="0.2">
      <c r="C97" s="118"/>
      <c r="D97" s="118"/>
      <c r="E97" s="118"/>
      <c r="F97" s="118"/>
      <c r="I97" s="127" t="s">
        <v>64</v>
      </c>
      <c r="J97" s="128">
        <v>896</v>
      </c>
      <c r="K97" s="128">
        <v>485</v>
      </c>
      <c r="L97" s="129">
        <f t="shared" si="3"/>
        <v>411</v>
      </c>
      <c r="M97" s="127" t="s">
        <v>156</v>
      </c>
      <c r="N97" s="128">
        <v>2698</v>
      </c>
      <c r="O97" s="128">
        <v>2987</v>
      </c>
      <c r="P97" s="129">
        <f t="shared" si="4"/>
        <v>-289</v>
      </c>
    </row>
    <row r="98" spans="1:17" ht="14.1" customHeight="1" x14ac:dyDescent="0.2">
      <c r="B98" s="151"/>
      <c r="C98" s="97"/>
      <c r="D98" s="97"/>
      <c r="E98" s="97"/>
      <c r="F98" s="118"/>
      <c r="I98" s="127" t="s">
        <v>78</v>
      </c>
      <c r="J98" s="128">
        <v>418</v>
      </c>
      <c r="K98" s="128">
        <v>78</v>
      </c>
      <c r="L98" s="129">
        <f t="shared" si="3"/>
        <v>340</v>
      </c>
      <c r="M98" s="127" t="s">
        <v>155</v>
      </c>
      <c r="N98" s="128">
        <v>359</v>
      </c>
      <c r="O98" s="128">
        <v>549</v>
      </c>
      <c r="P98" s="129">
        <f t="shared" si="4"/>
        <v>-190</v>
      </c>
    </row>
    <row r="99" spans="1:17" ht="14.1" customHeight="1" x14ac:dyDescent="0.2">
      <c r="B99" s="152"/>
      <c r="C99" s="152"/>
      <c r="D99" s="153"/>
      <c r="E99" s="152"/>
      <c r="F99" s="118"/>
      <c r="I99" s="127" t="s">
        <v>101</v>
      </c>
      <c r="J99" s="128">
        <v>698</v>
      </c>
      <c r="K99" s="128">
        <v>365</v>
      </c>
      <c r="L99" s="129">
        <f t="shared" si="3"/>
        <v>333</v>
      </c>
      <c r="M99" s="127" t="s">
        <v>65</v>
      </c>
      <c r="N99" s="128">
        <v>110</v>
      </c>
      <c r="O99" s="128">
        <v>210</v>
      </c>
      <c r="P99" s="129">
        <f t="shared" si="4"/>
        <v>-100</v>
      </c>
    </row>
    <row r="100" spans="1:17" ht="14.1" customHeight="1" x14ac:dyDescent="0.2">
      <c r="B100" s="151"/>
      <c r="C100" s="151"/>
      <c r="D100" s="100"/>
      <c r="E100" s="100"/>
      <c r="F100" s="118"/>
      <c r="I100" s="127" t="s">
        <v>69</v>
      </c>
      <c r="J100" s="128">
        <v>424</v>
      </c>
      <c r="K100" s="128">
        <v>142</v>
      </c>
      <c r="L100" s="129">
        <f t="shared" si="3"/>
        <v>282</v>
      </c>
      <c r="M100" s="127" t="s">
        <v>85</v>
      </c>
      <c r="N100" s="128">
        <v>76</v>
      </c>
      <c r="O100" s="128">
        <v>167</v>
      </c>
      <c r="P100" s="129">
        <f t="shared" si="4"/>
        <v>-91</v>
      </c>
    </row>
    <row r="101" spans="1:17" ht="14.1" customHeight="1" x14ac:dyDescent="0.2">
      <c r="B101" s="154"/>
      <c r="C101" s="154"/>
      <c r="D101" s="97"/>
      <c r="E101" s="154"/>
      <c r="F101" s="118"/>
      <c r="I101" s="127" t="s">
        <v>88</v>
      </c>
      <c r="J101" s="128">
        <v>288</v>
      </c>
      <c r="K101" s="128">
        <v>34</v>
      </c>
      <c r="L101" s="129">
        <f t="shared" si="3"/>
        <v>254</v>
      </c>
      <c r="M101" s="127" t="s">
        <v>74</v>
      </c>
      <c r="N101" s="128">
        <v>0</v>
      </c>
      <c r="O101" s="128">
        <v>91</v>
      </c>
      <c r="P101" s="129">
        <f t="shared" si="4"/>
        <v>-91</v>
      </c>
    </row>
    <row r="102" spans="1:17" ht="14.1" customHeight="1" x14ac:dyDescent="0.2">
      <c r="B102" s="151"/>
      <c r="C102" s="74"/>
      <c r="D102" s="100"/>
      <c r="E102" s="74"/>
      <c r="F102" s="118"/>
      <c r="I102" s="127" t="s">
        <v>90</v>
      </c>
      <c r="J102" s="128">
        <v>275</v>
      </c>
      <c r="K102" s="128">
        <v>43</v>
      </c>
      <c r="L102" s="129">
        <f t="shared" si="3"/>
        <v>232</v>
      </c>
      <c r="M102" s="127" t="s">
        <v>86</v>
      </c>
      <c r="N102" s="128">
        <v>140</v>
      </c>
      <c r="O102" s="128">
        <v>204</v>
      </c>
      <c r="P102" s="129">
        <f t="shared" si="4"/>
        <v>-64</v>
      </c>
    </row>
    <row r="103" spans="1:17" ht="14.1" customHeight="1" x14ac:dyDescent="0.2">
      <c r="A103" s="89"/>
      <c r="B103" s="151"/>
      <c r="C103" s="100"/>
      <c r="D103" s="100"/>
      <c r="E103" s="100"/>
      <c r="F103" s="118"/>
      <c r="I103" s="127" t="s">
        <v>71</v>
      </c>
      <c r="J103" s="128">
        <v>191</v>
      </c>
      <c r="K103" s="128">
        <v>21</v>
      </c>
      <c r="L103" s="129">
        <f t="shared" si="3"/>
        <v>170</v>
      </c>
      <c r="M103" s="127" t="s">
        <v>80</v>
      </c>
      <c r="N103" s="128">
        <v>0</v>
      </c>
      <c r="O103" s="128">
        <v>38</v>
      </c>
      <c r="P103" s="129">
        <f t="shared" si="4"/>
        <v>-38</v>
      </c>
      <c r="Q103" s="89"/>
    </row>
    <row r="104" spans="1:17" ht="14.1" customHeight="1" x14ac:dyDescent="0.2">
      <c r="A104" s="89"/>
      <c r="B104" s="151"/>
      <c r="C104" s="100"/>
      <c r="D104" s="100"/>
      <c r="E104" s="100"/>
      <c r="F104" s="118"/>
      <c r="I104" s="127" t="s">
        <v>153</v>
      </c>
      <c r="J104" s="128">
        <v>146</v>
      </c>
      <c r="K104" s="128">
        <v>16</v>
      </c>
      <c r="L104" s="129">
        <f t="shared" si="3"/>
        <v>130</v>
      </c>
      <c r="M104" s="127" t="s">
        <v>167</v>
      </c>
      <c r="N104" s="128">
        <v>659</v>
      </c>
      <c r="O104" s="128">
        <v>692</v>
      </c>
      <c r="P104" s="129">
        <f t="shared" si="4"/>
        <v>-33</v>
      </c>
      <c r="Q104" s="89"/>
    </row>
    <row r="105" spans="1:17" s="103" customFormat="1" ht="14.1" customHeight="1" x14ac:dyDescent="0.2">
      <c r="C105" s="118"/>
      <c r="D105" s="118"/>
      <c r="E105" s="118"/>
      <c r="F105" s="118"/>
      <c r="G105" s="89"/>
      <c r="H105" s="89"/>
      <c r="I105" s="127" t="s">
        <v>162</v>
      </c>
      <c r="J105" s="128">
        <v>225</v>
      </c>
      <c r="K105" s="128">
        <v>101</v>
      </c>
      <c r="L105" s="129">
        <f t="shared" si="3"/>
        <v>124</v>
      </c>
      <c r="M105" s="127" t="s">
        <v>68</v>
      </c>
      <c r="N105" s="128">
        <v>202</v>
      </c>
      <c r="O105" s="128">
        <v>219</v>
      </c>
      <c r="P105" s="129">
        <f t="shared" si="4"/>
        <v>-17</v>
      </c>
    </row>
    <row r="106" spans="1:17" s="103" customFormat="1" ht="14.1" customHeight="1" x14ac:dyDescent="0.2">
      <c r="C106" s="118"/>
      <c r="D106" s="118"/>
      <c r="E106" s="118"/>
      <c r="F106" s="118"/>
      <c r="G106" s="89"/>
      <c r="H106" s="89"/>
      <c r="I106" s="127" t="s">
        <v>81</v>
      </c>
      <c r="J106" s="128">
        <v>1141</v>
      </c>
      <c r="K106" s="128">
        <v>1019</v>
      </c>
      <c r="L106" s="129">
        <f t="shared" si="3"/>
        <v>122</v>
      </c>
      <c r="M106" s="127" t="s">
        <v>168</v>
      </c>
      <c r="N106" s="128">
        <v>87</v>
      </c>
      <c r="O106" s="128">
        <v>103</v>
      </c>
      <c r="P106" s="129">
        <f t="shared" si="4"/>
        <v>-16</v>
      </c>
    </row>
    <row r="107" spans="1:17" s="103" customFormat="1" ht="14.1" customHeight="1" x14ac:dyDescent="0.2">
      <c r="C107" s="118"/>
      <c r="D107" s="118"/>
      <c r="E107" s="118"/>
      <c r="F107" s="118"/>
      <c r="G107" s="89"/>
      <c r="H107" s="89"/>
      <c r="I107" s="127" t="s">
        <v>98</v>
      </c>
      <c r="J107" s="128">
        <v>165</v>
      </c>
      <c r="K107" s="128">
        <v>53</v>
      </c>
      <c r="L107" s="129">
        <f t="shared" si="3"/>
        <v>112</v>
      </c>
      <c r="M107" s="127" t="s">
        <v>67</v>
      </c>
      <c r="N107" s="128">
        <v>1</v>
      </c>
      <c r="O107" s="128">
        <v>17</v>
      </c>
      <c r="P107" s="129">
        <f t="shared" si="4"/>
        <v>-16</v>
      </c>
    </row>
    <row r="108" spans="1:17" s="103" customFormat="1" ht="14.1" customHeight="1" x14ac:dyDescent="0.2">
      <c r="C108" s="118"/>
      <c r="D108" s="118"/>
      <c r="E108" s="118"/>
      <c r="F108" s="118"/>
      <c r="G108" s="89"/>
      <c r="H108" s="89"/>
      <c r="I108" s="127" t="s">
        <v>103</v>
      </c>
      <c r="J108" s="128">
        <v>377</v>
      </c>
      <c r="K108" s="128">
        <v>294</v>
      </c>
      <c r="L108" s="129">
        <f t="shared" si="3"/>
        <v>83</v>
      </c>
      <c r="M108" s="127" t="s">
        <v>99</v>
      </c>
      <c r="N108" s="128">
        <v>395</v>
      </c>
      <c r="O108" s="128">
        <v>407</v>
      </c>
      <c r="P108" s="129">
        <f t="shared" si="4"/>
        <v>-12</v>
      </c>
    </row>
    <row r="109" spans="1:17" s="103" customFormat="1" ht="14.1" customHeight="1" x14ac:dyDescent="0.2">
      <c r="C109" s="118"/>
      <c r="D109" s="118"/>
      <c r="E109" s="118"/>
      <c r="F109" s="118"/>
      <c r="G109" s="89"/>
      <c r="H109" s="89"/>
      <c r="I109" s="127" t="s">
        <v>83</v>
      </c>
      <c r="J109" s="128">
        <v>431</v>
      </c>
      <c r="K109" s="128">
        <v>354</v>
      </c>
      <c r="L109" s="129">
        <f t="shared" si="3"/>
        <v>77</v>
      </c>
      <c r="M109" s="127" t="s">
        <v>102</v>
      </c>
      <c r="N109" s="128">
        <v>60</v>
      </c>
      <c r="O109" s="128">
        <v>71</v>
      </c>
      <c r="P109" s="129">
        <f t="shared" si="4"/>
        <v>-11</v>
      </c>
    </row>
    <row r="110" spans="1:17" s="103" customFormat="1" ht="14.1" customHeight="1" x14ac:dyDescent="0.2">
      <c r="C110" s="118"/>
      <c r="D110" s="118"/>
      <c r="E110" s="118"/>
      <c r="F110" s="118"/>
      <c r="G110" s="89"/>
      <c r="H110" s="89"/>
      <c r="I110" s="127" t="s">
        <v>73</v>
      </c>
      <c r="J110" s="128">
        <v>121</v>
      </c>
      <c r="K110" s="128">
        <v>51</v>
      </c>
      <c r="L110" s="129">
        <f t="shared" si="3"/>
        <v>70</v>
      </c>
      <c r="M110" s="127" t="s">
        <v>82</v>
      </c>
      <c r="N110" s="128">
        <v>7</v>
      </c>
      <c r="O110" s="128">
        <v>11</v>
      </c>
      <c r="P110" s="129">
        <f t="shared" si="4"/>
        <v>-4</v>
      </c>
    </row>
    <row r="111" spans="1:17" s="103" customFormat="1" ht="14.1" customHeight="1" x14ac:dyDescent="0.2">
      <c r="C111" s="118"/>
      <c r="D111" s="118"/>
      <c r="E111" s="118"/>
      <c r="F111" s="118"/>
      <c r="G111" s="89"/>
      <c r="H111" s="89"/>
      <c r="I111" s="127" t="s">
        <v>72</v>
      </c>
      <c r="J111" s="128">
        <v>408</v>
      </c>
      <c r="K111" s="128">
        <v>348</v>
      </c>
      <c r="L111" s="129">
        <f t="shared" si="3"/>
        <v>60</v>
      </c>
      <c r="M111" s="131"/>
      <c r="N111" s="128"/>
      <c r="O111" s="128"/>
      <c r="P111" s="129"/>
    </row>
    <row r="112" spans="1:17" s="103" customFormat="1" ht="14.1" customHeight="1" x14ac:dyDescent="0.2">
      <c r="C112" s="118"/>
      <c r="D112" s="118"/>
      <c r="E112" s="118"/>
      <c r="F112" s="118"/>
      <c r="G112" s="89"/>
      <c r="H112" s="89"/>
      <c r="I112" s="127" t="s">
        <v>77</v>
      </c>
      <c r="J112" s="128">
        <v>43</v>
      </c>
      <c r="K112" s="128">
        <v>3</v>
      </c>
      <c r="L112" s="129">
        <f t="shared" si="3"/>
        <v>40</v>
      </c>
      <c r="M112" s="131"/>
      <c r="N112" s="128"/>
      <c r="O112" s="128"/>
      <c r="P112" s="129"/>
    </row>
    <row r="113" spans="3:16" s="103" customFormat="1" ht="14.1" customHeight="1" x14ac:dyDescent="0.2">
      <c r="C113" s="118"/>
      <c r="D113" s="118"/>
      <c r="E113" s="118"/>
      <c r="F113" s="118"/>
      <c r="G113" s="89"/>
      <c r="H113" s="89"/>
      <c r="I113" s="127" t="s">
        <v>66</v>
      </c>
      <c r="J113" s="128">
        <v>81</v>
      </c>
      <c r="K113" s="128">
        <v>47</v>
      </c>
      <c r="L113" s="129">
        <f t="shared" si="3"/>
        <v>34</v>
      </c>
      <c r="M113" s="131"/>
      <c r="N113" s="128"/>
      <c r="O113" s="128"/>
      <c r="P113" s="129"/>
    </row>
    <row r="114" spans="3:16" s="103" customFormat="1" ht="14.1" customHeight="1" x14ac:dyDescent="0.2">
      <c r="C114" s="118"/>
      <c r="D114" s="118"/>
      <c r="E114" s="118"/>
      <c r="F114" s="118"/>
      <c r="G114" s="89"/>
      <c r="H114" s="89"/>
      <c r="I114" s="127" t="s">
        <v>159</v>
      </c>
      <c r="J114" s="128">
        <v>30</v>
      </c>
      <c r="K114" s="128">
        <v>0</v>
      </c>
      <c r="L114" s="129">
        <f t="shared" si="3"/>
        <v>30</v>
      </c>
    </row>
    <row r="115" spans="3:16" s="103" customFormat="1" ht="14.1" customHeight="1" x14ac:dyDescent="0.2">
      <c r="C115" s="118"/>
      <c r="D115" s="118"/>
      <c r="E115" s="118"/>
      <c r="F115" s="118"/>
      <c r="G115" s="89"/>
      <c r="H115" s="89"/>
      <c r="I115" s="127" t="s">
        <v>79</v>
      </c>
      <c r="J115" s="128">
        <v>61</v>
      </c>
      <c r="K115" s="128">
        <v>38</v>
      </c>
      <c r="L115" s="129">
        <f t="shared" si="3"/>
        <v>23</v>
      </c>
      <c r="M115" s="132"/>
      <c r="N115" s="133"/>
      <c r="O115" s="133"/>
      <c r="P115" s="129"/>
    </row>
    <row r="116" spans="3:16" s="103" customFormat="1" ht="14.1" customHeight="1" x14ac:dyDescent="0.2">
      <c r="C116" s="118"/>
      <c r="D116" s="118"/>
      <c r="E116" s="118"/>
      <c r="F116" s="118"/>
      <c r="G116" s="89"/>
      <c r="H116" s="89"/>
      <c r="I116" s="127" t="s">
        <v>171</v>
      </c>
      <c r="J116" s="128">
        <v>5</v>
      </c>
      <c r="K116" s="128">
        <v>2</v>
      </c>
      <c r="L116" s="129">
        <f t="shared" si="3"/>
        <v>3</v>
      </c>
      <c r="M116" s="132"/>
      <c r="N116" s="133"/>
      <c r="O116" s="133"/>
      <c r="P116" s="129"/>
    </row>
    <row r="117" spans="3:16" s="103" customFormat="1" ht="14.1" customHeight="1" x14ac:dyDescent="0.2">
      <c r="C117" s="118"/>
      <c r="D117" s="118"/>
      <c r="E117" s="118"/>
      <c r="F117" s="118"/>
      <c r="G117" s="89"/>
      <c r="H117" s="89"/>
      <c r="I117" s="127" t="s">
        <v>161</v>
      </c>
      <c r="J117" s="128">
        <v>2</v>
      </c>
      <c r="K117" s="128">
        <v>0</v>
      </c>
      <c r="L117" s="129">
        <f t="shared" si="3"/>
        <v>2</v>
      </c>
      <c r="P117" s="134"/>
    </row>
    <row r="118" spans="3:16" s="103" customFormat="1" ht="14.1" customHeight="1" x14ac:dyDescent="0.2">
      <c r="C118" s="118"/>
      <c r="D118" s="118"/>
      <c r="E118" s="118"/>
      <c r="F118" s="118"/>
      <c r="G118" s="89"/>
      <c r="H118" s="89"/>
      <c r="I118" s="127" t="s">
        <v>149</v>
      </c>
      <c r="J118" s="128">
        <v>27</v>
      </c>
      <c r="K118" s="128">
        <v>27</v>
      </c>
      <c r="L118" s="129">
        <f t="shared" si="3"/>
        <v>0</v>
      </c>
      <c r="P118" s="134"/>
    </row>
    <row r="119" spans="3:16" s="103" customFormat="1" ht="14.1" customHeight="1" x14ac:dyDescent="0.2">
      <c r="C119" s="118"/>
      <c r="D119" s="118"/>
      <c r="E119" s="118"/>
      <c r="F119" s="118"/>
      <c r="G119" s="89"/>
      <c r="H119" s="89"/>
      <c r="I119" s="127" t="s">
        <v>150</v>
      </c>
      <c r="J119" s="128">
        <v>2849</v>
      </c>
      <c r="K119" s="128">
        <v>2539</v>
      </c>
      <c r="L119" s="129">
        <f t="shared" si="3"/>
        <v>310</v>
      </c>
      <c r="P119" s="134"/>
    </row>
    <row r="120" spans="3:16" s="103" customFormat="1" ht="14.1" customHeight="1" x14ac:dyDescent="0.2">
      <c r="C120" s="118"/>
      <c r="D120" s="118"/>
      <c r="E120" s="118"/>
      <c r="F120" s="118"/>
      <c r="G120" s="89"/>
      <c r="H120" s="89"/>
      <c r="M120" s="132"/>
      <c r="N120" s="133"/>
      <c r="O120" s="133"/>
      <c r="P120" s="129"/>
    </row>
    <row r="121" spans="3:16" s="103" customFormat="1" ht="14.1" customHeight="1" x14ac:dyDescent="0.2">
      <c r="C121" s="118"/>
      <c r="D121" s="118"/>
      <c r="E121" s="118"/>
      <c r="F121" s="118"/>
      <c r="G121" s="89"/>
      <c r="H121" s="89"/>
      <c r="I121" s="131"/>
      <c r="J121" s="128"/>
      <c r="K121" s="128"/>
      <c r="L121" s="129"/>
      <c r="P121" s="134"/>
    </row>
    <row r="122" spans="3:16" s="103" customFormat="1" ht="14.1" customHeight="1" x14ac:dyDescent="0.2">
      <c r="C122" s="118"/>
      <c r="D122" s="118"/>
      <c r="E122" s="118"/>
      <c r="F122" s="118"/>
      <c r="G122" s="89"/>
      <c r="H122" s="89"/>
      <c r="I122" s="131"/>
      <c r="J122" s="128"/>
      <c r="K122" s="128"/>
      <c r="L122" s="129"/>
      <c r="M122" s="132"/>
      <c r="N122" s="133"/>
      <c r="O122" s="133"/>
      <c r="P122" s="129"/>
    </row>
    <row r="123" spans="3:16" s="103" customFormat="1" ht="14.1" customHeight="1" x14ac:dyDescent="0.2">
      <c r="C123" s="118"/>
      <c r="D123" s="118"/>
      <c r="E123" s="118"/>
      <c r="F123" s="118"/>
      <c r="G123" s="89"/>
      <c r="H123" s="89"/>
      <c r="P123" s="134"/>
    </row>
    <row r="124" spans="3:16" s="103" customFormat="1" ht="14.1" customHeight="1" x14ac:dyDescent="0.2">
      <c r="C124" s="118"/>
      <c r="D124" s="118"/>
      <c r="E124" s="118"/>
      <c r="F124" s="118"/>
      <c r="G124" s="89"/>
      <c r="H124" s="89"/>
      <c r="I124" s="155"/>
      <c r="J124" s="124"/>
      <c r="K124" s="124"/>
      <c r="L124" s="129"/>
      <c r="M124" s="155"/>
      <c r="N124" s="124"/>
      <c r="O124" s="124"/>
      <c r="P124" s="129"/>
    </row>
    <row r="125" spans="3:16" s="103" customFormat="1" ht="14.1" customHeight="1" x14ac:dyDescent="0.2">
      <c r="C125" s="118"/>
      <c r="D125" s="118"/>
      <c r="E125" s="118"/>
      <c r="F125" s="118"/>
      <c r="G125" s="89"/>
      <c r="H125" s="89"/>
      <c r="I125" s="155"/>
      <c r="J125" s="124"/>
      <c r="K125" s="124"/>
      <c r="L125" s="129"/>
      <c r="M125" s="155"/>
      <c r="N125" s="124"/>
      <c r="O125" s="124"/>
      <c r="P125" s="129"/>
    </row>
    <row r="126" spans="3:16" s="103" customFormat="1" ht="14.1" customHeight="1" x14ac:dyDescent="0.2">
      <c r="C126" s="118"/>
      <c r="D126" s="118"/>
      <c r="E126" s="118"/>
      <c r="F126" s="89"/>
      <c r="G126" s="89"/>
      <c r="H126" s="89"/>
      <c r="L126" s="134"/>
      <c r="P126" s="134"/>
    </row>
    <row r="127" spans="3:16" s="103" customFormat="1" ht="14.1" customHeight="1" x14ac:dyDescent="0.2">
      <c r="C127" s="118"/>
      <c r="D127" s="118"/>
      <c r="E127" s="118"/>
      <c r="F127" s="89"/>
      <c r="G127" s="89"/>
      <c r="H127" s="89"/>
      <c r="L127" s="134"/>
      <c r="P127" s="134"/>
    </row>
    <row r="128" spans="3:16" s="103" customFormat="1" ht="14.1" customHeight="1" x14ac:dyDescent="0.2">
      <c r="C128" s="118"/>
      <c r="D128" s="118"/>
      <c r="E128" s="118"/>
      <c r="F128" s="89"/>
      <c r="G128" s="89"/>
      <c r="H128" s="89"/>
      <c r="L128" s="134"/>
      <c r="P128" s="134"/>
    </row>
    <row r="129" spans="1:16" s="103" customFormat="1" ht="14.1" customHeight="1" x14ac:dyDescent="0.2">
      <c r="C129" s="118"/>
      <c r="D129" s="118"/>
      <c r="E129" s="118"/>
      <c r="F129" s="89"/>
      <c r="G129" s="89"/>
      <c r="H129" s="89"/>
      <c r="L129" s="134"/>
      <c r="P129" s="134"/>
    </row>
    <row r="130" spans="1:16" s="103" customFormat="1" ht="14.1" customHeight="1" x14ac:dyDescent="0.2">
      <c r="C130" s="118"/>
      <c r="D130" s="118"/>
      <c r="E130" s="118"/>
      <c r="F130" s="89"/>
      <c r="G130" s="89"/>
      <c r="H130" s="89"/>
      <c r="L130" s="134"/>
      <c r="P130" s="134"/>
    </row>
    <row r="131" spans="1:16" s="103" customFormat="1" ht="14.1" customHeight="1" x14ac:dyDescent="0.2">
      <c r="C131" s="118"/>
      <c r="D131" s="118"/>
      <c r="E131" s="118"/>
      <c r="F131" s="89"/>
      <c r="G131" s="89"/>
      <c r="H131" s="89"/>
      <c r="I131" s="118" t="s">
        <v>151</v>
      </c>
      <c r="J131" s="118">
        <f>SUM(J94:J125)</f>
        <v>20205</v>
      </c>
      <c r="K131" s="118">
        <f>SUM(K94:K125)</f>
        <v>11658</v>
      </c>
      <c r="L131" s="137">
        <f>SUM(L94:L125)</f>
        <v>8547</v>
      </c>
      <c r="M131" s="118" t="s">
        <v>151</v>
      </c>
      <c r="N131" s="118">
        <f>SUM(N94:N125)</f>
        <v>13631</v>
      </c>
      <c r="O131" s="118">
        <f>SUM(O94:O125)</f>
        <v>21700</v>
      </c>
      <c r="P131" s="137">
        <f>SUM(P94:P130)</f>
        <v>-8069</v>
      </c>
    </row>
    <row r="132" spans="1:16" s="103" customFormat="1" ht="14.1" customHeight="1" x14ac:dyDescent="0.2">
      <c r="C132" s="118"/>
      <c r="D132" s="118"/>
      <c r="E132" s="118"/>
      <c r="F132" s="89"/>
      <c r="G132" s="89"/>
      <c r="H132" s="89"/>
      <c r="I132" s="149"/>
      <c r="J132" s="118">
        <f>N131</f>
        <v>13631</v>
      </c>
      <c r="K132" s="118">
        <f>O131</f>
        <v>21700</v>
      </c>
      <c r="L132" s="137">
        <f>P131</f>
        <v>-8069</v>
      </c>
      <c r="N132" s="118"/>
      <c r="O132" s="118"/>
      <c r="P132" s="122"/>
    </row>
    <row r="133" spans="1:16" s="103" customFormat="1" ht="14.1" customHeight="1" x14ac:dyDescent="0.2">
      <c r="C133" s="118"/>
      <c r="D133" s="118"/>
      <c r="E133" s="118"/>
      <c r="F133" s="89"/>
      <c r="G133" s="89"/>
      <c r="H133" s="89"/>
      <c r="I133" s="149"/>
      <c r="J133" s="138">
        <f>SUM(J131:J132)</f>
        <v>33836</v>
      </c>
      <c r="K133" s="138">
        <f>SUM(K131:K132)</f>
        <v>33358</v>
      </c>
      <c r="L133" s="139">
        <f>SUM(L131:L132)</f>
        <v>478</v>
      </c>
      <c r="N133" s="89"/>
      <c r="O133" s="89"/>
      <c r="P133" s="122"/>
    </row>
    <row r="134" spans="1:16" s="103" customFormat="1" ht="14.1" customHeight="1" x14ac:dyDescent="0.2">
      <c r="A134" s="43"/>
      <c r="B134" s="101"/>
      <c r="C134" s="118"/>
      <c r="D134" s="118"/>
      <c r="E134" s="118"/>
      <c r="F134" s="89"/>
      <c r="G134" s="89"/>
      <c r="H134" s="89"/>
      <c r="I134" s="142" t="s">
        <v>172</v>
      </c>
      <c r="J134" s="122">
        <f>C93-J133</f>
        <v>0</v>
      </c>
      <c r="K134" s="156">
        <f>E93-K133</f>
        <v>0</v>
      </c>
      <c r="L134" s="122">
        <f>G93-L133</f>
        <v>0</v>
      </c>
      <c r="N134" s="89"/>
      <c r="O134" s="89"/>
      <c r="P134" s="122"/>
    </row>
    <row r="135" spans="1:16" s="103" customFormat="1" ht="14.1" customHeight="1" x14ac:dyDescent="0.2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8"/>
      <c r="M135" s="157"/>
      <c r="N135" s="157"/>
      <c r="O135" s="157"/>
      <c r="P135" s="158"/>
    </row>
    <row r="136" spans="1:16" s="103" customFormat="1" ht="14.1" customHeight="1" x14ac:dyDescent="0.2">
      <c r="A136" s="126">
        <v>4</v>
      </c>
      <c r="B136" s="126" t="s">
        <v>173</v>
      </c>
      <c r="C136" s="48">
        <v>2101813</v>
      </c>
      <c r="D136" s="119">
        <f>C136*100/22958322</f>
        <v>9.1549068786473153</v>
      </c>
      <c r="E136" s="48">
        <v>2203587</v>
      </c>
      <c r="F136" s="119">
        <f>E136*100/23212007</f>
        <v>9.4933066322097872</v>
      </c>
      <c r="G136" s="120">
        <f>C136-E136</f>
        <v>-101774</v>
      </c>
      <c r="H136" s="121">
        <f>G136*100/E136</f>
        <v>-4.6185605560388581</v>
      </c>
      <c r="J136" s="89"/>
      <c r="K136" s="89"/>
      <c r="L136" s="122"/>
      <c r="N136" s="89"/>
      <c r="O136" s="89"/>
      <c r="P136" s="122"/>
    </row>
    <row r="137" spans="1:16" s="103" customFormat="1" ht="14.1" customHeight="1" x14ac:dyDescent="0.2">
      <c r="A137" s="43"/>
      <c r="B137" s="118"/>
      <c r="C137" s="118"/>
      <c r="D137" s="118"/>
      <c r="E137" s="118"/>
      <c r="F137" s="118"/>
      <c r="G137" s="89"/>
      <c r="H137" s="89"/>
      <c r="I137" s="127" t="s">
        <v>63</v>
      </c>
      <c r="J137" s="128">
        <v>112414</v>
      </c>
      <c r="K137" s="128">
        <v>90042</v>
      </c>
      <c r="L137" s="129">
        <f t="shared" ref="L137:L167" si="5">J137-K137</f>
        <v>22372</v>
      </c>
      <c r="M137" s="127" t="s">
        <v>84</v>
      </c>
      <c r="N137" s="128">
        <v>125511</v>
      </c>
      <c r="O137" s="128">
        <v>162608</v>
      </c>
      <c r="P137" s="129">
        <f t="shared" ref="P137:P165" si="6">N137-O137</f>
        <v>-37097</v>
      </c>
    </row>
    <row r="138" spans="1:16" s="103" customFormat="1" ht="14.1" customHeight="1" x14ac:dyDescent="0.2">
      <c r="A138" s="43"/>
      <c r="B138" s="101"/>
      <c r="C138" s="118"/>
      <c r="D138" s="118"/>
      <c r="E138" s="118"/>
      <c r="F138" s="118"/>
      <c r="G138" s="89"/>
      <c r="H138" s="89"/>
      <c r="I138" s="127" t="s">
        <v>94</v>
      </c>
      <c r="J138" s="128">
        <v>87387</v>
      </c>
      <c r="K138" s="128">
        <v>79169</v>
      </c>
      <c r="L138" s="129">
        <f t="shared" si="5"/>
        <v>8218</v>
      </c>
      <c r="M138" s="127" t="s">
        <v>73</v>
      </c>
      <c r="N138" s="128">
        <v>89744</v>
      </c>
      <c r="O138" s="128">
        <v>122449</v>
      </c>
      <c r="P138" s="129">
        <f t="shared" si="6"/>
        <v>-32705</v>
      </c>
    </row>
    <row r="139" spans="1:16" s="103" customFormat="1" ht="14.1" customHeight="1" x14ac:dyDescent="0.2">
      <c r="A139" s="43"/>
      <c r="B139" s="101"/>
      <c r="C139" s="118"/>
      <c r="D139" s="118"/>
      <c r="E139" s="118"/>
      <c r="F139" s="118"/>
      <c r="G139" s="89"/>
      <c r="H139" s="89"/>
      <c r="I139" s="127" t="s">
        <v>97</v>
      </c>
      <c r="J139" s="128">
        <v>75488</v>
      </c>
      <c r="K139" s="128">
        <v>69860</v>
      </c>
      <c r="L139" s="129">
        <f t="shared" si="5"/>
        <v>5628</v>
      </c>
      <c r="M139" s="127" t="s">
        <v>101</v>
      </c>
      <c r="N139" s="128">
        <v>144842</v>
      </c>
      <c r="O139" s="128">
        <v>163869</v>
      </c>
      <c r="P139" s="129">
        <f t="shared" si="6"/>
        <v>-19027</v>
      </c>
    </row>
    <row r="140" spans="1:16" s="103" customFormat="1" ht="14.1" customHeight="1" x14ac:dyDescent="0.2">
      <c r="A140" s="43"/>
      <c r="B140" s="118"/>
      <c r="C140" s="118"/>
      <c r="D140" s="118"/>
      <c r="E140" s="118"/>
      <c r="F140" s="118"/>
      <c r="G140" s="89"/>
      <c r="H140" s="89"/>
      <c r="I140" s="127" t="s">
        <v>156</v>
      </c>
      <c r="J140" s="128">
        <v>5787</v>
      </c>
      <c r="K140" s="128">
        <v>518</v>
      </c>
      <c r="L140" s="129">
        <f t="shared" si="5"/>
        <v>5269</v>
      </c>
      <c r="M140" s="127" t="s">
        <v>69</v>
      </c>
      <c r="N140" s="128">
        <v>43897</v>
      </c>
      <c r="O140" s="128">
        <v>58936</v>
      </c>
      <c r="P140" s="129">
        <f t="shared" si="6"/>
        <v>-15039</v>
      </c>
    </row>
    <row r="141" spans="1:16" s="103" customFormat="1" ht="14.1" customHeight="1" x14ac:dyDescent="0.2">
      <c r="B141" s="118"/>
      <c r="C141" s="118"/>
      <c r="D141" s="118"/>
      <c r="E141" s="118"/>
      <c r="F141" s="118"/>
      <c r="G141" s="89"/>
      <c r="H141" s="89"/>
      <c r="I141" s="127" t="s">
        <v>79</v>
      </c>
      <c r="J141" s="128">
        <v>15981</v>
      </c>
      <c r="K141" s="128">
        <v>11827</v>
      </c>
      <c r="L141" s="129">
        <f t="shared" si="5"/>
        <v>4154</v>
      </c>
      <c r="M141" s="127" t="s">
        <v>83</v>
      </c>
      <c r="N141" s="128">
        <v>88269</v>
      </c>
      <c r="O141" s="128">
        <v>98956</v>
      </c>
      <c r="P141" s="129">
        <f t="shared" si="6"/>
        <v>-10687</v>
      </c>
    </row>
    <row r="142" spans="1:16" s="103" customFormat="1" ht="14.1" customHeight="1" x14ac:dyDescent="0.2">
      <c r="B142" s="118"/>
      <c r="C142" s="118"/>
      <c r="D142" s="118"/>
      <c r="E142" s="118"/>
      <c r="F142" s="118"/>
      <c r="G142" s="89"/>
      <c r="H142" s="89"/>
      <c r="I142" s="127" t="s">
        <v>163</v>
      </c>
      <c r="J142" s="128">
        <v>15180</v>
      </c>
      <c r="K142" s="128">
        <v>11662</v>
      </c>
      <c r="L142" s="129">
        <f t="shared" si="5"/>
        <v>3518</v>
      </c>
      <c r="M142" s="127" t="s">
        <v>165</v>
      </c>
      <c r="N142" s="128">
        <v>5968</v>
      </c>
      <c r="O142" s="128">
        <v>16426</v>
      </c>
      <c r="P142" s="129">
        <f t="shared" si="6"/>
        <v>-10458</v>
      </c>
    </row>
    <row r="143" spans="1:16" s="103" customFormat="1" ht="14.1" customHeight="1" x14ac:dyDescent="0.2">
      <c r="B143" s="118"/>
      <c r="C143" s="118"/>
      <c r="D143" s="118"/>
      <c r="E143" s="118"/>
      <c r="F143" s="118"/>
      <c r="G143" s="89"/>
      <c r="H143" s="89"/>
      <c r="I143" s="127" t="s">
        <v>64</v>
      </c>
      <c r="J143" s="128">
        <v>482241</v>
      </c>
      <c r="K143" s="128">
        <v>479254</v>
      </c>
      <c r="L143" s="129">
        <f t="shared" si="5"/>
        <v>2987</v>
      </c>
      <c r="M143" s="127" t="s">
        <v>95</v>
      </c>
      <c r="N143" s="128">
        <v>78567</v>
      </c>
      <c r="O143" s="128">
        <v>86869</v>
      </c>
      <c r="P143" s="129">
        <f t="shared" si="6"/>
        <v>-8302</v>
      </c>
    </row>
    <row r="144" spans="1:16" s="103" customFormat="1" ht="14.1" customHeight="1" x14ac:dyDescent="0.2">
      <c r="B144" s="118"/>
      <c r="C144" s="118"/>
      <c r="D144" s="118"/>
      <c r="E144" s="118"/>
      <c r="F144" s="118"/>
      <c r="G144" s="89"/>
      <c r="H144" s="89"/>
      <c r="I144" s="127" t="s">
        <v>158</v>
      </c>
      <c r="J144" s="128">
        <v>52816</v>
      </c>
      <c r="K144" s="128">
        <v>49835</v>
      </c>
      <c r="L144" s="129">
        <f t="shared" si="5"/>
        <v>2981</v>
      </c>
      <c r="M144" s="127" t="s">
        <v>68</v>
      </c>
      <c r="N144" s="128">
        <v>49646</v>
      </c>
      <c r="O144" s="128">
        <v>56130</v>
      </c>
      <c r="P144" s="129">
        <f t="shared" si="6"/>
        <v>-6484</v>
      </c>
    </row>
    <row r="145" spans="2:16" s="103" customFormat="1" ht="14.1" customHeight="1" x14ac:dyDescent="0.2">
      <c r="B145" s="118"/>
      <c r="C145" s="118"/>
      <c r="D145" s="118"/>
      <c r="E145" s="118"/>
      <c r="F145" s="118"/>
      <c r="G145" s="89"/>
      <c r="H145" s="89"/>
      <c r="I145" s="127" t="s">
        <v>102</v>
      </c>
      <c r="J145" s="128">
        <v>11736</v>
      </c>
      <c r="K145" s="128">
        <v>9468</v>
      </c>
      <c r="L145" s="129">
        <f t="shared" si="5"/>
        <v>2268</v>
      </c>
      <c r="M145" s="127" t="s">
        <v>103</v>
      </c>
      <c r="N145" s="128">
        <v>5968</v>
      </c>
      <c r="O145" s="128">
        <v>10897</v>
      </c>
      <c r="P145" s="129">
        <f t="shared" si="6"/>
        <v>-4929</v>
      </c>
    </row>
    <row r="146" spans="2:16" s="103" customFormat="1" ht="14.1" customHeight="1" x14ac:dyDescent="0.2">
      <c r="B146" s="118"/>
      <c r="C146" s="118"/>
      <c r="D146" s="118"/>
      <c r="E146" s="118"/>
      <c r="F146" s="118"/>
      <c r="G146" s="89"/>
      <c r="H146" s="89"/>
      <c r="I146" s="127" t="s">
        <v>67</v>
      </c>
      <c r="J146" s="128">
        <v>4511</v>
      </c>
      <c r="K146" s="128">
        <v>2547</v>
      </c>
      <c r="L146" s="129">
        <f t="shared" si="5"/>
        <v>1964</v>
      </c>
      <c r="M146" s="127" t="s">
        <v>65</v>
      </c>
      <c r="N146" s="128">
        <v>32680</v>
      </c>
      <c r="O146" s="128">
        <v>36371</v>
      </c>
      <c r="P146" s="129">
        <f t="shared" si="6"/>
        <v>-3691</v>
      </c>
    </row>
    <row r="147" spans="2:16" s="103" customFormat="1" ht="14.1" customHeight="1" x14ac:dyDescent="0.2">
      <c r="B147" s="118"/>
      <c r="C147" s="118"/>
      <c r="D147" s="118"/>
      <c r="E147" s="118"/>
      <c r="F147" s="118"/>
      <c r="G147" s="89"/>
      <c r="H147" s="89"/>
      <c r="I147" s="127" t="s">
        <v>71</v>
      </c>
      <c r="J147" s="128">
        <v>9886</v>
      </c>
      <c r="K147" s="128">
        <v>8451</v>
      </c>
      <c r="L147" s="129">
        <f t="shared" si="5"/>
        <v>1435</v>
      </c>
      <c r="M147" s="127" t="s">
        <v>88</v>
      </c>
      <c r="N147" s="128">
        <v>82296</v>
      </c>
      <c r="O147" s="128">
        <v>85955</v>
      </c>
      <c r="P147" s="129">
        <f t="shared" si="6"/>
        <v>-3659</v>
      </c>
    </row>
    <row r="148" spans="2:16" s="103" customFormat="1" ht="14.1" customHeight="1" x14ac:dyDescent="0.2">
      <c r="B148" s="118"/>
      <c r="C148" s="118"/>
      <c r="D148" s="118"/>
      <c r="E148" s="118"/>
      <c r="F148" s="118"/>
      <c r="G148" s="89"/>
      <c r="H148" s="89"/>
      <c r="I148" s="127" t="s">
        <v>153</v>
      </c>
      <c r="J148" s="128">
        <v>7609</v>
      </c>
      <c r="K148" s="128">
        <v>6459</v>
      </c>
      <c r="L148" s="129">
        <f t="shared" si="5"/>
        <v>1150</v>
      </c>
      <c r="M148" s="127" t="s">
        <v>160</v>
      </c>
      <c r="N148" s="128">
        <v>12557</v>
      </c>
      <c r="O148" s="128">
        <v>14775</v>
      </c>
      <c r="P148" s="129">
        <f t="shared" si="6"/>
        <v>-2218</v>
      </c>
    </row>
    <row r="149" spans="2:16" s="103" customFormat="1" ht="14.1" customHeight="1" x14ac:dyDescent="0.2">
      <c r="B149" s="118"/>
      <c r="C149" s="118"/>
      <c r="D149" s="118"/>
      <c r="E149" s="118"/>
      <c r="F149" s="118"/>
      <c r="G149" s="89"/>
      <c r="H149" s="89"/>
      <c r="I149" s="127" t="s">
        <v>80</v>
      </c>
      <c r="J149" s="128">
        <v>5306</v>
      </c>
      <c r="K149" s="128">
        <v>4412</v>
      </c>
      <c r="L149" s="129">
        <f t="shared" si="5"/>
        <v>894</v>
      </c>
      <c r="M149" s="127" t="s">
        <v>161</v>
      </c>
      <c r="N149" s="128">
        <v>10356</v>
      </c>
      <c r="O149" s="128">
        <v>12526</v>
      </c>
      <c r="P149" s="129">
        <f t="shared" si="6"/>
        <v>-2170</v>
      </c>
    </row>
    <row r="150" spans="2:16" s="103" customFormat="1" ht="14.1" customHeight="1" x14ac:dyDescent="0.2">
      <c r="B150" s="118"/>
      <c r="C150" s="118"/>
      <c r="D150" s="118"/>
      <c r="E150" s="118"/>
      <c r="F150" s="118"/>
      <c r="G150" s="89"/>
      <c r="H150" s="89"/>
      <c r="I150" s="127" t="s">
        <v>82</v>
      </c>
      <c r="J150" s="128">
        <v>4157</v>
      </c>
      <c r="K150" s="128">
        <v>3445</v>
      </c>
      <c r="L150" s="129">
        <f t="shared" si="5"/>
        <v>712</v>
      </c>
      <c r="M150" s="127" t="s">
        <v>99</v>
      </c>
      <c r="N150" s="128">
        <v>30937</v>
      </c>
      <c r="O150" s="128">
        <v>32844</v>
      </c>
      <c r="P150" s="129">
        <f t="shared" si="6"/>
        <v>-1907</v>
      </c>
    </row>
    <row r="151" spans="2:16" s="103" customFormat="1" ht="14.1" customHeight="1" x14ac:dyDescent="0.2">
      <c r="B151" s="118"/>
      <c r="C151" s="118"/>
      <c r="D151" s="118"/>
      <c r="E151" s="118"/>
      <c r="F151" s="118"/>
      <c r="G151" s="89"/>
      <c r="H151" s="89"/>
      <c r="I151" s="127" t="s">
        <v>70</v>
      </c>
      <c r="J151" s="128">
        <v>18266</v>
      </c>
      <c r="K151" s="128">
        <v>17707</v>
      </c>
      <c r="L151" s="129">
        <f t="shared" si="5"/>
        <v>559</v>
      </c>
      <c r="M151" s="127" t="s">
        <v>167</v>
      </c>
      <c r="N151" s="128">
        <v>23798</v>
      </c>
      <c r="O151" s="128">
        <v>25533</v>
      </c>
      <c r="P151" s="129">
        <f t="shared" si="6"/>
        <v>-1735</v>
      </c>
    </row>
    <row r="152" spans="2:16" s="103" customFormat="1" ht="14.1" customHeight="1" x14ac:dyDescent="0.2">
      <c r="B152" s="118"/>
      <c r="C152" s="118"/>
      <c r="D152" s="118"/>
      <c r="E152" s="118"/>
      <c r="F152" s="118"/>
      <c r="G152" s="89"/>
      <c r="H152" s="89"/>
      <c r="I152" s="127" t="s">
        <v>148</v>
      </c>
      <c r="J152" s="128">
        <v>1982</v>
      </c>
      <c r="K152" s="128">
        <v>1446</v>
      </c>
      <c r="L152" s="129">
        <f t="shared" si="5"/>
        <v>536</v>
      </c>
      <c r="M152" s="127" t="s">
        <v>96</v>
      </c>
      <c r="N152" s="128">
        <v>779</v>
      </c>
      <c r="O152" s="128">
        <v>2210</v>
      </c>
      <c r="P152" s="129">
        <f t="shared" si="6"/>
        <v>-1431</v>
      </c>
    </row>
    <row r="153" spans="2:16" s="103" customFormat="1" ht="14.1" customHeight="1" x14ac:dyDescent="0.2">
      <c r="B153" s="118"/>
      <c r="C153" s="118"/>
      <c r="D153" s="118"/>
      <c r="E153" s="118"/>
      <c r="F153" s="118"/>
      <c r="G153" s="89"/>
      <c r="H153" s="89"/>
      <c r="I153" s="127" t="s">
        <v>174</v>
      </c>
      <c r="J153" s="128">
        <v>948</v>
      </c>
      <c r="K153" s="128">
        <v>430</v>
      </c>
      <c r="L153" s="129">
        <f t="shared" si="5"/>
        <v>518</v>
      </c>
      <c r="M153" s="127" t="s">
        <v>66</v>
      </c>
      <c r="N153" s="128">
        <v>39711</v>
      </c>
      <c r="O153" s="128">
        <v>41021</v>
      </c>
      <c r="P153" s="129">
        <f t="shared" si="6"/>
        <v>-1310</v>
      </c>
    </row>
    <row r="154" spans="2:16" s="103" customFormat="1" ht="14.1" customHeight="1" x14ac:dyDescent="0.2">
      <c r="B154" s="118"/>
      <c r="C154" s="118"/>
      <c r="D154" s="118"/>
      <c r="E154" s="118"/>
      <c r="F154" s="118"/>
      <c r="G154" s="89"/>
      <c r="H154" s="89"/>
      <c r="I154" s="127" t="s">
        <v>155</v>
      </c>
      <c r="J154" s="128">
        <v>35773</v>
      </c>
      <c r="K154" s="128">
        <v>35283</v>
      </c>
      <c r="L154" s="129">
        <f t="shared" si="5"/>
        <v>490</v>
      </c>
      <c r="M154" s="127" t="s">
        <v>149</v>
      </c>
      <c r="N154" s="128">
        <v>7876</v>
      </c>
      <c r="O154" s="128">
        <v>9056</v>
      </c>
      <c r="P154" s="129">
        <f t="shared" si="6"/>
        <v>-1180</v>
      </c>
    </row>
    <row r="155" spans="2:16" s="103" customFormat="1" ht="14.1" customHeight="1" x14ac:dyDescent="0.2">
      <c r="B155" s="118"/>
      <c r="C155" s="118"/>
      <c r="D155" s="118"/>
      <c r="E155" s="118"/>
      <c r="F155" s="118"/>
      <c r="G155" s="89"/>
      <c r="H155" s="89"/>
      <c r="I155" s="127" t="s">
        <v>78</v>
      </c>
      <c r="J155" s="128">
        <v>559</v>
      </c>
      <c r="K155" s="128">
        <v>115</v>
      </c>
      <c r="L155" s="129">
        <f t="shared" si="5"/>
        <v>444</v>
      </c>
      <c r="M155" s="127" t="s">
        <v>74</v>
      </c>
      <c r="N155" s="128">
        <v>3919</v>
      </c>
      <c r="O155" s="128">
        <v>5081</v>
      </c>
      <c r="P155" s="129">
        <f t="shared" si="6"/>
        <v>-1162</v>
      </c>
    </row>
    <row r="156" spans="2:16" s="103" customFormat="1" ht="14.1" customHeight="1" x14ac:dyDescent="0.2">
      <c r="B156" s="118"/>
      <c r="C156" s="118"/>
      <c r="D156" s="118"/>
      <c r="E156" s="118"/>
      <c r="F156" s="118"/>
      <c r="G156" s="89"/>
      <c r="H156" s="89"/>
      <c r="I156" s="127" t="s">
        <v>87</v>
      </c>
      <c r="J156" s="128">
        <v>1645</v>
      </c>
      <c r="K156" s="128">
        <v>1257</v>
      </c>
      <c r="L156" s="129">
        <f t="shared" si="5"/>
        <v>388</v>
      </c>
      <c r="M156" s="127" t="s">
        <v>154</v>
      </c>
      <c r="N156" s="128">
        <v>14117</v>
      </c>
      <c r="O156" s="128">
        <v>15228</v>
      </c>
      <c r="P156" s="129">
        <f t="shared" si="6"/>
        <v>-1111</v>
      </c>
    </row>
    <row r="157" spans="2:16" s="103" customFormat="1" ht="14.1" customHeight="1" x14ac:dyDescent="0.2">
      <c r="B157" s="118"/>
      <c r="C157" s="118"/>
      <c r="D157" s="118"/>
      <c r="E157" s="118"/>
      <c r="F157" s="118"/>
      <c r="G157" s="89"/>
      <c r="H157" s="89"/>
      <c r="I157" s="127" t="s">
        <v>85</v>
      </c>
      <c r="J157" s="128">
        <v>5408</v>
      </c>
      <c r="K157" s="128">
        <v>5026</v>
      </c>
      <c r="L157" s="129">
        <f t="shared" si="5"/>
        <v>382</v>
      </c>
      <c r="M157" s="127" t="s">
        <v>168</v>
      </c>
      <c r="N157" s="128">
        <v>384</v>
      </c>
      <c r="O157" s="128">
        <v>1485</v>
      </c>
      <c r="P157" s="129">
        <f t="shared" si="6"/>
        <v>-1101</v>
      </c>
    </row>
    <row r="158" spans="2:16" s="103" customFormat="1" ht="14.1" customHeight="1" x14ac:dyDescent="0.2">
      <c r="B158" s="118"/>
      <c r="C158" s="118"/>
      <c r="D158" s="118"/>
      <c r="E158" s="118"/>
      <c r="F158" s="118"/>
      <c r="G158" s="89"/>
      <c r="H158" s="89"/>
      <c r="I158" s="127" t="s">
        <v>164</v>
      </c>
      <c r="J158" s="128">
        <v>3961</v>
      </c>
      <c r="K158" s="128">
        <v>3642</v>
      </c>
      <c r="L158" s="129">
        <f t="shared" si="5"/>
        <v>319</v>
      </c>
      <c r="M158" s="127" t="s">
        <v>175</v>
      </c>
      <c r="N158" s="128">
        <v>358</v>
      </c>
      <c r="O158" s="128">
        <v>1237</v>
      </c>
      <c r="P158" s="129">
        <f t="shared" si="6"/>
        <v>-879</v>
      </c>
    </row>
    <row r="159" spans="2:16" s="103" customFormat="1" ht="14.1" customHeight="1" x14ac:dyDescent="0.2">
      <c r="B159" s="118"/>
      <c r="C159" s="118"/>
      <c r="D159" s="118"/>
      <c r="E159" s="118"/>
      <c r="F159" s="118"/>
      <c r="G159" s="89"/>
      <c r="H159" s="89"/>
      <c r="I159" s="127" t="s">
        <v>90</v>
      </c>
      <c r="J159" s="128">
        <v>18621</v>
      </c>
      <c r="K159" s="128">
        <v>18348</v>
      </c>
      <c r="L159" s="129">
        <f t="shared" si="5"/>
        <v>273</v>
      </c>
      <c r="M159" s="127" t="s">
        <v>81</v>
      </c>
      <c r="N159" s="128">
        <v>11390</v>
      </c>
      <c r="O159" s="128">
        <v>12112</v>
      </c>
      <c r="P159" s="129">
        <f t="shared" si="6"/>
        <v>-722</v>
      </c>
    </row>
    <row r="160" spans="2:16" s="103" customFormat="1" ht="14.1" customHeight="1" x14ac:dyDescent="0.2">
      <c r="B160" s="118"/>
      <c r="C160" s="118"/>
      <c r="D160" s="118"/>
      <c r="E160" s="118"/>
      <c r="F160" s="118"/>
      <c r="G160" s="89"/>
      <c r="H160" s="89"/>
      <c r="I160" s="127" t="s">
        <v>159</v>
      </c>
      <c r="J160" s="128">
        <v>522</v>
      </c>
      <c r="K160" s="128">
        <v>296</v>
      </c>
      <c r="L160" s="129">
        <f t="shared" si="5"/>
        <v>226</v>
      </c>
      <c r="M160" s="127" t="s">
        <v>72</v>
      </c>
      <c r="N160" s="128">
        <v>34665</v>
      </c>
      <c r="O160" s="128">
        <v>35346</v>
      </c>
      <c r="P160" s="129">
        <f t="shared" si="6"/>
        <v>-681</v>
      </c>
    </row>
    <row r="161" spans="2:16" s="103" customFormat="1" ht="14.1" customHeight="1" x14ac:dyDescent="0.2">
      <c r="B161" s="118"/>
      <c r="C161" s="118"/>
      <c r="D161" s="118"/>
      <c r="E161" s="118"/>
      <c r="F161" s="118"/>
      <c r="G161" s="89"/>
      <c r="H161" s="89"/>
      <c r="I161" s="127" t="s">
        <v>166</v>
      </c>
      <c r="J161" s="128">
        <v>5974</v>
      </c>
      <c r="K161" s="128">
        <v>5840</v>
      </c>
      <c r="L161" s="129">
        <f t="shared" si="5"/>
        <v>134</v>
      </c>
      <c r="M161" s="127" t="s">
        <v>176</v>
      </c>
      <c r="N161" s="128">
        <v>0</v>
      </c>
      <c r="O161" s="128">
        <v>402</v>
      </c>
      <c r="P161" s="129">
        <f t="shared" si="6"/>
        <v>-402</v>
      </c>
    </row>
    <row r="162" spans="2:16" s="103" customFormat="1" ht="14.1" customHeight="1" x14ac:dyDescent="0.2">
      <c r="B162" s="118"/>
      <c r="C162" s="118"/>
      <c r="D162" s="118"/>
      <c r="E162" s="118"/>
      <c r="F162" s="118"/>
      <c r="G162" s="89"/>
      <c r="H162" s="89"/>
      <c r="I162" s="127" t="s">
        <v>77</v>
      </c>
      <c r="J162" s="128">
        <v>1645</v>
      </c>
      <c r="K162" s="128">
        <v>1521</v>
      </c>
      <c r="L162" s="129">
        <f t="shared" si="5"/>
        <v>124</v>
      </c>
      <c r="M162" s="127" t="s">
        <v>76</v>
      </c>
      <c r="N162" s="128">
        <v>1081</v>
      </c>
      <c r="O162" s="128">
        <v>1376</v>
      </c>
      <c r="P162" s="129">
        <f t="shared" si="6"/>
        <v>-295</v>
      </c>
    </row>
    <row r="163" spans="2:16" s="103" customFormat="1" ht="14.1" customHeight="1" x14ac:dyDescent="0.2">
      <c r="B163" s="118"/>
      <c r="C163" s="118"/>
      <c r="D163" s="118"/>
      <c r="E163" s="118"/>
      <c r="F163" s="118"/>
      <c r="G163" s="89"/>
      <c r="H163" s="89"/>
      <c r="I163" s="127" t="s">
        <v>162</v>
      </c>
      <c r="J163" s="128">
        <v>6109</v>
      </c>
      <c r="K163" s="128">
        <v>6011</v>
      </c>
      <c r="L163" s="129">
        <f t="shared" si="5"/>
        <v>98</v>
      </c>
      <c r="M163" s="127" t="s">
        <v>98</v>
      </c>
      <c r="N163" s="128">
        <v>17558</v>
      </c>
      <c r="O163" s="128">
        <v>17708</v>
      </c>
      <c r="P163" s="129">
        <f t="shared" si="6"/>
        <v>-150</v>
      </c>
    </row>
    <row r="164" spans="2:16" s="103" customFormat="1" ht="14.1" customHeight="1" x14ac:dyDescent="0.2">
      <c r="B164" s="118"/>
      <c r="C164" s="118"/>
      <c r="D164" s="118"/>
      <c r="E164" s="118"/>
      <c r="F164" s="118"/>
      <c r="G164" s="89"/>
      <c r="H164" s="89"/>
      <c r="I164" s="127" t="s">
        <v>157</v>
      </c>
      <c r="J164" s="128">
        <v>326</v>
      </c>
      <c r="K164" s="128">
        <v>248</v>
      </c>
      <c r="L164" s="129">
        <f t="shared" si="5"/>
        <v>78</v>
      </c>
      <c r="M164" s="127" t="s">
        <v>86</v>
      </c>
      <c r="N164" s="128">
        <v>3914</v>
      </c>
      <c r="O164" s="128">
        <v>4063</v>
      </c>
      <c r="P164" s="129">
        <f t="shared" si="6"/>
        <v>-149</v>
      </c>
    </row>
    <row r="165" spans="2:16" s="103" customFormat="1" ht="14.1" customHeight="1" x14ac:dyDescent="0.2">
      <c r="B165" s="118"/>
      <c r="C165" s="118"/>
      <c r="D165" s="118"/>
      <c r="E165" s="118"/>
      <c r="F165" s="118"/>
      <c r="G165" s="89"/>
      <c r="H165" s="89"/>
      <c r="I165" s="127" t="s">
        <v>91</v>
      </c>
      <c r="J165" s="128">
        <v>911</v>
      </c>
      <c r="K165" s="128">
        <v>835</v>
      </c>
      <c r="L165" s="129">
        <f t="shared" si="5"/>
        <v>76</v>
      </c>
      <c r="M165" s="127" t="s">
        <v>171</v>
      </c>
      <c r="N165" s="128">
        <v>22</v>
      </c>
      <c r="O165" s="128">
        <v>51</v>
      </c>
      <c r="P165" s="129">
        <f t="shared" si="6"/>
        <v>-29</v>
      </c>
    </row>
    <row r="166" spans="2:16" s="103" customFormat="1" ht="14.1" customHeight="1" x14ac:dyDescent="0.2">
      <c r="B166" s="118"/>
      <c r="C166" s="118"/>
      <c r="D166" s="118"/>
      <c r="E166" s="118"/>
      <c r="F166" s="118"/>
      <c r="G166" s="89"/>
      <c r="H166" s="89"/>
      <c r="I166" s="127" t="s">
        <v>177</v>
      </c>
      <c r="J166" s="128">
        <v>144</v>
      </c>
      <c r="K166" s="128">
        <v>82</v>
      </c>
      <c r="L166" s="129">
        <f t="shared" si="5"/>
        <v>62</v>
      </c>
    </row>
    <row r="167" spans="2:16" s="103" customFormat="1" ht="14.1" customHeight="1" x14ac:dyDescent="0.2">
      <c r="B167" s="118"/>
      <c r="C167" s="118"/>
      <c r="D167" s="118"/>
      <c r="E167" s="118"/>
      <c r="F167" s="118"/>
      <c r="G167" s="89"/>
      <c r="H167" s="89"/>
      <c r="I167" s="127" t="s">
        <v>150</v>
      </c>
      <c r="J167" s="128">
        <v>147710</v>
      </c>
      <c r="K167" s="128">
        <v>147031</v>
      </c>
      <c r="L167" s="129">
        <f t="shared" si="5"/>
        <v>679</v>
      </c>
    </row>
    <row r="168" spans="2:16" s="103" customFormat="1" ht="14.1" customHeight="1" x14ac:dyDescent="0.2">
      <c r="B168" s="118"/>
      <c r="C168" s="118"/>
      <c r="D168" s="118"/>
      <c r="E168" s="118"/>
      <c r="F168" s="118"/>
      <c r="G168" s="89"/>
      <c r="H168" s="89"/>
    </row>
    <row r="169" spans="2:16" s="103" customFormat="1" ht="14.1" customHeight="1" x14ac:dyDescent="0.2">
      <c r="B169" s="118"/>
      <c r="C169" s="118"/>
      <c r="D169" s="118"/>
      <c r="E169" s="118"/>
      <c r="F169" s="118"/>
      <c r="G169" s="89"/>
      <c r="H169" s="89"/>
      <c r="L169" s="134"/>
    </row>
    <row r="170" spans="2:16" s="103" customFormat="1" ht="14.1" customHeight="1" x14ac:dyDescent="0.2">
      <c r="B170" s="118"/>
      <c r="C170" s="118"/>
      <c r="D170" s="118"/>
      <c r="E170" s="118"/>
      <c r="F170" s="118"/>
      <c r="G170" s="89"/>
      <c r="H170" s="89"/>
      <c r="L170" s="134"/>
      <c r="M170" s="131"/>
      <c r="N170" s="128"/>
      <c r="O170" s="128"/>
      <c r="P170" s="129"/>
    </row>
    <row r="171" spans="2:16" s="103" customFormat="1" ht="14.1" customHeight="1" x14ac:dyDescent="0.2">
      <c r="B171" s="118"/>
      <c r="C171" s="118"/>
      <c r="D171" s="118"/>
      <c r="E171" s="118"/>
      <c r="F171" s="118"/>
      <c r="G171" s="89"/>
      <c r="H171" s="89"/>
      <c r="M171" s="131"/>
      <c r="N171" s="128"/>
      <c r="O171" s="128"/>
      <c r="P171" s="129"/>
    </row>
    <row r="172" spans="2:16" s="103" customFormat="1" ht="14.1" customHeight="1" x14ac:dyDescent="0.2">
      <c r="B172" s="118"/>
      <c r="C172" s="118"/>
      <c r="D172" s="118"/>
      <c r="E172" s="118"/>
      <c r="F172" s="118"/>
      <c r="G172" s="89"/>
      <c r="H172" s="89"/>
      <c r="L172" s="134"/>
      <c r="M172" s="131"/>
      <c r="N172" s="128"/>
      <c r="O172" s="128"/>
      <c r="P172" s="129"/>
    </row>
    <row r="173" spans="2:16" s="103" customFormat="1" ht="14.1" customHeight="1" x14ac:dyDescent="0.2">
      <c r="B173" s="118"/>
      <c r="C173" s="118"/>
      <c r="D173" s="118"/>
      <c r="E173" s="118"/>
      <c r="F173" s="89"/>
      <c r="G173" s="89"/>
      <c r="H173" s="89"/>
      <c r="L173" s="134"/>
    </row>
    <row r="174" spans="2:16" s="103" customFormat="1" ht="14.1" customHeight="1" x14ac:dyDescent="0.2">
      <c r="B174" s="118"/>
      <c r="C174" s="118"/>
      <c r="D174" s="118"/>
      <c r="E174" s="118"/>
      <c r="F174" s="89"/>
      <c r="G174" s="89"/>
      <c r="H174" s="89"/>
      <c r="I174" s="118" t="s">
        <v>151</v>
      </c>
      <c r="J174" s="118">
        <f>SUM(J137:J173)</f>
        <v>1141003</v>
      </c>
      <c r="K174" s="118">
        <f>SUM(K137:K173)</f>
        <v>1072067</v>
      </c>
      <c r="L174" s="118">
        <f>SUM(L137:L173)</f>
        <v>68936</v>
      </c>
      <c r="M174" s="118" t="s">
        <v>151</v>
      </c>
      <c r="N174" s="118">
        <f>SUM(N137:N173)</f>
        <v>960810</v>
      </c>
      <c r="O174" s="118">
        <f>SUM(O137:O173)</f>
        <v>1131520</v>
      </c>
      <c r="P174" s="137">
        <f>SUM(P137:P173)</f>
        <v>-170710</v>
      </c>
    </row>
    <row r="175" spans="2:16" s="103" customFormat="1" ht="14.1" customHeight="1" x14ac:dyDescent="0.2">
      <c r="B175" s="118"/>
      <c r="C175" s="118"/>
      <c r="D175" s="118"/>
      <c r="E175" s="118"/>
      <c r="F175" s="89"/>
      <c r="G175" s="89"/>
      <c r="H175" s="89"/>
      <c r="I175" s="149"/>
      <c r="J175" s="118">
        <f>N174</f>
        <v>960810</v>
      </c>
      <c r="K175" s="118">
        <f>O174</f>
        <v>1131520</v>
      </c>
      <c r="L175" s="137">
        <f>P174</f>
        <v>-170710</v>
      </c>
      <c r="N175" s="118"/>
      <c r="O175" s="118"/>
      <c r="P175" s="122"/>
    </row>
    <row r="176" spans="2:16" s="103" customFormat="1" ht="14.1" customHeight="1" x14ac:dyDescent="0.2">
      <c r="B176" s="118"/>
      <c r="C176" s="118"/>
      <c r="D176" s="118"/>
      <c r="E176" s="118"/>
      <c r="F176" s="89"/>
      <c r="G176" s="89"/>
      <c r="H176" s="89"/>
      <c r="I176" s="149"/>
      <c r="J176" s="138">
        <f>SUM(J174:J175)</f>
        <v>2101813</v>
      </c>
      <c r="K176" s="138">
        <f>SUM(K174:K175)</f>
        <v>2203587</v>
      </c>
      <c r="L176" s="139">
        <f>SUM(L174:L175)</f>
        <v>-101774</v>
      </c>
      <c r="N176" s="89"/>
      <c r="O176" s="89"/>
      <c r="P176" s="122"/>
    </row>
    <row r="177" spans="1:17" s="103" customFormat="1" ht="14.1" customHeight="1" x14ac:dyDescent="0.2">
      <c r="B177" s="118"/>
      <c r="C177" s="118"/>
      <c r="D177" s="118"/>
      <c r="E177" s="118"/>
      <c r="F177" s="89"/>
      <c r="G177" s="89"/>
      <c r="H177" s="89"/>
      <c r="I177" s="142" t="s">
        <v>178</v>
      </c>
      <c r="J177" s="101">
        <f>C136-J176</f>
        <v>0</v>
      </c>
      <c r="K177" s="101">
        <f>E136-K176</f>
        <v>0</v>
      </c>
      <c r="L177" s="122">
        <f>G136-L176</f>
        <v>0</v>
      </c>
      <c r="N177" s="89"/>
      <c r="O177" s="89"/>
      <c r="P177" s="122"/>
    </row>
    <row r="178" spans="1:17" ht="14.1" customHeight="1" x14ac:dyDescent="0.2">
      <c r="B178" s="159"/>
      <c r="C178" s="118"/>
      <c r="D178" s="118"/>
      <c r="E178" s="118"/>
      <c r="I178" s="142"/>
    </row>
    <row r="179" spans="1:17" ht="14.1" customHeight="1" x14ac:dyDescent="0.2">
      <c r="A179" s="117">
        <v>5</v>
      </c>
      <c r="B179" s="150" t="s">
        <v>179</v>
      </c>
      <c r="C179" s="48">
        <v>33768</v>
      </c>
      <c r="D179" s="119">
        <f>C179*100/22958322</f>
        <v>0.14708392015757946</v>
      </c>
      <c r="E179" s="48">
        <v>22627</v>
      </c>
      <c r="F179" s="119">
        <f>E179*100/23212007</f>
        <v>9.7479722455710099E-2</v>
      </c>
      <c r="G179" s="120">
        <f>C179-E179</f>
        <v>11141</v>
      </c>
      <c r="H179" s="121">
        <f>G179*100/E179</f>
        <v>49.237636452026344</v>
      </c>
      <c r="I179" s="136"/>
      <c r="J179" s="118"/>
      <c r="K179" s="118"/>
      <c r="L179" s="160"/>
      <c r="M179" s="136"/>
      <c r="N179" s="118"/>
      <c r="O179" s="118"/>
      <c r="P179" s="160"/>
    </row>
    <row r="180" spans="1:17" ht="14.1" customHeight="1" x14ac:dyDescent="0.2">
      <c r="B180" s="118" t="s">
        <v>180</v>
      </c>
      <c r="C180" s="118"/>
      <c r="D180" s="118"/>
      <c r="E180" s="118"/>
      <c r="F180" s="118"/>
      <c r="I180" s="127" t="s">
        <v>94</v>
      </c>
      <c r="J180" s="128">
        <v>17772</v>
      </c>
      <c r="K180" s="128">
        <v>8109</v>
      </c>
      <c r="L180" s="129">
        <f t="shared" ref="L180:L208" si="7">J180-K180</f>
        <v>9663</v>
      </c>
      <c r="M180" s="127" t="s">
        <v>68</v>
      </c>
      <c r="N180" s="128">
        <v>1153</v>
      </c>
      <c r="O180" s="128">
        <v>2730</v>
      </c>
      <c r="P180" s="129">
        <f t="shared" ref="P180:P195" si="8">N180-O180</f>
        <v>-1577</v>
      </c>
    </row>
    <row r="181" spans="1:17" ht="14.1" customHeight="1" x14ac:dyDescent="0.2">
      <c r="B181" s="118"/>
      <c r="C181" s="118"/>
      <c r="D181" s="118"/>
      <c r="E181" s="118"/>
      <c r="F181" s="118"/>
      <c r="I181" s="127" t="s">
        <v>70</v>
      </c>
      <c r="J181" s="128">
        <v>2705</v>
      </c>
      <c r="K181" s="128">
        <v>326</v>
      </c>
      <c r="L181" s="129">
        <f t="shared" si="7"/>
        <v>2379</v>
      </c>
      <c r="M181" s="127" t="s">
        <v>167</v>
      </c>
      <c r="N181" s="128">
        <v>848</v>
      </c>
      <c r="O181" s="128">
        <v>1613</v>
      </c>
      <c r="P181" s="129">
        <f t="shared" si="8"/>
        <v>-765</v>
      </c>
    </row>
    <row r="182" spans="1:17" ht="14.1" customHeight="1" x14ac:dyDescent="0.2">
      <c r="B182" s="118"/>
      <c r="C182" s="118"/>
      <c r="D182" s="118"/>
      <c r="E182" s="118"/>
      <c r="F182" s="118"/>
      <c r="I182" s="127" t="s">
        <v>63</v>
      </c>
      <c r="J182" s="128">
        <v>827</v>
      </c>
      <c r="K182" s="128">
        <v>275</v>
      </c>
      <c r="L182" s="129">
        <f t="shared" si="7"/>
        <v>552</v>
      </c>
      <c r="M182" s="127" t="s">
        <v>79</v>
      </c>
      <c r="N182" s="128">
        <v>28</v>
      </c>
      <c r="O182" s="128">
        <v>378</v>
      </c>
      <c r="P182" s="129">
        <f t="shared" si="8"/>
        <v>-350</v>
      </c>
      <c r="Q182" s="161"/>
    </row>
    <row r="183" spans="1:17" ht="14.1" customHeight="1" x14ac:dyDescent="0.2">
      <c r="B183" s="118"/>
      <c r="C183" s="118"/>
      <c r="D183" s="118"/>
      <c r="E183" s="118"/>
      <c r="F183" s="118"/>
      <c r="I183" s="127" t="s">
        <v>156</v>
      </c>
      <c r="J183" s="128">
        <v>266</v>
      </c>
      <c r="K183" s="128">
        <v>0</v>
      </c>
      <c r="L183" s="129">
        <f t="shared" si="7"/>
        <v>266</v>
      </c>
      <c r="M183" s="127" t="s">
        <v>71</v>
      </c>
      <c r="N183" s="128">
        <v>55</v>
      </c>
      <c r="O183" s="128">
        <v>333</v>
      </c>
      <c r="P183" s="129">
        <f t="shared" si="8"/>
        <v>-278</v>
      </c>
      <c r="Q183" s="161"/>
    </row>
    <row r="184" spans="1:17" ht="14.1" customHeight="1" x14ac:dyDescent="0.2">
      <c r="B184" s="118"/>
      <c r="C184" s="118"/>
      <c r="D184" s="118"/>
      <c r="E184" s="118"/>
      <c r="F184" s="118"/>
      <c r="I184" s="127" t="s">
        <v>177</v>
      </c>
      <c r="J184" s="128">
        <v>255</v>
      </c>
      <c r="K184" s="128">
        <v>143</v>
      </c>
      <c r="L184" s="129">
        <f t="shared" si="7"/>
        <v>112</v>
      </c>
      <c r="M184" s="127" t="s">
        <v>81</v>
      </c>
      <c r="N184" s="128">
        <v>0</v>
      </c>
      <c r="O184" s="128">
        <v>114</v>
      </c>
      <c r="P184" s="129">
        <f t="shared" si="8"/>
        <v>-114</v>
      </c>
      <c r="Q184" s="161"/>
    </row>
    <row r="185" spans="1:17" ht="14.1" customHeight="1" x14ac:dyDescent="0.2">
      <c r="B185" s="118"/>
      <c r="C185" s="118"/>
      <c r="D185" s="118"/>
      <c r="E185" s="118"/>
      <c r="F185" s="118"/>
      <c r="I185" s="127" t="s">
        <v>98</v>
      </c>
      <c r="J185" s="128">
        <v>83</v>
      </c>
      <c r="K185" s="128">
        <v>0</v>
      </c>
      <c r="L185" s="129">
        <f t="shared" si="7"/>
        <v>83</v>
      </c>
      <c r="M185" s="127" t="s">
        <v>83</v>
      </c>
      <c r="N185" s="128">
        <v>1</v>
      </c>
      <c r="O185" s="128">
        <v>91</v>
      </c>
      <c r="P185" s="129">
        <f t="shared" si="8"/>
        <v>-90</v>
      </c>
      <c r="Q185" s="161"/>
    </row>
    <row r="186" spans="1:17" ht="14.1" customHeight="1" x14ac:dyDescent="0.2">
      <c r="B186" s="118"/>
      <c r="C186" s="118"/>
      <c r="D186" s="118"/>
      <c r="E186" s="118"/>
      <c r="F186" s="118"/>
      <c r="I186" s="127" t="s">
        <v>85</v>
      </c>
      <c r="J186" s="128">
        <v>290</v>
      </c>
      <c r="K186" s="128">
        <v>209</v>
      </c>
      <c r="L186" s="129">
        <f t="shared" si="7"/>
        <v>81</v>
      </c>
      <c r="M186" s="127" t="s">
        <v>88</v>
      </c>
      <c r="N186" s="128">
        <v>69</v>
      </c>
      <c r="O186" s="128">
        <v>116</v>
      </c>
      <c r="P186" s="129">
        <f t="shared" si="8"/>
        <v>-47</v>
      </c>
      <c r="Q186" s="161"/>
    </row>
    <row r="187" spans="1:17" ht="14.1" customHeight="1" x14ac:dyDescent="0.2">
      <c r="B187" s="118"/>
      <c r="C187" s="118"/>
      <c r="D187" s="118"/>
      <c r="E187" s="118"/>
      <c r="F187" s="118"/>
      <c r="I187" s="127" t="s">
        <v>72</v>
      </c>
      <c r="J187" s="128">
        <v>65</v>
      </c>
      <c r="K187" s="128">
        <v>0</v>
      </c>
      <c r="L187" s="129">
        <f t="shared" si="7"/>
        <v>65</v>
      </c>
      <c r="M187" s="127" t="s">
        <v>101</v>
      </c>
      <c r="N187" s="128">
        <v>84</v>
      </c>
      <c r="O187" s="128">
        <v>123</v>
      </c>
      <c r="P187" s="129">
        <f t="shared" si="8"/>
        <v>-39</v>
      </c>
      <c r="Q187" s="161"/>
    </row>
    <row r="188" spans="1:17" ht="14.1" customHeight="1" x14ac:dyDescent="0.2">
      <c r="B188" s="118"/>
      <c r="C188" s="118"/>
      <c r="D188" s="118"/>
      <c r="E188" s="118"/>
      <c r="F188" s="118"/>
      <c r="I188" s="127" t="s">
        <v>65</v>
      </c>
      <c r="J188" s="128">
        <v>562</v>
      </c>
      <c r="K188" s="128">
        <v>498</v>
      </c>
      <c r="L188" s="129">
        <f t="shared" si="7"/>
        <v>64</v>
      </c>
      <c r="M188" s="127" t="s">
        <v>73</v>
      </c>
      <c r="N188" s="128">
        <v>208</v>
      </c>
      <c r="O188" s="128">
        <v>238</v>
      </c>
      <c r="P188" s="129">
        <f t="shared" si="8"/>
        <v>-30</v>
      </c>
      <c r="Q188" s="161"/>
    </row>
    <row r="189" spans="1:17" ht="14.1" customHeight="1" x14ac:dyDescent="0.2">
      <c r="B189" s="118"/>
      <c r="C189" s="118"/>
      <c r="D189" s="118"/>
      <c r="E189" s="118"/>
      <c r="F189" s="118"/>
      <c r="I189" s="127" t="s">
        <v>97</v>
      </c>
      <c r="J189" s="128">
        <v>80</v>
      </c>
      <c r="K189" s="128">
        <v>23</v>
      </c>
      <c r="L189" s="129">
        <f t="shared" si="7"/>
        <v>57</v>
      </c>
      <c r="M189" s="127" t="s">
        <v>80</v>
      </c>
      <c r="N189" s="128">
        <v>1</v>
      </c>
      <c r="O189" s="128">
        <v>24</v>
      </c>
      <c r="P189" s="129">
        <f t="shared" si="8"/>
        <v>-23</v>
      </c>
      <c r="Q189" s="161"/>
    </row>
    <row r="190" spans="1:17" ht="14.1" customHeight="1" x14ac:dyDescent="0.2">
      <c r="C190" s="118"/>
      <c r="D190" s="118"/>
      <c r="E190" s="118"/>
      <c r="F190" s="118"/>
      <c r="I190" s="127" t="s">
        <v>181</v>
      </c>
      <c r="J190" s="128">
        <v>41</v>
      </c>
      <c r="K190" s="128">
        <v>1</v>
      </c>
      <c r="L190" s="129">
        <f t="shared" si="7"/>
        <v>40</v>
      </c>
      <c r="M190" s="127" t="s">
        <v>171</v>
      </c>
      <c r="N190" s="128">
        <v>11</v>
      </c>
      <c r="O190" s="128">
        <v>33</v>
      </c>
      <c r="P190" s="129">
        <f t="shared" si="8"/>
        <v>-22</v>
      </c>
      <c r="Q190" s="161"/>
    </row>
    <row r="191" spans="1:17" ht="14.1" customHeight="1" x14ac:dyDescent="0.2">
      <c r="C191" s="118"/>
      <c r="D191" s="118"/>
      <c r="E191" s="118"/>
      <c r="F191" s="118"/>
      <c r="I191" s="127" t="s">
        <v>86</v>
      </c>
      <c r="J191" s="128">
        <v>145</v>
      </c>
      <c r="K191" s="128">
        <v>114</v>
      </c>
      <c r="L191" s="129">
        <f t="shared" si="7"/>
        <v>31</v>
      </c>
      <c r="M191" s="127" t="s">
        <v>148</v>
      </c>
      <c r="N191" s="128">
        <v>0</v>
      </c>
      <c r="O191" s="128">
        <v>16</v>
      </c>
      <c r="P191" s="129">
        <f t="shared" si="8"/>
        <v>-16</v>
      </c>
      <c r="Q191" s="161"/>
    </row>
    <row r="192" spans="1:17" ht="14.1" customHeight="1" x14ac:dyDescent="0.2">
      <c r="C192" s="118"/>
      <c r="D192" s="118"/>
      <c r="E192" s="118"/>
      <c r="F192" s="118"/>
      <c r="I192" s="127" t="s">
        <v>69</v>
      </c>
      <c r="J192" s="128">
        <v>30</v>
      </c>
      <c r="K192" s="128">
        <v>0</v>
      </c>
      <c r="L192" s="129">
        <f t="shared" si="7"/>
        <v>30</v>
      </c>
      <c r="M192" s="127" t="s">
        <v>96</v>
      </c>
      <c r="N192" s="128">
        <v>0</v>
      </c>
      <c r="O192" s="128">
        <v>13</v>
      </c>
      <c r="P192" s="129">
        <f t="shared" si="8"/>
        <v>-13</v>
      </c>
      <c r="Q192" s="161"/>
    </row>
    <row r="193" spans="1:17" ht="14.1" customHeight="1" x14ac:dyDescent="0.2">
      <c r="C193" s="118"/>
      <c r="D193" s="118"/>
      <c r="E193" s="118"/>
      <c r="F193" s="118"/>
      <c r="I193" s="127" t="s">
        <v>102</v>
      </c>
      <c r="J193" s="128">
        <v>28</v>
      </c>
      <c r="K193" s="128">
        <v>4</v>
      </c>
      <c r="L193" s="129">
        <f t="shared" si="7"/>
        <v>24</v>
      </c>
      <c r="M193" s="127" t="s">
        <v>160</v>
      </c>
      <c r="N193" s="128">
        <v>3</v>
      </c>
      <c r="O193" s="128">
        <v>10</v>
      </c>
      <c r="P193" s="129">
        <f t="shared" si="8"/>
        <v>-7</v>
      </c>
      <c r="Q193" s="161"/>
    </row>
    <row r="194" spans="1:17" ht="14.1" customHeight="1" x14ac:dyDescent="0.2">
      <c r="C194" s="118"/>
      <c r="D194" s="118"/>
      <c r="E194" s="118"/>
      <c r="F194" s="118"/>
      <c r="I194" s="127" t="s">
        <v>84</v>
      </c>
      <c r="J194" s="128">
        <v>23</v>
      </c>
      <c r="K194" s="128">
        <v>0</v>
      </c>
      <c r="L194" s="129">
        <f t="shared" si="7"/>
        <v>23</v>
      </c>
      <c r="M194" s="127" t="s">
        <v>66</v>
      </c>
      <c r="N194" s="128">
        <v>5</v>
      </c>
      <c r="O194" s="128">
        <v>11</v>
      </c>
      <c r="P194" s="129">
        <f t="shared" si="8"/>
        <v>-6</v>
      </c>
      <c r="Q194" s="161"/>
    </row>
    <row r="195" spans="1:17" ht="14.1" customHeight="1" x14ac:dyDescent="0.2">
      <c r="C195" s="118"/>
      <c r="D195" s="118"/>
      <c r="E195" s="118"/>
      <c r="F195" s="118"/>
      <c r="I195" s="127" t="s">
        <v>168</v>
      </c>
      <c r="J195" s="128">
        <v>75</v>
      </c>
      <c r="K195" s="128">
        <v>57</v>
      </c>
      <c r="L195" s="129">
        <f t="shared" si="7"/>
        <v>18</v>
      </c>
      <c r="M195" s="127" t="s">
        <v>91</v>
      </c>
      <c r="N195" s="128">
        <v>2</v>
      </c>
      <c r="O195" s="128">
        <v>7</v>
      </c>
      <c r="P195" s="129">
        <f t="shared" si="8"/>
        <v>-5</v>
      </c>
      <c r="Q195" s="161"/>
    </row>
    <row r="196" spans="1:17" ht="14.1" customHeight="1" x14ac:dyDescent="0.2">
      <c r="C196" s="118"/>
      <c r="D196" s="118"/>
      <c r="E196" s="118"/>
      <c r="F196" s="118"/>
      <c r="I196" s="127" t="s">
        <v>64</v>
      </c>
      <c r="J196" s="128">
        <v>4023</v>
      </c>
      <c r="K196" s="128">
        <v>4010</v>
      </c>
      <c r="L196" s="129">
        <f t="shared" si="7"/>
        <v>13</v>
      </c>
      <c r="Q196" s="161"/>
    </row>
    <row r="197" spans="1:17" ht="14.1" customHeight="1" x14ac:dyDescent="0.2">
      <c r="C197" s="118"/>
      <c r="D197" s="118"/>
      <c r="E197" s="118"/>
      <c r="F197" s="118"/>
      <c r="I197" s="127" t="s">
        <v>67</v>
      </c>
      <c r="J197" s="128">
        <v>43</v>
      </c>
      <c r="K197" s="128">
        <v>33</v>
      </c>
      <c r="L197" s="129">
        <f t="shared" si="7"/>
        <v>10</v>
      </c>
      <c r="M197" s="131"/>
      <c r="N197" s="128"/>
      <c r="O197" s="128"/>
      <c r="P197" s="129"/>
      <c r="Q197" s="161"/>
    </row>
    <row r="198" spans="1:17" ht="14.1" customHeight="1" x14ac:dyDescent="0.2">
      <c r="C198" s="118"/>
      <c r="D198" s="118"/>
      <c r="E198" s="118"/>
      <c r="F198" s="118"/>
      <c r="I198" s="127" t="s">
        <v>163</v>
      </c>
      <c r="J198" s="128">
        <v>6</v>
      </c>
      <c r="K198" s="128">
        <v>0</v>
      </c>
      <c r="L198" s="129">
        <f t="shared" si="7"/>
        <v>6</v>
      </c>
      <c r="M198" s="131"/>
      <c r="N198" s="128"/>
      <c r="O198" s="128"/>
      <c r="P198" s="129"/>
      <c r="Q198" s="161"/>
    </row>
    <row r="199" spans="1:17" ht="14.1" customHeight="1" x14ac:dyDescent="0.2">
      <c r="A199" s="117"/>
      <c r="B199" s="123"/>
      <c r="C199" s="118"/>
      <c r="D199" s="118"/>
      <c r="E199" s="118"/>
      <c r="F199" s="118"/>
      <c r="G199" s="118"/>
      <c r="H199" s="118"/>
      <c r="I199" s="127" t="s">
        <v>99</v>
      </c>
      <c r="J199" s="128">
        <v>4</v>
      </c>
      <c r="K199" s="128">
        <v>0</v>
      </c>
      <c r="L199" s="129">
        <f t="shared" si="7"/>
        <v>4</v>
      </c>
      <c r="M199" s="131"/>
      <c r="N199" s="128"/>
      <c r="O199" s="128"/>
      <c r="P199" s="129"/>
      <c r="Q199" s="161"/>
    </row>
    <row r="200" spans="1:17" ht="14.1" customHeight="1" x14ac:dyDescent="0.2">
      <c r="A200" s="117"/>
      <c r="B200" s="123"/>
      <c r="C200" s="118"/>
      <c r="D200" s="118"/>
      <c r="E200" s="118"/>
      <c r="F200" s="118"/>
      <c r="G200" s="118"/>
      <c r="H200" s="118"/>
      <c r="I200" s="127" t="s">
        <v>154</v>
      </c>
      <c r="J200" s="128">
        <v>3</v>
      </c>
      <c r="K200" s="128">
        <v>0</v>
      </c>
      <c r="L200" s="129">
        <f t="shared" si="7"/>
        <v>3</v>
      </c>
      <c r="Q200" s="161"/>
    </row>
    <row r="201" spans="1:17" ht="14.1" customHeight="1" x14ac:dyDescent="0.2">
      <c r="A201" s="117"/>
      <c r="B201" s="123"/>
      <c r="C201" s="118"/>
      <c r="D201" s="118"/>
      <c r="E201" s="118"/>
      <c r="F201" s="118"/>
      <c r="G201" s="118"/>
      <c r="H201" s="118"/>
      <c r="I201" s="127" t="s">
        <v>166</v>
      </c>
      <c r="J201" s="128">
        <v>2</v>
      </c>
      <c r="K201" s="128">
        <v>0</v>
      </c>
      <c r="L201" s="129">
        <f t="shared" si="7"/>
        <v>2</v>
      </c>
      <c r="M201" s="132"/>
      <c r="N201" s="133"/>
      <c r="O201" s="133"/>
      <c r="P201" s="129"/>
      <c r="Q201" s="161"/>
    </row>
    <row r="202" spans="1:17" ht="14.1" customHeight="1" x14ac:dyDescent="0.2">
      <c r="A202" s="117"/>
      <c r="B202" s="123"/>
      <c r="C202" s="118"/>
      <c r="D202" s="118"/>
      <c r="E202" s="118"/>
      <c r="F202" s="118"/>
      <c r="G202" s="118"/>
      <c r="H202" s="118"/>
      <c r="I202" s="127" t="s">
        <v>153</v>
      </c>
      <c r="J202" s="128">
        <v>6</v>
      </c>
      <c r="K202" s="128">
        <v>5</v>
      </c>
      <c r="L202" s="129">
        <f t="shared" si="7"/>
        <v>1</v>
      </c>
      <c r="M202" s="132"/>
      <c r="N202" s="133"/>
      <c r="O202" s="133"/>
      <c r="P202" s="129"/>
      <c r="Q202" s="161"/>
    </row>
    <row r="203" spans="1:17" ht="14.1" customHeight="1" x14ac:dyDescent="0.2">
      <c r="A203" s="117"/>
      <c r="B203" s="123"/>
      <c r="C203" s="118"/>
      <c r="D203" s="118"/>
      <c r="E203" s="118"/>
      <c r="F203" s="118"/>
      <c r="G203" s="118"/>
      <c r="H203" s="118"/>
      <c r="I203" s="127" t="s">
        <v>95</v>
      </c>
      <c r="J203" s="128">
        <v>1</v>
      </c>
      <c r="K203" s="128">
        <v>0</v>
      </c>
      <c r="L203" s="129">
        <f t="shared" si="7"/>
        <v>1</v>
      </c>
      <c r="Q203" s="161"/>
    </row>
    <row r="204" spans="1:17" ht="14.1" customHeight="1" x14ac:dyDescent="0.2">
      <c r="A204" s="117"/>
      <c r="B204" s="123"/>
      <c r="C204" s="118"/>
      <c r="D204" s="118"/>
      <c r="E204" s="118"/>
      <c r="F204" s="118"/>
      <c r="G204" s="118"/>
      <c r="H204" s="118"/>
      <c r="I204" s="127" t="s">
        <v>77</v>
      </c>
      <c r="J204" s="128">
        <v>5</v>
      </c>
      <c r="K204" s="128">
        <v>4</v>
      </c>
      <c r="L204" s="129">
        <f t="shared" si="7"/>
        <v>1</v>
      </c>
      <c r="M204" s="132"/>
      <c r="N204" s="133"/>
      <c r="O204" s="133"/>
      <c r="P204" s="129"/>
      <c r="Q204" s="161"/>
    </row>
    <row r="205" spans="1:17" ht="14.1" customHeight="1" x14ac:dyDescent="0.2">
      <c r="A205" s="117"/>
      <c r="B205" s="123"/>
      <c r="C205" s="118"/>
      <c r="D205" s="118"/>
      <c r="E205" s="118"/>
      <c r="F205" s="118"/>
      <c r="G205" s="118"/>
      <c r="H205" s="118"/>
      <c r="I205" s="127" t="s">
        <v>175</v>
      </c>
      <c r="J205" s="128">
        <v>1</v>
      </c>
      <c r="K205" s="128">
        <v>0</v>
      </c>
      <c r="L205" s="129">
        <f t="shared" si="7"/>
        <v>1</v>
      </c>
      <c r="Q205" s="161"/>
    </row>
    <row r="206" spans="1:17" ht="14.1" customHeight="1" x14ac:dyDescent="0.2">
      <c r="A206" s="117"/>
      <c r="B206" s="123"/>
      <c r="C206" s="118"/>
      <c r="D206" s="118"/>
      <c r="E206" s="118"/>
      <c r="F206" s="118"/>
      <c r="G206" s="118"/>
      <c r="H206" s="118"/>
      <c r="I206" s="127" t="s">
        <v>87</v>
      </c>
      <c r="J206" s="128">
        <v>1</v>
      </c>
      <c r="K206" s="128">
        <v>0</v>
      </c>
      <c r="L206" s="129">
        <f t="shared" si="7"/>
        <v>1</v>
      </c>
      <c r="Q206" s="155"/>
    </row>
    <row r="207" spans="1:17" ht="14.1" customHeight="1" x14ac:dyDescent="0.2">
      <c r="C207" s="118"/>
      <c r="D207" s="118"/>
      <c r="E207" s="118"/>
      <c r="F207" s="118"/>
      <c r="I207" s="127" t="s">
        <v>74</v>
      </c>
      <c r="J207" s="128">
        <v>1</v>
      </c>
      <c r="K207" s="128">
        <v>1</v>
      </c>
      <c r="L207" s="129">
        <f t="shared" si="7"/>
        <v>0</v>
      </c>
      <c r="M207" s="132"/>
      <c r="N207" s="133"/>
      <c r="O207" s="133"/>
      <c r="P207" s="129"/>
      <c r="Q207" s="155"/>
    </row>
    <row r="208" spans="1:17" ht="14.1" customHeight="1" x14ac:dyDescent="0.2">
      <c r="C208" s="118"/>
      <c r="D208" s="118"/>
      <c r="E208" s="118"/>
      <c r="F208" s="118"/>
      <c r="I208" s="127" t="s">
        <v>150</v>
      </c>
      <c r="J208" s="128">
        <v>3957</v>
      </c>
      <c r="K208" s="128">
        <v>2965</v>
      </c>
      <c r="L208" s="129">
        <f t="shared" si="7"/>
        <v>992</v>
      </c>
      <c r="M208" s="132"/>
      <c r="N208" s="133"/>
      <c r="O208" s="133"/>
      <c r="P208" s="129"/>
      <c r="Q208" s="155"/>
    </row>
    <row r="209" spans="1:17" ht="14.1" customHeight="1" x14ac:dyDescent="0.2">
      <c r="A209" s="89"/>
      <c r="B209" s="89"/>
      <c r="C209" s="118"/>
      <c r="D209" s="118"/>
      <c r="E209" s="118"/>
      <c r="F209" s="118"/>
      <c r="Q209" s="155"/>
    </row>
    <row r="210" spans="1:17" ht="14.1" customHeight="1" x14ac:dyDescent="0.2">
      <c r="A210" s="89"/>
      <c r="B210" s="89"/>
      <c r="C210" s="118"/>
      <c r="D210" s="118"/>
      <c r="E210" s="118"/>
      <c r="F210" s="118"/>
      <c r="I210" s="155"/>
      <c r="J210" s="124"/>
      <c r="K210" s="124"/>
      <c r="L210" s="129"/>
      <c r="M210" s="155"/>
      <c r="N210" s="124"/>
      <c r="O210" s="124"/>
      <c r="P210" s="129"/>
      <c r="Q210" s="155"/>
    </row>
    <row r="211" spans="1:17" ht="14.1" customHeight="1" x14ac:dyDescent="0.2">
      <c r="A211" s="89"/>
      <c r="B211" s="89"/>
      <c r="C211" s="118"/>
      <c r="D211" s="118"/>
      <c r="E211" s="118"/>
      <c r="F211" s="118"/>
      <c r="I211" s="155"/>
      <c r="J211" s="124"/>
      <c r="K211" s="124"/>
      <c r="L211" s="129"/>
      <c r="M211" s="155"/>
      <c r="N211" s="124"/>
      <c r="O211" s="124"/>
      <c r="P211" s="129"/>
      <c r="Q211" s="155"/>
    </row>
    <row r="212" spans="1:17" ht="14.1" customHeight="1" x14ac:dyDescent="0.2">
      <c r="A212" s="89"/>
      <c r="B212" s="89"/>
      <c r="C212" s="118"/>
      <c r="D212" s="118"/>
      <c r="E212" s="118"/>
      <c r="F212" s="118"/>
      <c r="I212" s="155"/>
      <c r="J212" s="124"/>
      <c r="K212" s="124"/>
      <c r="L212" s="129"/>
      <c r="M212" s="155"/>
      <c r="N212" s="124"/>
      <c r="O212" s="124"/>
      <c r="P212" s="129"/>
      <c r="Q212" s="155"/>
    </row>
    <row r="213" spans="1:17" ht="14.1" customHeight="1" x14ac:dyDescent="0.2">
      <c r="A213" s="89"/>
      <c r="B213" s="89"/>
      <c r="C213" s="118"/>
      <c r="D213" s="118"/>
      <c r="E213" s="118"/>
      <c r="F213" s="118"/>
      <c r="I213" s="155"/>
      <c r="J213" s="124"/>
      <c r="K213" s="124"/>
      <c r="L213" s="129"/>
      <c r="M213" s="155"/>
      <c r="N213" s="124"/>
      <c r="O213" s="124"/>
      <c r="P213" s="129"/>
      <c r="Q213" s="155"/>
    </row>
    <row r="214" spans="1:17" ht="14.1" customHeight="1" x14ac:dyDescent="0.2">
      <c r="A214" s="89"/>
      <c r="B214" s="89"/>
      <c r="C214" s="118"/>
      <c r="D214" s="118"/>
      <c r="E214" s="118"/>
      <c r="F214" s="118"/>
      <c r="I214" s="155"/>
      <c r="J214" s="124"/>
      <c r="K214" s="124"/>
      <c r="L214" s="129"/>
      <c r="M214" s="155"/>
      <c r="N214" s="124"/>
      <c r="O214" s="124"/>
      <c r="P214" s="129"/>
      <c r="Q214" s="155"/>
    </row>
    <row r="215" spans="1:17" ht="14.1" customHeight="1" x14ac:dyDescent="0.2">
      <c r="A215" s="89"/>
      <c r="B215" s="89"/>
      <c r="C215" s="118"/>
      <c r="D215" s="118"/>
      <c r="E215" s="118"/>
      <c r="F215" s="118"/>
      <c r="I215" s="155"/>
      <c r="J215" s="124"/>
      <c r="K215" s="124"/>
      <c r="L215" s="129"/>
      <c r="M215" s="155"/>
      <c r="N215" s="124"/>
      <c r="O215" s="124"/>
      <c r="P215" s="129"/>
      <c r="Q215" s="155"/>
    </row>
    <row r="216" spans="1:17" ht="14.1" customHeight="1" x14ac:dyDescent="0.2">
      <c r="A216" s="89"/>
      <c r="B216" s="89"/>
      <c r="C216" s="118"/>
      <c r="D216" s="118"/>
      <c r="E216" s="118"/>
      <c r="F216" s="118"/>
      <c r="I216" s="155"/>
      <c r="J216" s="124"/>
      <c r="K216" s="124"/>
      <c r="L216" s="129"/>
      <c r="M216" s="155"/>
      <c r="N216" s="124"/>
      <c r="O216" s="124"/>
      <c r="P216" s="129"/>
      <c r="Q216" s="155"/>
    </row>
    <row r="217" spans="1:17" ht="14.1" customHeight="1" x14ac:dyDescent="0.2">
      <c r="A217" s="89"/>
      <c r="B217" s="89"/>
      <c r="C217" s="118"/>
      <c r="D217" s="118"/>
      <c r="E217" s="118"/>
      <c r="I217" s="118" t="s">
        <v>151</v>
      </c>
      <c r="J217" s="118">
        <f>SUM(J180:J216)</f>
        <v>31300</v>
      </c>
      <c r="K217" s="118">
        <f t="shared" ref="K217:O217" si="9">SUM(K180:K216)</f>
        <v>16777</v>
      </c>
      <c r="L217" s="118">
        <f t="shared" si="9"/>
        <v>14523</v>
      </c>
      <c r="M217" s="118" t="s">
        <v>151</v>
      </c>
      <c r="N217" s="118">
        <f t="shared" si="9"/>
        <v>2468</v>
      </c>
      <c r="O217" s="118">
        <f t="shared" si="9"/>
        <v>5850</v>
      </c>
      <c r="P217" s="137">
        <f>SUM(P180:P216)</f>
        <v>-3382</v>
      </c>
      <c r="Q217" s="155"/>
    </row>
    <row r="218" spans="1:17" ht="14.1" customHeight="1" x14ac:dyDescent="0.2">
      <c r="A218" s="89"/>
      <c r="B218" s="89"/>
      <c r="C218" s="118"/>
      <c r="D218" s="118"/>
      <c r="E218" s="118"/>
      <c r="J218" s="118">
        <f>N217</f>
        <v>2468</v>
      </c>
      <c r="K218" s="118">
        <f>O217</f>
        <v>5850</v>
      </c>
      <c r="L218" s="137">
        <f>P217</f>
        <v>-3382</v>
      </c>
      <c r="Q218" s="155"/>
    </row>
    <row r="219" spans="1:17" ht="14.1" customHeight="1" x14ac:dyDescent="0.2">
      <c r="A219" s="89"/>
      <c r="B219" s="89"/>
      <c r="C219" s="118"/>
      <c r="D219" s="118"/>
      <c r="E219" s="118"/>
      <c r="I219" s="149"/>
      <c r="J219" s="138">
        <f>SUM(J217:J218)</f>
        <v>33768</v>
      </c>
      <c r="K219" s="138">
        <f>SUM(K217:K218)</f>
        <v>22627</v>
      </c>
      <c r="L219" s="139">
        <f>SUM(L217:L218)</f>
        <v>11141</v>
      </c>
      <c r="Q219" s="155"/>
    </row>
    <row r="220" spans="1:17" ht="14.1" customHeight="1" x14ac:dyDescent="0.2">
      <c r="A220" s="89"/>
      <c r="B220" s="89"/>
      <c r="C220" s="118"/>
      <c r="D220" s="118"/>
      <c r="E220" s="118"/>
      <c r="I220" s="142" t="s">
        <v>182</v>
      </c>
      <c r="J220" s="101">
        <f>C179-J219</f>
        <v>0</v>
      </c>
      <c r="K220" s="101">
        <f>E179-K219</f>
        <v>0</v>
      </c>
      <c r="L220" s="122">
        <f>G179-L219</f>
        <v>0</v>
      </c>
      <c r="Q220" s="155"/>
    </row>
    <row r="221" spans="1:17" ht="14.1" customHeight="1" x14ac:dyDescent="0.2">
      <c r="C221" s="118"/>
      <c r="D221" s="118"/>
      <c r="E221" s="118"/>
      <c r="J221" s="138"/>
      <c r="K221" s="138"/>
      <c r="L221" s="139"/>
      <c r="Q221" s="155"/>
    </row>
    <row r="222" spans="1:17" ht="12.75" x14ac:dyDescent="0.2">
      <c r="A222" s="117">
        <v>6</v>
      </c>
      <c r="B222" s="162" t="s">
        <v>183</v>
      </c>
      <c r="C222" s="48">
        <v>2653720</v>
      </c>
      <c r="D222" s="119">
        <f>C222*100/22958322</f>
        <v>11.558858700561826</v>
      </c>
      <c r="E222" s="48">
        <v>2577218</v>
      </c>
      <c r="F222" s="119">
        <f>E222*100/23212007</f>
        <v>11.102952019616399</v>
      </c>
      <c r="G222" s="120">
        <f>C222-E222</f>
        <v>76502</v>
      </c>
      <c r="H222" s="121">
        <f>G222*100/E222</f>
        <v>2.9683946022416419</v>
      </c>
      <c r="I222" s="136"/>
      <c r="J222" s="118"/>
      <c r="K222" s="118"/>
      <c r="L222" s="160"/>
      <c r="M222" s="136"/>
      <c r="N222" s="118"/>
      <c r="O222" s="118"/>
      <c r="P222" s="160"/>
      <c r="Q222" s="155"/>
    </row>
    <row r="223" spans="1:17" s="101" customFormat="1" ht="22.5" x14ac:dyDescent="0.2">
      <c r="A223" s="130"/>
      <c r="B223" s="163" t="s">
        <v>184</v>
      </c>
      <c r="I223" s="127" t="s">
        <v>63</v>
      </c>
      <c r="J223" s="128">
        <v>622272</v>
      </c>
      <c r="K223" s="128">
        <v>552627</v>
      </c>
      <c r="L223" s="129">
        <f t="shared" ref="L223:L258" si="10">J223-K223</f>
        <v>69645</v>
      </c>
      <c r="M223" s="127" t="s">
        <v>83</v>
      </c>
      <c r="N223" s="128">
        <v>286967</v>
      </c>
      <c r="O223" s="128">
        <v>324659</v>
      </c>
      <c r="P223" s="129">
        <f t="shared" ref="P223:P244" si="11">N223-O223</f>
        <v>-37692</v>
      </c>
      <c r="Q223" s="155"/>
    </row>
    <row r="224" spans="1:17" ht="14.1" customHeight="1" x14ac:dyDescent="0.2">
      <c r="C224" s="118"/>
      <c r="D224" s="118"/>
      <c r="E224" s="118"/>
      <c r="F224" s="118"/>
      <c r="I224" s="127" t="s">
        <v>97</v>
      </c>
      <c r="J224" s="128">
        <v>200653</v>
      </c>
      <c r="K224" s="128">
        <v>142321</v>
      </c>
      <c r="L224" s="129">
        <f t="shared" si="10"/>
        <v>58332</v>
      </c>
      <c r="M224" s="127" t="s">
        <v>68</v>
      </c>
      <c r="N224" s="128">
        <v>295845</v>
      </c>
      <c r="O224" s="128">
        <v>327256</v>
      </c>
      <c r="P224" s="129">
        <f t="shared" si="11"/>
        <v>-31411</v>
      </c>
      <c r="Q224" s="155"/>
    </row>
    <row r="225" spans="3:17" ht="14.1" customHeight="1" x14ac:dyDescent="0.2">
      <c r="C225" s="118"/>
      <c r="D225" s="118"/>
      <c r="E225" s="118"/>
      <c r="F225" s="118"/>
      <c r="I225" s="127" t="s">
        <v>76</v>
      </c>
      <c r="J225" s="128">
        <v>72815</v>
      </c>
      <c r="K225" s="128">
        <v>57805</v>
      </c>
      <c r="L225" s="129">
        <f t="shared" si="10"/>
        <v>15010</v>
      </c>
      <c r="M225" s="127" t="s">
        <v>69</v>
      </c>
      <c r="N225" s="128">
        <v>145909</v>
      </c>
      <c r="O225" s="128">
        <v>170870</v>
      </c>
      <c r="P225" s="129">
        <f t="shared" si="11"/>
        <v>-24961</v>
      </c>
      <c r="Q225" s="155"/>
    </row>
    <row r="226" spans="3:17" ht="14.1" customHeight="1" x14ac:dyDescent="0.2">
      <c r="C226" s="118"/>
      <c r="D226" s="118"/>
      <c r="E226" s="118"/>
      <c r="F226" s="118"/>
      <c r="I226" s="127" t="s">
        <v>101</v>
      </c>
      <c r="J226" s="128">
        <v>107608</v>
      </c>
      <c r="K226" s="128">
        <v>92735</v>
      </c>
      <c r="L226" s="129">
        <f t="shared" si="10"/>
        <v>14873</v>
      </c>
      <c r="M226" s="127" t="s">
        <v>91</v>
      </c>
      <c r="N226" s="128">
        <v>47244</v>
      </c>
      <c r="O226" s="128">
        <v>52764</v>
      </c>
      <c r="P226" s="129">
        <f t="shared" si="11"/>
        <v>-5520</v>
      </c>
      <c r="Q226" s="155"/>
    </row>
    <row r="227" spans="3:17" ht="14.1" customHeight="1" x14ac:dyDescent="0.2">
      <c r="C227" s="118"/>
      <c r="D227" s="118"/>
      <c r="E227" s="118"/>
      <c r="F227" s="118"/>
      <c r="I227" s="127" t="s">
        <v>90</v>
      </c>
      <c r="J227" s="128">
        <v>78805</v>
      </c>
      <c r="K227" s="128">
        <v>71572</v>
      </c>
      <c r="L227" s="129">
        <f t="shared" si="10"/>
        <v>7233</v>
      </c>
      <c r="M227" s="127" t="s">
        <v>87</v>
      </c>
      <c r="N227" s="128">
        <v>6024</v>
      </c>
      <c r="O227" s="128">
        <v>10664</v>
      </c>
      <c r="P227" s="129">
        <f t="shared" si="11"/>
        <v>-4640</v>
      </c>
      <c r="Q227" s="155"/>
    </row>
    <row r="228" spans="3:17" ht="14.1" customHeight="1" x14ac:dyDescent="0.2">
      <c r="C228" s="118"/>
      <c r="D228" s="118"/>
      <c r="E228" s="118"/>
      <c r="F228" s="118"/>
      <c r="I228" s="127" t="s">
        <v>166</v>
      </c>
      <c r="J228" s="128">
        <v>19924</v>
      </c>
      <c r="K228" s="128">
        <v>13704</v>
      </c>
      <c r="L228" s="129">
        <f t="shared" si="10"/>
        <v>6220</v>
      </c>
      <c r="M228" s="127" t="s">
        <v>88</v>
      </c>
      <c r="N228" s="128">
        <v>344528</v>
      </c>
      <c r="O228" s="128">
        <v>348204</v>
      </c>
      <c r="P228" s="129">
        <f t="shared" si="11"/>
        <v>-3676</v>
      </c>
      <c r="Q228" s="155"/>
    </row>
    <row r="229" spans="3:17" ht="14.1" customHeight="1" x14ac:dyDescent="0.2">
      <c r="C229" s="118"/>
      <c r="D229" s="118"/>
      <c r="E229" s="118"/>
      <c r="F229" s="118"/>
      <c r="I229" s="127" t="s">
        <v>72</v>
      </c>
      <c r="J229" s="128">
        <v>16902</v>
      </c>
      <c r="K229" s="128">
        <v>14207</v>
      </c>
      <c r="L229" s="129">
        <f t="shared" si="10"/>
        <v>2695</v>
      </c>
      <c r="M229" s="127" t="s">
        <v>102</v>
      </c>
      <c r="N229" s="128">
        <v>11648</v>
      </c>
      <c r="O229" s="128">
        <v>14594</v>
      </c>
      <c r="P229" s="129">
        <f t="shared" si="11"/>
        <v>-2946</v>
      </c>
      <c r="Q229" s="155"/>
    </row>
    <row r="230" spans="3:17" ht="14.1" customHeight="1" x14ac:dyDescent="0.2">
      <c r="C230" s="118"/>
      <c r="D230" s="118"/>
      <c r="E230" s="118"/>
      <c r="F230" s="118"/>
      <c r="I230" s="127" t="s">
        <v>80</v>
      </c>
      <c r="J230" s="128">
        <v>39132</v>
      </c>
      <c r="K230" s="128">
        <v>36684</v>
      </c>
      <c r="L230" s="129">
        <f t="shared" si="10"/>
        <v>2448</v>
      </c>
      <c r="M230" s="127" t="s">
        <v>167</v>
      </c>
      <c r="N230" s="128">
        <v>68141</v>
      </c>
      <c r="O230" s="128">
        <v>70987</v>
      </c>
      <c r="P230" s="129">
        <f t="shared" si="11"/>
        <v>-2846</v>
      </c>
      <c r="Q230" s="155"/>
    </row>
    <row r="231" spans="3:17" ht="14.1" customHeight="1" x14ac:dyDescent="0.2">
      <c r="C231" s="118"/>
      <c r="D231" s="118"/>
      <c r="E231" s="118"/>
      <c r="F231" s="118"/>
      <c r="I231" s="127" t="s">
        <v>74</v>
      </c>
      <c r="J231" s="128">
        <v>82078</v>
      </c>
      <c r="K231" s="128">
        <v>80088</v>
      </c>
      <c r="L231" s="129">
        <f t="shared" si="10"/>
        <v>1990</v>
      </c>
      <c r="M231" s="127" t="s">
        <v>99</v>
      </c>
      <c r="N231" s="128">
        <v>15795</v>
      </c>
      <c r="O231" s="128">
        <v>18282</v>
      </c>
      <c r="P231" s="129">
        <f t="shared" si="11"/>
        <v>-2487</v>
      </c>
      <c r="Q231" s="155"/>
    </row>
    <row r="232" spans="3:17" ht="14.1" customHeight="1" x14ac:dyDescent="0.2">
      <c r="C232" s="118"/>
      <c r="D232" s="118"/>
      <c r="E232" s="118"/>
      <c r="F232" s="118"/>
      <c r="I232" s="127" t="s">
        <v>64</v>
      </c>
      <c r="J232" s="128">
        <v>3056</v>
      </c>
      <c r="K232" s="128">
        <v>1129</v>
      </c>
      <c r="L232" s="129">
        <f t="shared" si="10"/>
        <v>1927</v>
      </c>
      <c r="M232" s="127" t="s">
        <v>155</v>
      </c>
      <c r="N232" s="128">
        <v>3569</v>
      </c>
      <c r="O232" s="128">
        <v>4695</v>
      </c>
      <c r="P232" s="129">
        <f t="shared" si="11"/>
        <v>-1126</v>
      </c>
      <c r="Q232" s="155"/>
    </row>
    <row r="233" spans="3:17" ht="14.1" customHeight="1" x14ac:dyDescent="0.2">
      <c r="C233" s="118"/>
      <c r="D233" s="118"/>
      <c r="E233" s="118"/>
      <c r="F233" s="118"/>
      <c r="I233" s="127" t="s">
        <v>86</v>
      </c>
      <c r="J233" s="128">
        <v>8359</v>
      </c>
      <c r="K233" s="128">
        <v>6885</v>
      </c>
      <c r="L233" s="129">
        <f t="shared" si="10"/>
        <v>1474</v>
      </c>
      <c r="M233" s="127" t="s">
        <v>79</v>
      </c>
      <c r="N233" s="128">
        <v>2039</v>
      </c>
      <c r="O233" s="128">
        <v>2956</v>
      </c>
      <c r="P233" s="129">
        <f t="shared" si="11"/>
        <v>-917</v>
      </c>
      <c r="Q233" s="155"/>
    </row>
    <row r="234" spans="3:17" ht="14.1" customHeight="1" x14ac:dyDescent="0.2">
      <c r="C234" s="118"/>
      <c r="D234" s="118"/>
      <c r="E234" s="118"/>
      <c r="F234" s="118"/>
      <c r="I234" s="127" t="s">
        <v>162</v>
      </c>
      <c r="J234" s="128">
        <v>6522</v>
      </c>
      <c r="K234" s="128">
        <v>5083</v>
      </c>
      <c r="L234" s="129">
        <f t="shared" si="10"/>
        <v>1439</v>
      </c>
      <c r="M234" s="127" t="s">
        <v>98</v>
      </c>
      <c r="N234" s="128">
        <v>473</v>
      </c>
      <c r="O234" s="128">
        <v>1248</v>
      </c>
      <c r="P234" s="129">
        <f t="shared" si="11"/>
        <v>-775</v>
      </c>
      <c r="Q234" s="155"/>
    </row>
    <row r="235" spans="3:17" ht="14.1" customHeight="1" x14ac:dyDescent="0.2">
      <c r="C235" s="118"/>
      <c r="D235" s="118"/>
      <c r="E235" s="118"/>
      <c r="F235" s="118"/>
      <c r="I235" s="127" t="s">
        <v>94</v>
      </c>
      <c r="J235" s="128">
        <v>5187</v>
      </c>
      <c r="K235" s="128">
        <v>3748</v>
      </c>
      <c r="L235" s="129">
        <f t="shared" si="10"/>
        <v>1439</v>
      </c>
      <c r="M235" s="127" t="s">
        <v>148</v>
      </c>
      <c r="N235" s="128">
        <v>1829</v>
      </c>
      <c r="O235" s="128">
        <v>2416</v>
      </c>
      <c r="P235" s="129">
        <f t="shared" si="11"/>
        <v>-587</v>
      </c>
      <c r="Q235" s="161"/>
    </row>
    <row r="236" spans="3:17" ht="14.1" customHeight="1" x14ac:dyDescent="0.2">
      <c r="C236" s="118"/>
      <c r="D236" s="118"/>
      <c r="E236" s="118"/>
      <c r="F236" s="118"/>
      <c r="I236" s="127" t="s">
        <v>168</v>
      </c>
      <c r="J236" s="128">
        <v>10869</v>
      </c>
      <c r="K236" s="128">
        <v>9576</v>
      </c>
      <c r="L236" s="129">
        <f t="shared" si="10"/>
        <v>1293</v>
      </c>
      <c r="M236" s="127" t="s">
        <v>165</v>
      </c>
      <c r="N236" s="128">
        <v>1323</v>
      </c>
      <c r="O236" s="128">
        <v>1690</v>
      </c>
      <c r="P236" s="129">
        <f t="shared" si="11"/>
        <v>-367</v>
      </c>
    </row>
    <row r="237" spans="3:17" ht="14.1" customHeight="1" x14ac:dyDescent="0.2">
      <c r="C237" s="118"/>
      <c r="D237" s="118"/>
      <c r="E237" s="118"/>
      <c r="F237" s="118"/>
      <c r="I237" s="127" t="s">
        <v>67</v>
      </c>
      <c r="J237" s="128">
        <v>1824</v>
      </c>
      <c r="K237" s="128">
        <v>564</v>
      </c>
      <c r="L237" s="129">
        <f t="shared" si="10"/>
        <v>1260</v>
      </c>
      <c r="M237" s="127" t="s">
        <v>176</v>
      </c>
      <c r="N237" s="128">
        <v>262</v>
      </c>
      <c r="O237" s="128">
        <v>553</v>
      </c>
      <c r="P237" s="129">
        <f t="shared" si="11"/>
        <v>-291</v>
      </c>
      <c r="Q237" s="89"/>
    </row>
    <row r="238" spans="3:17" ht="14.1" customHeight="1" x14ac:dyDescent="0.2">
      <c r="C238" s="118"/>
      <c r="D238" s="118"/>
      <c r="E238" s="118"/>
      <c r="F238" s="118"/>
      <c r="I238" s="127" t="s">
        <v>161</v>
      </c>
      <c r="J238" s="128">
        <v>2274</v>
      </c>
      <c r="K238" s="128">
        <v>1135</v>
      </c>
      <c r="L238" s="129">
        <f t="shared" si="10"/>
        <v>1139</v>
      </c>
      <c r="M238" s="127" t="s">
        <v>73</v>
      </c>
      <c r="N238" s="128">
        <v>20203</v>
      </c>
      <c r="O238" s="128">
        <v>20440</v>
      </c>
      <c r="P238" s="129">
        <f t="shared" si="11"/>
        <v>-237</v>
      </c>
      <c r="Q238" s="89"/>
    </row>
    <row r="239" spans="3:17" ht="14.1" customHeight="1" x14ac:dyDescent="0.2">
      <c r="C239" s="118"/>
      <c r="D239" s="118"/>
      <c r="E239" s="118"/>
      <c r="F239" s="118"/>
      <c r="I239" s="127" t="s">
        <v>154</v>
      </c>
      <c r="J239" s="128">
        <v>7478</v>
      </c>
      <c r="K239" s="128">
        <v>6344</v>
      </c>
      <c r="L239" s="129">
        <f t="shared" si="10"/>
        <v>1134</v>
      </c>
      <c r="M239" s="127" t="s">
        <v>149</v>
      </c>
      <c r="N239" s="128">
        <v>3574</v>
      </c>
      <c r="O239" s="128">
        <v>3803</v>
      </c>
      <c r="P239" s="129">
        <f t="shared" si="11"/>
        <v>-229</v>
      </c>
      <c r="Q239" s="89"/>
    </row>
    <row r="240" spans="3:17" ht="14.1" customHeight="1" x14ac:dyDescent="0.2">
      <c r="C240" s="118"/>
      <c r="D240" s="118"/>
      <c r="E240" s="118"/>
      <c r="F240" s="118"/>
      <c r="I240" s="127" t="s">
        <v>84</v>
      </c>
      <c r="J240" s="128">
        <v>8985</v>
      </c>
      <c r="K240" s="128">
        <v>8302</v>
      </c>
      <c r="L240" s="129">
        <f t="shared" si="10"/>
        <v>683</v>
      </c>
      <c r="M240" s="127" t="s">
        <v>163</v>
      </c>
      <c r="N240" s="128">
        <v>901</v>
      </c>
      <c r="O240" s="128">
        <v>989</v>
      </c>
      <c r="P240" s="129">
        <f t="shared" si="11"/>
        <v>-88</v>
      </c>
      <c r="Q240" s="89"/>
    </row>
    <row r="241" spans="1:17" ht="14.1" customHeight="1" x14ac:dyDescent="0.2">
      <c r="C241" s="118"/>
      <c r="D241" s="118"/>
      <c r="E241" s="118"/>
      <c r="F241" s="118"/>
      <c r="I241" s="127" t="s">
        <v>157</v>
      </c>
      <c r="J241" s="128">
        <v>1235</v>
      </c>
      <c r="K241" s="128">
        <v>676</v>
      </c>
      <c r="L241" s="129">
        <f t="shared" si="10"/>
        <v>559</v>
      </c>
      <c r="M241" s="127" t="s">
        <v>177</v>
      </c>
      <c r="N241" s="128">
        <v>71</v>
      </c>
      <c r="O241" s="128">
        <v>109</v>
      </c>
      <c r="P241" s="129">
        <f t="shared" si="11"/>
        <v>-38</v>
      </c>
      <c r="Q241" s="89"/>
    </row>
    <row r="242" spans="1:17" ht="14.1" customHeight="1" x14ac:dyDescent="0.2">
      <c r="A242" s="117"/>
      <c r="B242" s="123"/>
      <c r="C242" s="118"/>
      <c r="D242" s="118"/>
      <c r="E242" s="118"/>
      <c r="F242" s="118"/>
      <c r="G242" s="118"/>
      <c r="H242" s="118"/>
      <c r="I242" s="127" t="s">
        <v>174</v>
      </c>
      <c r="J242" s="128">
        <v>12242</v>
      </c>
      <c r="K242" s="128">
        <v>11791</v>
      </c>
      <c r="L242" s="129">
        <f t="shared" si="10"/>
        <v>451</v>
      </c>
      <c r="M242" s="127" t="s">
        <v>175</v>
      </c>
      <c r="N242" s="128">
        <v>132</v>
      </c>
      <c r="O242" s="128">
        <v>154</v>
      </c>
      <c r="P242" s="129">
        <f t="shared" si="11"/>
        <v>-22</v>
      </c>
      <c r="Q242" s="89"/>
    </row>
    <row r="243" spans="1:17" ht="14.1" customHeight="1" x14ac:dyDescent="0.2">
      <c r="A243" s="117"/>
      <c r="B243" s="123"/>
      <c r="C243" s="118"/>
      <c r="D243" s="118"/>
      <c r="E243" s="118"/>
      <c r="F243" s="118"/>
      <c r="G243" s="118"/>
      <c r="H243" s="118"/>
      <c r="I243" s="127" t="s">
        <v>95</v>
      </c>
      <c r="J243" s="128">
        <v>11235</v>
      </c>
      <c r="K243" s="128">
        <v>10788</v>
      </c>
      <c r="L243" s="129">
        <f t="shared" si="10"/>
        <v>447</v>
      </c>
      <c r="M243" s="127" t="s">
        <v>103</v>
      </c>
      <c r="N243" s="128">
        <v>222</v>
      </c>
      <c r="O243" s="128">
        <v>237</v>
      </c>
      <c r="P243" s="129">
        <f t="shared" si="11"/>
        <v>-15</v>
      </c>
      <c r="Q243" s="89"/>
    </row>
    <row r="244" spans="1:17" ht="14.1" customHeight="1" x14ac:dyDescent="0.2">
      <c r="A244" s="117"/>
      <c r="B244" s="123"/>
      <c r="C244" s="118"/>
      <c r="D244" s="118"/>
      <c r="E244" s="118"/>
      <c r="F244" s="118"/>
      <c r="G244" s="118"/>
      <c r="H244" s="118"/>
      <c r="I244" s="127" t="s">
        <v>78</v>
      </c>
      <c r="J244" s="128">
        <v>714</v>
      </c>
      <c r="K244" s="128">
        <v>298</v>
      </c>
      <c r="L244" s="129">
        <f t="shared" si="10"/>
        <v>416</v>
      </c>
      <c r="M244" s="127" t="s">
        <v>160</v>
      </c>
      <c r="N244" s="128">
        <v>913</v>
      </c>
      <c r="O244" s="128">
        <v>915</v>
      </c>
      <c r="P244" s="129">
        <f t="shared" si="11"/>
        <v>-2</v>
      </c>
      <c r="Q244" s="89"/>
    </row>
    <row r="245" spans="1:17" s="103" customFormat="1" ht="14.1" customHeight="1" x14ac:dyDescent="0.2">
      <c r="A245" s="117"/>
      <c r="B245" s="123"/>
      <c r="C245" s="118"/>
      <c r="D245" s="118"/>
      <c r="E245" s="118"/>
      <c r="F245" s="118"/>
      <c r="G245" s="118"/>
      <c r="H245" s="118"/>
      <c r="I245" s="127" t="s">
        <v>70</v>
      </c>
      <c r="J245" s="128">
        <v>1238</v>
      </c>
      <c r="K245" s="128">
        <v>837</v>
      </c>
      <c r="L245" s="129">
        <f t="shared" si="10"/>
        <v>401</v>
      </c>
    </row>
    <row r="246" spans="1:17" s="103" customFormat="1" ht="14.1" customHeight="1" x14ac:dyDescent="0.2">
      <c r="A246" s="117"/>
      <c r="B246" s="123"/>
      <c r="C246" s="118"/>
      <c r="D246" s="118"/>
      <c r="E246" s="118"/>
      <c r="F246" s="118"/>
      <c r="G246" s="118"/>
      <c r="H246" s="118"/>
      <c r="I246" s="127" t="s">
        <v>156</v>
      </c>
      <c r="J246" s="128">
        <v>1051</v>
      </c>
      <c r="K246" s="128">
        <v>702</v>
      </c>
      <c r="L246" s="129">
        <f t="shared" si="10"/>
        <v>349</v>
      </c>
    </row>
    <row r="247" spans="1:17" s="103" customFormat="1" ht="14.1" customHeight="1" x14ac:dyDescent="0.2">
      <c r="A247" s="117"/>
      <c r="B247" s="123"/>
      <c r="C247" s="118"/>
      <c r="D247" s="118"/>
      <c r="E247" s="118"/>
      <c r="F247" s="118"/>
      <c r="G247" s="118"/>
      <c r="H247" s="118"/>
      <c r="I247" s="127" t="s">
        <v>66</v>
      </c>
      <c r="J247" s="128">
        <v>4518</v>
      </c>
      <c r="K247" s="128">
        <v>4336</v>
      </c>
      <c r="L247" s="129">
        <f t="shared" si="10"/>
        <v>182</v>
      </c>
      <c r="M247" s="131"/>
      <c r="N247" s="128"/>
      <c r="O247" s="128"/>
      <c r="P247" s="129"/>
    </row>
    <row r="248" spans="1:17" s="103" customFormat="1" ht="14.1" customHeight="1" x14ac:dyDescent="0.2">
      <c r="A248" s="117"/>
      <c r="B248" s="123"/>
      <c r="C248" s="118"/>
      <c r="D248" s="118"/>
      <c r="E248" s="118"/>
      <c r="F248" s="118"/>
      <c r="G248" s="118"/>
      <c r="H248" s="118"/>
      <c r="I248" s="127" t="s">
        <v>158</v>
      </c>
      <c r="J248" s="128">
        <v>424</v>
      </c>
      <c r="K248" s="128">
        <v>290</v>
      </c>
      <c r="L248" s="129">
        <f t="shared" si="10"/>
        <v>134</v>
      </c>
    </row>
    <row r="249" spans="1:17" s="103" customFormat="1" ht="14.1" customHeight="1" x14ac:dyDescent="0.2">
      <c r="A249" s="117"/>
      <c r="B249" s="123"/>
      <c r="C249" s="118"/>
      <c r="D249" s="118"/>
      <c r="E249" s="118"/>
      <c r="F249" s="118"/>
      <c r="G249" s="118"/>
      <c r="H249" s="118"/>
      <c r="I249" s="127" t="s">
        <v>82</v>
      </c>
      <c r="J249" s="128">
        <v>2033</v>
      </c>
      <c r="K249" s="128">
        <v>1913</v>
      </c>
      <c r="L249" s="129">
        <f t="shared" si="10"/>
        <v>120</v>
      </c>
      <c r="M249" s="131"/>
      <c r="N249" s="128"/>
      <c r="O249" s="128"/>
      <c r="P249" s="129"/>
    </row>
    <row r="250" spans="1:17" s="103" customFormat="1" ht="14.1" customHeight="1" x14ac:dyDescent="0.2">
      <c r="A250" s="43"/>
      <c r="B250" s="101"/>
      <c r="C250" s="118"/>
      <c r="D250" s="118"/>
      <c r="E250" s="118"/>
      <c r="F250" s="118"/>
      <c r="G250" s="89"/>
      <c r="H250" s="89"/>
      <c r="I250" s="127" t="s">
        <v>96</v>
      </c>
      <c r="J250" s="128">
        <v>521</v>
      </c>
      <c r="K250" s="128">
        <v>404</v>
      </c>
      <c r="L250" s="129">
        <f t="shared" si="10"/>
        <v>117</v>
      </c>
      <c r="M250" s="131"/>
      <c r="N250" s="128"/>
      <c r="O250" s="128"/>
      <c r="P250" s="129"/>
    </row>
    <row r="251" spans="1:17" s="103" customFormat="1" ht="14.1" customHeight="1" x14ac:dyDescent="0.2">
      <c r="A251" s="43"/>
      <c r="B251" s="101"/>
      <c r="C251" s="118"/>
      <c r="D251" s="118"/>
      <c r="E251" s="118"/>
      <c r="F251" s="118"/>
      <c r="G251" s="89"/>
      <c r="H251" s="89"/>
      <c r="I251" s="127" t="s">
        <v>65</v>
      </c>
      <c r="J251" s="128">
        <v>121</v>
      </c>
      <c r="K251" s="128">
        <v>30</v>
      </c>
      <c r="L251" s="129">
        <f t="shared" si="10"/>
        <v>91</v>
      </c>
      <c r="M251" s="131"/>
      <c r="N251" s="128"/>
      <c r="O251" s="128"/>
      <c r="P251" s="129"/>
    </row>
    <row r="252" spans="1:17" s="103" customFormat="1" ht="14.1" customHeight="1" x14ac:dyDescent="0.2">
      <c r="A252" s="43"/>
      <c r="B252" s="101"/>
      <c r="C252" s="118"/>
      <c r="D252" s="118"/>
      <c r="E252" s="118"/>
      <c r="F252" s="118"/>
      <c r="G252" s="89"/>
      <c r="H252" s="89"/>
      <c r="I252" s="127" t="s">
        <v>77</v>
      </c>
      <c r="J252" s="128">
        <v>1766</v>
      </c>
      <c r="K252" s="128">
        <v>1695</v>
      </c>
      <c r="L252" s="129">
        <f t="shared" si="10"/>
        <v>71</v>
      </c>
      <c r="M252" s="131"/>
      <c r="N252" s="128"/>
      <c r="O252" s="128"/>
      <c r="P252" s="129"/>
    </row>
    <row r="253" spans="1:17" s="103" customFormat="1" ht="14.1" customHeight="1" x14ac:dyDescent="0.2">
      <c r="A253" s="43"/>
      <c r="B253" s="101"/>
      <c r="C253" s="118"/>
      <c r="D253" s="118"/>
      <c r="E253" s="118"/>
      <c r="F253" s="118"/>
      <c r="G253" s="89"/>
      <c r="H253" s="89"/>
      <c r="I253" s="127" t="s">
        <v>159</v>
      </c>
      <c r="J253" s="128">
        <v>298</v>
      </c>
      <c r="K253" s="128">
        <v>245</v>
      </c>
      <c r="L253" s="129">
        <f t="shared" si="10"/>
        <v>53</v>
      </c>
      <c r="M253" s="131"/>
      <c r="N253" s="128"/>
      <c r="O253" s="128"/>
      <c r="P253" s="129"/>
    </row>
    <row r="254" spans="1:17" s="103" customFormat="1" ht="14.1" customHeight="1" x14ac:dyDescent="0.2">
      <c r="A254" s="43"/>
      <c r="B254" s="101"/>
      <c r="C254" s="118"/>
      <c r="D254" s="118"/>
      <c r="E254" s="118"/>
      <c r="F254" s="118"/>
      <c r="G254" s="89"/>
      <c r="H254" s="89"/>
      <c r="I254" s="127" t="s">
        <v>85</v>
      </c>
      <c r="J254" s="128">
        <v>19047</v>
      </c>
      <c r="K254" s="128">
        <v>19019</v>
      </c>
      <c r="L254" s="129">
        <f t="shared" si="10"/>
        <v>28</v>
      </c>
      <c r="M254" s="132"/>
      <c r="N254" s="133"/>
      <c r="O254" s="133"/>
      <c r="P254" s="129"/>
    </row>
    <row r="255" spans="1:17" s="103" customFormat="1" ht="14.1" customHeight="1" x14ac:dyDescent="0.2">
      <c r="A255" s="43"/>
      <c r="B255" s="101"/>
      <c r="C255" s="118"/>
      <c r="D255" s="118"/>
      <c r="E255" s="118"/>
      <c r="F255" s="118"/>
      <c r="G255" s="89"/>
      <c r="H255" s="89"/>
      <c r="I255" s="127" t="s">
        <v>164</v>
      </c>
      <c r="J255" s="128">
        <v>215</v>
      </c>
      <c r="K255" s="128">
        <v>188</v>
      </c>
      <c r="L255" s="129">
        <f t="shared" si="10"/>
        <v>27</v>
      </c>
      <c r="M255" s="132"/>
      <c r="N255" s="133"/>
      <c r="O255" s="133"/>
      <c r="P255" s="129"/>
    </row>
    <row r="256" spans="1:17" s="103" customFormat="1" ht="14.1" customHeight="1" x14ac:dyDescent="0.2">
      <c r="A256" s="43"/>
      <c r="B256" s="101"/>
      <c r="C256" s="118"/>
      <c r="D256" s="118"/>
      <c r="E256" s="118"/>
      <c r="F256" s="118"/>
      <c r="G256" s="89"/>
      <c r="H256" s="89"/>
      <c r="I256" s="127" t="s">
        <v>81</v>
      </c>
      <c r="J256" s="128">
        <v>6015</v>
      </c>
      <c r="K256" s="128">
        <v>5999</v>
      </c>
      <c r="L256" s="129">
        <f t="shared" si="10"/>
        <v>16</v>
      </c>
      <c r="N256" s="89"/>
      <c r="O256" s="89"/>
      <c r="P256" s="122"/>
    </row>
    <row r="257" spans="1:16" s="103" customFormat="1" ht="14.1" customHeight="1" x14ac:dyDescent="0.2">
      <c r="A257" s="43"/>
      <c r="B257" s="101"/>
      <c r="C257" s="118"/>
      <c r="D257" s="118"/>
      <c r="E257" s="118"/>
      <c r="F257" s="118"/>
      <c r="G257" s="89"/>
      <c r="H257" s="89"/>
      <c r="I257" s="127" t="s">
        <v>153</v>
      </c>
      <c r="J257" s="128">
        <v>4701</v>
      </c>
      <c r="K257" s="128">
        <v>4693</v>
      </c>
      <c r="L257" s="129">
        <f t="shared" si="10"/>
        <v>8</v>
      </c>
      <c r="N257" s="89"/>
      <c r="O257" s="89"/>
      <c r="P257" s="122"/>
    </row>
    <row r="258" spans="1:16" s="103" customFormat="1" ht="14.1" customHeight="1" x14ac:dyDescent="0.2">
      <c r="A258" s="43"/>
      <c r="B258" s="101"/>
      <c r="C258" s="118"/>
      <c r="D258" s="118"/>
      <c r="E258" s="118"/>
      <c r="F258" s="118"/>
      <c r="G258" s="89"/>
      <c r="H258" s="89"/>
      <c r="I258" s="127" t="s">
        <v>150</v>
      </c>
      <c r="J258" s="128">
        <v>33991</v>
      </c>
      <c r="K258" s="128">
        <v>30320</v>
      </c>
      <c r="L258" s="129">
        <f t="shared" si="10"/>
        <v>3671</v>
      </c>
      <c r="N258" s="89"/>
      <c r="O258" s="89"/>
      <c r="P258" s="122"/>
    </row>
    <row r="259" spans="1:16" s="103" customFormat="1" ht="14.1" customHeight="1" x14ac:dyDescent="0.2">
      <c r="C259" s="118"/>
      <c r="D259" s="118"/>
      <c r="E259" s="118"/>
      <c r="F259" s="89"/>
      <c r="G259" s="89"/>
      <c r="H259" s="89"/>
      <c r="I259" s="118" t="s">
        <v>151</v>
      </c>
      <c r="J259" s="118">
        <f>SUM(J223:J258)</f>
        <v>1396108</v>
      </c>
      <c r="K259" s="145">
        <f>SUM(K223:K258)</f>
        <v>1198733</v>
      </c>
      <c r="L259" s="118">
        <f>SUM(L223:L258)</f>
        <v>197375</v>
      </c>
      <c r="M259" s="118" t="s">
        <v>151</v>
      </c>
      <c r="N259" s="145">
        <f>SUM(N223:N258)</f>
        <v>1257612</v>
      </c>
      <c r="O259" s="145">
        <f>SUM(O223:O258)</f>
        <v>1378485</v>
      </c>
      <c r="P259" s="137">
        <f>SUM(P223:P258)</f>
        <v>-120873</v>
      </c>
    </row>
    <row r="260" spans="1:16" s="103" customFormat="1" ht="14.1" customHeight="1" x14ac:dyDescent="0.2">
      <c r="C260" s="118"/>
      <c r="D260" s="118"/>
      <c r="E260" s="118"/>
      <c r="F260" s="89"/>
      <c r="G260" s="89"/>
      <c r="H260" s="89"/>
      <c r="J260" s="118">
        <f>N259</f>
        <v>1257612</v>
      </c>
      <c r="K260" s="145">
        <f>O259</f>
        <v>1378485</v>
      </c>
      <c r="L260" s="164">
        <f>P259</f>
        <v>-120873</v>
      </c>
      <c r="N260" s="89"/>
      <c r="O260" s="89"/>
      <c r="P260" s="122"/>
    </row>
    <row r="261" spans="1:16" s="103" customFormat="1" ht="12.75" x14ac:dyDescent="0.2">
      <c r="C261" s="118"/>
      <c r="D261" s="118"/>
      <c r="E261" s="118"/>
      <c r="F261" s="89"/>
      <c r="G261" s="89"/>
      <c r="H261" s="89"/>
      <c r="I261" s="89"/>
      <c r="J261" s="138">
        <f>SUM(J259:J260)</f>
        <v>2653720</v>
      </c>
      <c r="K261" s="138">
        <f>SUM(K259:K260)</f>
        <v>2577218</v>
      </c>
      <c r="L261" s="165">
        <f>J261-K261</f>
        <v>76502</v>
      </c>
      <c r="N261" s="89"/>
      <c r="O261" s="89"/>
      <c r="P261" s="122"/>
    </row>
    <row r="262" spans="1:16" s="103" customFormat="1" ht="12.75" x14ac:dyDescent="0.2">
      <c r="C262" s="118"/>
      <c r="D262" s="118"/>
      <c r="E262" s="118"/>
      <c r="F262" s="89"/>
      <c r="G262" s="89"/>
      <c r="H262" s="89"/>
      <c r="I262" s="142" t="s">
        <v>185</v>
      </c>
      <c r="J262" s="101">
        <f>C222-J261</f>
        <v>0</v>
      </c>
      <c r="K262" s="101">
        <f>E222-K261</f>
        <v>0</v>
      </c>
      <c r="L262" s="122">
        <f>G222-L261</f>
        <v>0</v>
      </c>
      <c r="P262" s="134"/>
    </row>
    <row r="263" spans="1:16" s="103" customFormat="1" ht="14.1" customHeight="1" x14ac:dyDescent="0.2">
      <c r="C263" s="118"/>
      <c r="D263" s="118"/>
      <c r="E263" s="118"/>
      <c r="F263" s="89"/>
      <c r="G263" s="89"/>
      <c r="H263" s="89"/>
      <c r="I263" s="89"/>
      <c r="J263" s="89"/>
      <c r="K263" s="89"/>
      <c r="L263" s="166"/>
      <c r="N263" s="89"/>
      <c r="O263" s="89"/>
      <c r="P263" s="122"/>
    </row>
    <row r="264" spans="1:16" s="103" customFormat="1" ht="14.1" customHeight="1" x14ac:dyDescent="0.2">
      <c r="A264" s="117">
        <v>7</v>
      </c>
      <c r="B264" s="118" t="s">
        <v>15</v>
      </c>
      <c r="C264" s="48">
        <v>2899877</v>
      </c>
      <c r="D264" s="119">
        <f>C264*100/22958322</f>
        <v>12.631049429483566</v>
      </c>
      <c r="E264" s="48">
        <v>2711201</v>
      </c>
      <c r="F264" s="119">
        <f>E264*100/23212007</f>
        <v>11.680166217423595</v>
      </c>
      <c r="G264" s="120">
        <f>C264-E264</f>
        <v>188676</v>
      </c>
      <c r="H264" s="121">
        <f>G264*100/E264</f>
        <v>6.9591299206514012</v>
      </c>
      <c r="I264" s="89"/>
      <c r="J264" s="89"/>
      <c r="K264" s="89"/>
      <c r="L264" s="122"/>
      <c r="N264" s="89"/>
      <c r="O264" s="89"/>
      <c r="P264" s="122"/>
    </row>
    <row r="265" spans="1:16" s="103" customFormat="1" ht="14.1" customHeight="1" x14ac:dyDescent="0.2">
      <c r="A265" s="117"/>
      <c r="B265" s="123" t="s">
        <v>186</v>
      </c>
      <c r="C265" s="167"/>
      <c r="D265" s="125"/>
      <c r="E265" s="167"/>
      <c r="F265" s="125"/>
      <c r="G265" s="126"/>
      <c r="H265" s="125"/>
      <c r="I265" s="127" t="s">
        <v>63</v>
      </c>
      <c r="J265" s="128">
        <v>1083225</v>
      </c>
      <c r="K265" s="128">
        <v>963797</v>
      </c>
      <c r="L265" s="129">
        <f t="shared" ref="L265:L301" si="12">J265-K265</f>
        <v>119428</v>
      </c>
      <c r="M265" s="127" t="s">
        <v>69</v>
      </c>
      <c r="N265" s="128">
        <v>121775</v>
      </c>
      <c r="O265" s="128">
        <v>147808</v>
      </c>
      <c r="P265" s="129">
        <f t="shared" ref="P265:P282" si="13">N265-O265</f>
        <v>-26033</v>
      </c>
    </row>
    <row r="266" spans="1:16" s="103" customFormat="1" ht="14.1" customHeight="1" x14ac:dyDescent="0.2">
      <c r="A266" s="43"/>
      <c r="B266" s="101"/>
      <c r="C266" s="118"/>
      <c r="D266" s="118"/>
      <c r="E266" s="118"/>
      <c r="F266" s="118"/>
      <c r="G266" s="89"/>
      <c r="H266" s="89"/>
      <c r="I266" s="127" t="s">
        <v>97</v>
      </c>
      <c r="J266" s="128">
        <v>234612</v>
      </c>
      <c r="K266" s="128">
        <v>197378</v>
      </c>
      <c r="L266" s="129">
        <f t="shared" si="12"/>
        <v>37234</v>
      </c>
      <c r="M266" s="127" t="s">
        <v>167</v>
      </c>
      <c r="N266" s="128">
        <v>48566</v>
      </c>
      <c r="O266" s="128">
        <v>65945</v>
      </c>
      <c r="P266" s="129">
        <f t="shared" si="13"/>
        <v>-17379</v>
      </c>
    </row>
    <row r="267" spans="1:16" s="103" customFormat="1" ht="14.1" customHeight="1" x14ac:dyDescent="0.2">
      <c r="A267" s="43"/>
      <c r="B267" s="101"/>
      <c r="C267" s="118"/>
      <c r="D267" s="118"/>
      <c r="E267" s="118"/>
      <c r="F267" s="118"/>
      <c r="G267" s="89"/>
      <c r="H267" s="89"/>
      <c r="I267" s="127" t="s">
        <v>88</v>
      </c>
      <c r="J267" s="128">
        <v>221320</v>
      </c>
      <c r="K267" s="128">
        <v>202811</v>
      </c>
      <c r="L267" s="129">
        <f t="shared" si="12"/>
        <v>18509</v>
      </c>
      <c r="M267" s="127" t="s">
        <v>68</v>
      </c>
      <c r="N267" s="128">
        <v>418940</v>
      </c>
      <c r="O267" s="128">
        <v>427183</v>
      </c>
      <c r="P267" s="129">
        <f t="shared" si="13"/>
        <v>-8243</v>
      </c>
    </row>
    <row r="268" spans="1:16" s="103" customFormat="1" ht="14.1" customHeight="1" x14ac:dyDescent="0.2">
      <c r="A268" s="43"/>
      <c r="B268" s="101"/>
      <c r="C268" s="118"/>
      <c r="D268" s="118"/>
      <c r="E268" s="118"/>
      <c r="F268" s="118"/>
      <c r="G268" s="89"/>
      <c r="H268" s="89"/>
      <c r="I268" s="127" t="s">
        <v>90</v>
      </c>
      <c r="J268" s="128">
        <v>30764</v>
      </c>
      <c r="K268" s="128">
        <v>20584</v>
      </c>
      <c r="L268" s="129">
        <f t="shared" si="12"/>
        <v>10180</v>
      </c>
      <c r="M268" s="127" t="s">
        <v>74</v>
      </c>
      <c r="N268" s="128">
        <v>59624</v>
      </c>
      <c r="O268" s="128">
        <v>65986</v>
      </c>
      <c r="P268" s="129">
        <f t="shared" si="13"/>
        <v>-6362</v>
      </c>
    </row>
    <row r="269" spans="1:16" s="103" customFormat="1" ht="14.1" customHeight="1" x14ac:dyDescent="0.2">
      <c r="A269" s="43"/>
      <c r="B269" s="101"/>
      <c r="C269" s="118"/>
      <c r="D269" s="118"/>
      <c r="E269" s="118"/>
      <c r="F269" s="118"/>
      <c r="G269" s="89"/>
      <c r="H269" s="89"/>
      <c r="I269" s="127" t="s">
        <v>73</v>
      </c>
      <c r="J269" s="128">
        <v>32668</v>
      </c>
      <c r="K269" s="128">
        <v>25136</v>
      </c>
      <c r="L269" s="129">
        <f t="shared" si="12"/>
        <v>7532</v>
      </c>
      <c r="M269" s="127" t="s">
        <v>168</v>
      </c>
      <c r="N269" s="128">
        <v>8872</v>
      </c>
      <c r="O269" s="128">
        <v>10333</v>
      </c>
      <c r="P269" s="129">
        <f t="shared" si="13"/>
        <v>-1461</v>
      </c>
    </row>
    <row r="270" spans="1:16" s="103" customFormat="1" ht="14.1" customHeight="1" x14ac:dyDescent="0.2">
      <c r="A270" s="43"/>
      <c r="B270" s="101"/>
      <c r="C270" s="118"/>
      <c r="D270" s="118"/>
      <c r="E270" s="118"/>
      <c r="F270" s="118"/>
      <c r="G270" s="89"/>
      <c r="H270" s="89"/>
      <c r="I270" s="127" t="s">
        <v>83</v>
      </c>
      <c r="J270" s="128">
        <v>224263</v>
      </c>
      <c r="K270" s="128">
        <v>218624</v>
      </c>
      <c r="L270" s="129">
        <f t="shared" si="12"/>
        <v>5639</v>
      </c>
      <c r="M270" s="127" t="s">
        <v>84</v>
      </c>
      <c r="N270" s="128">
        <v>4207</v>
      </c>
      <c r="O270" s="128">
        <v>5547</v>
      </c>
      <c r="P270" s="129">
        <f t="shared" si="13"/>
        <v>-1340</v>
      </c>
    </row>
    <row r="271" spans="1:16" s="103" customFormat="1" ht="14.1" customHeight="1" x14ac:dyDescent="0.2">
      <c r="A271" s="43"/>
      <c r="B271" s="101"/>
      <c r="C271" s="118"/>
      <c r="D271" s="118"/>
      <c r="E271" s="118"/>
      <c r="F271" s="118"/>
      <c r="G271" s="89"/>
      <c r="H271" s="89"/>
      <c r="I271" s="127" t="s">
        <v>162</v>
      </c>
      <c r="J271" s="128">
        <v>12265</v>
      </c>
      <c r="K271" s="128">
        <v>6662</v>
      </c>
      <c r="L271" s="129">
        <f t="shared" si="12"/>
        <v>5603</v>
      </c>
      <c r="M271" s="127" t="s">
        <v>94</v>
      </c>
      <c r="N271" s="128">
        <v>2549</v>
      </c>
      <c r="O271" s="128">
        <v>3332</v>
      </c>
      <c r="P271" s="129">
        <f t="shared" si="13"/>
        <v>-783</v>
      </c>
    </row>
    <row r="272" spans="1:16" s="103" customFormat="1" ht="14.1" customHeight="1" x14ac:dyDescent="0.2">
      <c r="A272" s="43"/>
      <c r="B272" s="101"/>
      <c r="C272" s="118"/>
      <c r="D272" s="118"/>
      <c r="E272" s="118"/>
      <c r="F272" s="118"/>
      <c r="G272" s="89"/>
      <c r="H272" s="89"/>
      <c r="I272" s="127" t="s">
        <v>81</v>
      </c>
      <c r="J272" s="128">
        <v>18972</v>
      </c>
      <c r="K272" s="128">
        <v>13584</v>
      </c>
      <c r="L272" s="129">
        <f t="shared" si="12"/>
        <v>5388</v>
      </c>
      <c r="M272" s="127" t="s">
        <v>161</v>
      </c>
      <c r="N272" s="128">
        <v>6752</v>
      </c>
      <c r="O272" s="128">
        <v>7403</v>
      </c>
      <c r="P272" s="129">
        <f t="shared" si="13"/>
        <v>-651</v>
      </c>
    </row>
    <row r="273" spans="1:16" s="103" customFormat="1" ht="14.1" customHeight="1" x14ac:dyDescent="0.2">
      <c r="A273" s="43"/>
      <c r="B273" s="101"/>
      <c r="C273" s="118"/>
      <c r="D273" s="118"/>
      <c r="E273" s="118"/>
      <c r="F273" s="118"/>
      <c r="G273" s="89"/>
      <c r="H273" s="89"/>
      <c r="I273" s="127" t="s">
        <v>101</v>
      </c>
      <c r="J273" s="128">
        <v>62951</v>
      </c>
      <c r="K273" s="128">
        <v>58057</v>
      </c>
      <c r="L273" s="129">
        <f t="shared" si="12"/>
        <v>4894</v>
      </c>
      <c r="M273" s="127" t="s">
        <v>79</v>
      </c>
      <c r="N273" s="128">
        <v>1091</v>
      </c>
      <c r="O273" s="128">
        <v>1554</v>
      </c>
      <c r="P273" s="129">
        <f t="shared" si="13"/>
        <v>-463</v>
      </c>
    </row>
    <row r="274" spans="1:16" s="103" customFormat="1" ht="14.1" customHeight="1" x14ac:dyDescent="0.2">
      <c r="A274" s="117"/>
      <c r="B274" s="123"/>
      <c r="C274" s="118"/>
      <c r="D274" s="118"/>
      <c r="E274" s="118"/>
      <c r="F274" s="118"/>
      <c r="G274" s="118"/>
      <c r="H274" s="118"/>
      <c r="I274" s="127" t="s">
        <v>99</v>
      </c>
      <c r="J274" s="128">
        <v>24098</v>
      </c>
      <c r="K274" s="128">
        <v>20888</v>
      </c>
      <c r="L274" s="129">
        <f t="shared" si="12"/>
        <v>3210</v>
      </c>
      <c r="M274" s="127" t="s">
        <v>158</v>
      </c>
      <c r="N274" s="128">
        <v>515</v>
      </c>
      <c r="O274" s="128">
        <v>792</v>
      </c>
      <c r="P274" s="129">
        <f t="shared" si="13"/>
        <v>-277</v>
      </c>
    </row>
    <row r="275" spans="1:16" s="103" customFormat="1" ht="14.1" customHeight="1" x14ac:dyDescent="0.2">
      <c r="A275" s="43"/>
      <c r="B275" s="101"/>
      <c r="C275" s="118"/>
      <c r="D275" s="118"/>
      <c r="E275" s="118"/>
      <c r="F275" s="118"/>
      <c r="G275" s="89"/>
      <c r="H275" s="89"/>
      <c r="I275" s="127" t="s">
        <v>102</v>
      </c>
      <c r="J275" s="128">
        <v>8711</v>
      </c>
      <c r="K275" s="128">
        <v>5544</v>
      </c>
      <c r="L275" s="129">
        <f t="shared" si="12"/>
        <v>3167</v>
      </c>
      <c r="M275" s="127" t="s">
        <v>70</v>
      </c>
      <c r="N275" s="128">
        <v>443</v>
      </c>
      <c r="O275" s="128">
        <v>694</v>
      </c>
      <c r="P275" s="129">
        <f t="shared" si="13"/>
        <v>-251</v>
      </c>
    </row>
    <row r="276" spans="1:16" s="103" customFormat="1" ht="14.1" customHeight="1" x14ac:dyDescent="0.2">
      <c r="A276" s="43"/>
      <c r="B276" s="101"/>
      <c r="C276" s="118"/>
      <c r="D276" s="118"/>
      <c r="E276" s="118"/>
      <c r="F276" s="118"/>
      <c r="G276" s="89"/>
      <c r="H276" s="89"/>
      <c r="I276" s="127" t="s">
        <v>72</v>
      </c>
      <c r="J276" s="128">
        <v>15725</v>
      </c>
      <c r="K276" s="128">
        <v>12702</v>
      </c>
      <c r="L276" s="129">
        <f t="shared" si="12"/>
        <v>3023</v>
      </c>
      <c r="M276" s="127" t="s">
        <v>77</v>
      </c>
      <c r="N276" s="128">
        <v>2195</v>
      </c>
      <c r="O276" s="128">
        <v>2376</v>
      </c>
      <c r="P276" s="129">
        <f t="shared" si="13"/>
        <v>-181</v>
      </c>
    </row>
    <row r="277" spans="1:16" s="103" customFormat="1" ht="14.1" customHeight="1" x14ac:dyDescent="0.2">
      <c r="A277" s="43"/>
      <c r="B277" s="101"/>
      <c r="C277" s="118"/>
      <c r="D277" s="118"/>
      <c r="E277" s="118"/>
      <c r="F277" s="118"/>
      <c r="G277" s="89"/>
      <c r="H277" s="89"/>
      <c r="I277" s="127" t="s">
        <v>85</v>
      </c>
      <c r="J277" s="128">
        <v>24532</v>
      </c>
      <c r="K277" s="128">
        <v>21983</v>
      </c>
      <c r="L277" s="129">
        <f t="shared" si="12"/>
        <v>2549</v>
      </c>
      <c r="M277" s="127" t="s">
        <v>160</v>
      </c>
      <c r="N277" s="128">
        <v>655</v>
      </c>
      <c r="O277" s="128">
        <v>786</v>
      </c>
      <c r="P277" s="129">
        <f t="shared" si="13"/>
        <v>-131</v>
      </c>
    </row>
    <row r="278" spans="1:16" s="103" customFormat="1" ht="14.1" customHeight="1" x14ac:dyDescent="0.2">
      <c r="A278" s="43"/>
      <c r="B278" s="101"/>
      <c r="C278" s="118"/>
      <c r="D278" s="118"/>
      <c r="E278" s="118"/>
      <c r="F278" s="118"/>
      <c r="G278" s="89"/>
      <c r="H278" s="89"/>
      <c r="I278" s="127" t="s">
        <v>87</v>
      </c>
      <c r="J278" s="128">
        <v>11704</v>
      </c>
      <c r="K278" s="128">
        <v>9463</v>
      </c>
      <c r="L278" s="129">
        <f t="shared" si="12"/>
        <v>2241</v>
      </c>
      <c r="M278" s="127" t="s">
        <v>148</v>
      </c>
      <c r="N278" s="128">
        <v>1905</v>
      </c>
      <c r="O278" s="128">
        <v>2003</v>
      </c>
      <c r="P278" s="129">
        <f t="shared" si="13"/>
        <v>-98</v>
      </c>
    </row>
    <row r="279" spans="1:16" s="103" customFormat="1" ht="14.1" customHeight="1" x14ac:dyDescent="0.2">
      <c r="A279" s="43"/>
      <c r="B279" s="101"/>
      <c r="C279" s="118"/>
      <c r="D279" s="118"/>
      <c r="E279" s="118"/>
      <c r="F279" s="118"/>
      <c r="G279" s="89"/>
      <c r="H279" s="89"/>
      <c r="I279" s="127" t="s">
        <v>76</v>
      </c>
      <c r="J279" s="128">
        <v>23890</v>
      </c>
      <c r="K279" s="128">
        <v>21875</v>
      </c>
      <c r="L279" s="129">
        <f t="shared" si="12"/>
        <v>2015</v>
      </c>
      <c r="M279" s="127" t="s">
        <v>159</v>
      </c>
      <c r="N279" s="128">
        <v>130</v>
      </c>
      <c r="O279" s="128">
        <v>201</v>
      </c>
      <c r="P279" s="129">
        <f t="shared" si="13"/>
        <v>-71</v>
      </c>
    </row>
    <row r="280" spans="1:16" s="103" customFormat="1" ht="14.1" customHeight="1" x14ac:dyDescent="0.2">
      <c r="C280" s="118"/>
      <c r="D280" s="118"/>
      <c r="E280" s="118"/>
      <c r="F280" s="118"/>
      <c r="G280" s="89"/>
      <c r="H280" s="89"/>
      <c r="I280" s="127" t="s">
        <v>66</v>
      </c>
      <c r="J280" s="128">
        <v>9379</v>
      </c>
      <c r="K280" s="128">
        <v>7613</v>
      </c>
      <c r="L280" s="129">
        <f t="shared" si="12"/>
        <v>1766</v>
      </c>
      <c r="M280" s="127" t="s">
        <v>78</v>
      </c>
      <c r="N280" s="128">
        <v>139</v>
      </c>
      <c r="O280" s="128">
        <v>189</v>
      </c>
      <c r="P280" s="129">
        <f t="shared" si="13"/>
        <v>-50</v>
      </c>
    </row>
    <row r="281" spans="1:16" s="103" customFormat="1" ht="14.1" customHeight="1" x14ac:dyDescent="0.2">
      <c r="C281" s="118"/>
      <c r="D281" s="118"/>
      <c r="E281" s="118"/>
      <c r="F281" s="118"/>
      <c r="G281" s="89"/>
      <c r="H281" s="89"/>
      <c r="I281" s="127" t="s">
        <v>154</v>
      </c>
      <c r="J281" s="128">
        <v>6935</v>
      </c>
      <c r="K281" s="128">
        <v>5201</v>
      </c>
      <c r="L281" s="129">
        <f t="shared" si="12"/>
        <v>1734</v>
      </c>
      <c r="M281" s="127" t="s">
        <v>64</v>
      </c>
      <c r="N281" s="128">
        <v>1153</v>
      </c>
      <c r="O281" s="128">
        <v>1203</v>
      </c>
      <c r="P281" s="129">
        <f t="shared" si="13"/>
        <v>-50</v>
      </c>
    </row>
    <row r="282" spans="1:16" s="103" customFormat="1" ht="14.1" customHeight="1" x14ac:dyDescent="0.2">
      <c r="C282" s="118"/>
      <c r="D282" s="118"/>
      <c r="E282" s="118"/>
      <c r="F282" s="118"/>
      <c r="G282" s="89"/>
      <c r="H282" s="89"/>
      <c r="I282" s="127" t="s">
        <v>95</v>
      </c>
      <c r="J282" s="128">
        <v>5025</v>
      </c>
      <c r="K282" s="128">
        <v>3387</v>
      </c>
      <c r="L282" s="129">
        <f t="shared" si="12"/>
        <v>1638</v>
      </c>
      <c r="M282" s="127" t="s">
        <v>71</v>
      </c>
      <c r="N282" s="128">
        <v>4</v>
      </c>
      <c r="O282" s="128">
        <v>12</v>
      </c>
      <c r="P282" s="129">
        <f t="shared" si="13"/>
        <v>-8</v>
      </c>
    </row>
    <row r="283" spans="1:16" s="103" customFormat="1" ht="14.1" customHeight="1" x14ac:dyDescent="0.2">
      <c r="C283" s="118"/>
      <c r="D283" s="118"/>
      <c r="E283" s="118"/>
      <c r="F283" s="118"/>
      <c r="G283" s="89"/>
      <c r="H283" s="89"/>
      <c r="I283" s="127" t="s">
        <v>155</v>
      </c>
      <c r="J283" s="128">
        <v>15274</v>
      </c>
      <c r="K283" s="128">
        <v>13654</v>
      </c>
      <c r="L283" s="129">
        <f t="shared" si="12"/>
        <v>1620</v>
      </c>
      <c r="M283" s="131"/>
      <c r="N283" s="128"/>
      <c r="O283" s="128"/>
      <c r="P283" s="129"/>
    </row>
    <row r="284" spans="1:16" s="103" customFormat="1" ht="14.1" customHeight="1" x14ac:dyDescent="0.2">
      <c r="C284" s="118"/>
      <c r="D284" s="118"/>
      <c r="E284" s="118"/>
      <c r="F284" s="118"/>
      <c r="G284" s="89"/>
      <c r="H284" s="89"/>
      <c r="I284" s="127" t="s">
        <v>163</v>
      </c>
      <c r="J284" s="128">
        <v>3115</v>
      </c>
      <c r="K284" s="128">
        <v>1524</v>
      </c>
      <c r="L284" s="129">
        <f t="shared" si="12"/>
        <v>1591</v>
      </c>
      <c r="M284" s="131"/>
      <c r="N284" s="128"/>
      <c r="O284" s="128"/>
      <c r="P284" s="129"/>
    </row>
    <row r="285" spans="1:16" s="103" customFormat="1" ht="14.1" customHeight="1" x14ac:dyDescent="0.2">
      <c r="C285" s="118"/>
      <c r="D285" s="118"/>
      <c r="E285" s="118"/>
      <c r="F285" s="118"/>
      <c r="G285" s="89"/>
      <c r="H285" s="89"/>
      <c r="I285" s="127" t="s">
        <v>86</v>
      </c>
      <c r="J285" s="128">
        <v>5264</v>
      </c>
      <c r="K285" s="128">
        <v>4398</v>
      </c>
      <c r="L285" s="129">
        <f t="shared" si="12"/>
        <v>866</v>
      </c>
      <c r="M285" s="131"/>
      <c r="N285" s="128"/>
      <c r="O285" s="128"/>
      <c r="P285" s="129"/>
    </row>
    <row r="286" spans="1:16" s="103" customFormat="1" ht="14.1" customHeight="1" x14ac:dyDescent="0.2">
      <c r="C286" s="118"/>
      <c r="D286" s="118"/>
      <c r="E286" s="118"/>
      <c r="F286" s="118"/>
      <c r="G286" s="89"/>
      <c r="H286" s="89"/>
      <c r="I286" s="127" t="s">
        <v>149</v>
      </c>
      <c r="J286" s="128">
        <v>8036</v>
      </c>
      <c r="K286" s="128">
        <v>7305</v>
      </c>
      <c r="L286" s="129">
        <f t="shared" si="12"/>
        <v>731</v>
      </c>
    </row>
    <row r="287" spans="1:16" s="103" customFormat="1" ht="14.1" customHeight="1" x14ac:dyDescent="0.2">
      <c r="C287" s="118"/>
      <c r="D287" s="118"/>
      <c r="E287" s="118"/>
      <c r="F287" s="118"/>
      <c r="G287" s="89"/>
      <c r="H287" s="89"/>
      <c r="I287" s="127" t="s">
        <v>153</v>
      </c>
      <c r="J287" s="128">
        <v>5321</v>
      </c>
      <c r="K287" s="128">
        <v>4597</v>
      </c>
      <c r="L287" s="129">
        <f t="shared" si="12"/>
        <v>724</v>
      </c>
      <c r="M287" s="131"/>
      <c r="N287" s="128"/>
      <c r="O287" s="128"/>
      <c r="P287" s="129"/>
    </row>
    <row r="288" spans="1:16" s="103" customFormat="1" ht="14.1" customHeight="1" x14ac:dyDescent="0.2">
      <c r="C288" s="118"/>
      <c r="D288" s="118"/>
      <c r="E288" s="118"/>
      <c r="F288" s="118"/>
      <c r="G288" s="89"/>
      <c r="H288" s="89"/>
      <c r="I288" s="127" t="s">
        <v>103</v>
      </c>
      <c r="J288" s="128">
        <v>2108</v>
      </c>
      <c r="K288" s="128">
        <v>1412</v>
      </c>
      <c r="L288" s="129">
        <f t="shared" si="12"/>
        <v>696</v>
      </c>
    </row>
    <row r="289" spans="1:16" s="103" customFormat="1" ht="14.1" customHeight="1" x14ac:dyDescent="0.2">
      <c r="C289" s="118"/>
      <c r="D289" s="118"/>
      <c r="E289" s="118"/>
      <c r="F289" s="118"/>
      <c r="G289" s="89"/>
      <c r="H289" s="89"/>
      <c r="I289" s="127" t="s">
        <v>164</v>
      </c>
      <c r="J289" s="128">
        <v>1399</v>
      </c>
      <c r="K289" s="128">
        <v>870</v>
      </c>
      <c r="L289" s="129">
        <f t="shared" si="12"/>
        <v>529</v>
      </c>
      <c r="M289" s="132"/>
      <c r="N289" s="133"/>
      <c r="O289" s="133"/>
      <c r="P289" s="129"/>
    </row>
    <row r="290" spans="1:16" s="103" customFormat="1" ht="14.1" customHeight="1" x14ac:dyDescent="0.2">
      <c r="C290" s="118"/>
      <c r="D290" s="118"/>
      <c r="E290" s="118"/>
      <c r="F290" s="118"/>
      <c r="G290" s="89"/>
      <c r="H290" s="89"/>
      <c r="I290" s="127" t="s">
        <v>174</v>
      </c>
      <c r="J290" s="128">
        <v>5552</v>
      </c>
      <c r="K290" s="128">
        <v>5057</v>
      </c>
      <c r="L290" s="129">
        <f t="shared" si="12"/>
        <v>495</v>
      </c>
      <c r="M290" s="132"/>
      <c r="N290" s="133"/>
      <c r="O290" s="133"/>
      <c r="P290" s="129"/>
    </row>
    <row r="291" spans="1:16" s="103" customFormat="1" ht="14.1" customHeight="1" x14ac:dyDescent="0.2">
      <c r="C291" s="118"/>
      <c r="D291" s="118"/>
      <c r="E291" s="118"/>
      <c r="F291" s="118"/>
      <c r="G291" s="89"/>
      <c r="H291" s="89"/>
      <c r="I291" s="127" t="s">
        <v>91</v>
      </c>
      <c r="J291" s="128">
        <v>14067</v>
      </c>
      <c r="K291" s="128">
        <v>13687</v>
      </c>
      <c r="L291" s="129">
        <f t="shared" si="12"/>
        <v>380</v>
      </c>
      <c r="M291" s="132"/>
      <c r="N291" s="133"/>
      <c r="O291" s="133"/>
      <c r="P291" s="129"/>
    </row>
    <row r="292" spans="1:16" s="103" customFormat="1" ht="14.1" customHeight="1" x14ac:dyDescent="0.2">
      <c r="C292" s="118"/>
      <c r="D292" s="118"/>
      <c r="E292" s="118"/>
      <c r="F292" s="118"/>
      <c r="G292" s="89"/>
      <c r="H292" s="89"/>
      <c r="I292" s="127" t="s">
        <v>157</v>
      </c>
      <c r="J292" s="128">
        <v>1201</v>
      </c>
      <c r="K292" s="128">
        <v>883</v>
      </c>
      <c r="L292" s="129">
        <f t="shared" si="12"/>
        <v>318</v>
      </c>
      <c r="M292" s="132"/>
      <c r="N292" s="133"/>
      <c r="O292" s="133"/>
      <c r="P292" s="129"/>
    </row>
    <row r="293" spans="1:16" s="103" customFormat="1" ht="14.1" customHeight="1" x14ac:dyDescent="0.2">
      <c r="C293" s="118"/>
      <c r="D293" s="118"/>
      <c r="E293" s="118"/>
      <c r="F293" s="118"/>
      <c r="G293" s="89"/>
      <c r="H293" s="89"/>
      <c r="I293" s="127" t="s">
        <v>98</v>
      </c>
      <c r="J293" s="128">
        <v>1569</v>
      </c>
      <c r="K293" s="128">
        <v>1268</v>
      </c>
      <c r="L293" s="129">
        <f t="shared" si="12"/>
        <v>301</v>
      </c>
      <c r="M293" s="132"/>
      <c r="N293" s="133"/>
      <c r="O293" s="133"/>
      <c r="P293" s="129"/>
    </row>
    <row r="294" spans="1:16" s="103" customFormat="1" ht="14.1" customHeight="1" x14ac:dyDescent="0.2">
      <c r="C294" s="118"/>
      <c r="D294" s="118"/>
      <c r="E294" s="118"/>
      <c r="F294" s="118"/>
      <c r="G294" s="89"/>
      <c r="H294" s="89"/>
      <c r="I294" s="127" t="s">
        <v>80</v>
      </c>
      <c r="J294" s="128">
        <v>50570</v>
      </c>
      <c r="K294" s="128">
        <v>50280</v>
      </c>
      <c r="L294" s="129">
        <f t="shared" si="12"/>
        <v>290</v>
      </c>
      <c r="M294" s="132"/>
      <c r="N294" s="133"/>
      <c r="O294" s="133"/>
      <c r="P294" s="129"/>
    </row>
    <row r="295" spans="1:16" s="103" customFormat="1" ht="14.1" customHeight="1" x14ac:dyDescent="0.2">
      <c r="C295" s="118"/>
      <c r="D295" s="118"/>
      <c r="E295" s="118"/>
      <c r="F295" s="118"/>
      <c r="G295" s="89"/>
      <c r="H295" s="89"/>
      <c r="I295" s="127" t="s">
        <v>171</v>
      </c>
      <c r="J295" s="128">
        <v>1275</v>
      </c>
      <c r="K295" s="128">
        <v>1024</v>
      </c>
      <c r="L295" s="129">
        <f t="shared" si="12"/>
        <v>251</v>
      </c>
      <c r="M295" s="132"/>
      <c r="N295" s="133"/>
      <c r="O295" s="133"/>
      <c r="P295" s="129"/>
    </row>
    <row r="296" spans="1:16" s="103" customFormat="1" ht="14.1" customHeight="1" x14ac:dyDescent="0.2">
      <c r="A296" s="43"/>
      <c r="B296" s="101"/>
      <c r="C296" s="118"/>
      <c r="D296" s="118"/>
      <c r="E296" s="118"/>
      <c r="F296" s="118"/>
      <c r="G296" s="89"/>
      <c r="H296" s="89"/>
      <c r="I296" s="127" t="s">
        <v>165</v>
      </c>
      <c r="J296" s="128">
        <v>3469</v>
      </c>
      <c r="K296" s="128">
        <v>3239</v>
      </c>
      <c r="L296" s="129">
        <f t="shared" si="12"/>
        <v>230</v>
      </c>
      <c r="M296" s="132"/>
      <c r="N296" s="133"/>
      <c r="O296" s="133"/>
      <c r="P296" s="129"/>
    </row>
    <row r="297" spans="1:16" s="103" customFormat="1" ht="14.1" customHeight="1" x14ac:dyDescent="0.2">
      <c r="A297" s="43"/>
      <c r="B297" s="101"/>
      <c r="C297" s="118"/>
      <c r="D297" s="118"/>
      <c r="E297" s="118"/>
      <c r="F297" s="118"/>
      <c r="G297" s="89"/>
      <c r="H297" s="89"/>
      <c r="I297" s="127" t="s">
        <v>166</v>
      </c>
      <c r="J297" s="128">
        <v>4744</v>
      </c>
      <c r="K297" s="128">
        <v>4560</v>
      </c>
      <c r="L297" s="129">
        <f t="shared" si="12"/>
        <v>184</v>
      </c>
      <c r="M297" s="132"/>
      <c r="N297" s="133"/>
      <c r="O297" s="133"/>
      <c r="P297" s="129"/>
    </row>
    <row r="298" spans="1:16" s="103" customFormat="1" ht="14.1" customHeight="1" x14ac:dyDescent="0.2">
      <c r="A298" s="43"/>
      <c r="B298" s="101"/>
      <c r="C298" s="118"/>
      <c r="D298" s="118"/>
      <c r="E298" s="118"/>
      <c r="F298" s="118"/>
      <c r="G298" s="89"/>
      <c r="H298" s="89"/>
      <c r="I298" s="127" t="s">
        <v>96</v>
      </c>
      <c r="J298" s="128">
        <v>834</v>
      </c>
      <c r="K298" s="128">
        <v>688</v>
      </c>
      <c r="L298" s="129">
        <f t="shared" si="12"/>
        <v>146</v>
      </c>
      <c r="P298" s="134"/>
    </row>
    <row r="299" spans="1:16" s="103" customFormat="1" ht="14.1" customHeight="1" x14ac:dyDescent="0.2">
      <c r="A299" s="43"/>
      <c r="B299" s="101"/>
      <c r="C299" s="118"/>
      <c r="D299" s="118"/>
      <c r="E299" s="118"/>
      <c r="F299" s="118"/>
      <c r="G299" s="89"/>
      <c r="H299" s="89"/>
      <c r="I299" s="127" t="s">
        <v>156</v>
      </c>
      <c r="J299" s="128">
        <v>649</v>
      </c>
      <c r="K299" s="128">
        <v>574</v>
      </c>
      <c r="L299" s="129">
        <f t="shared" si="12"/>
        <v>75</v>
      </c>
      <c r="M299" s="132"/>
      <c r="N299" s="133"/>
      <c r="O299" s="133"/>
      <c r="P299" s="129"/>
    </row>
    <row r="300" spans="1:16" s="103" customFormat="1" ht="14.1" customHeight="1" x14ac:dyDescent="0.2">
      <c r="A300" s="43"/>
      <c r="B300" s="101"/>
      <c r="C300" s="118"/>
      <c r="D300" s="118"/>
      <c r="E300" s="118"/>
      <c r="F300" s="89"/>
      <c r="G300" s="89"/>
      <c r="H300" s="89"/>
      <c r="I300" s="127" t="s">
        <v>82</v>
      </c>
      <c r="J300" s="128">
        <v>1254</v>
      </c>
      <c r="K300" s="128">
        <v>1195</v>
      </c>
      <c r="L300" s="129">
        <f t="shared" si="12"/>
        <v>59</v>
      </c>
    </row>
    <row r="301" spans="1:16" s="103" customFormat="1" ht="14.1" customHeight="1" x14ac:dyDescent="0.2">
      <c r="A301" s="43"/>
      <c r="B301" s="101"/>
      <c r="C301" s="118"/>
      <c r="D301" s="118"/>
      <c r="E301" s="118"/>
      <c r="F301" s="89"/>
      <c r="G301" s="89"/>
      <c r="H301" s="89"/>
      <c r="I301" s="127" t="s">
        <v>150</v>
      </c>
      <c r="J301" s="128">
        <v>43622</v>
      </c>
      <c r="K301" s="128">
        <v>36350</v>
      </c>
      <c r="L301" s="129">
        <f t="shared" si="12"/>
        <v>7272</v>
      </c>
    </row>
    <row r="302" spans="1:16" s="103" customFormat="1" ht="14.1" customHeight="1" x14ac:dyDescent="0.2">
      <c r="A302" s="43"/>
      <c r="B302" s="101"/>
      <c r="C302" s="118"/>
      <c r="D302" s="118"/>
      <c r="E302" s="118"/>
      <c r="F302" s="89"/>
      <c r="G302" s="89"/>
      <c r="H302" s="89"/>
      <c r="I302" s="118" t="s">
        <v>151</v>
      </c>
      <c r="J302" s="137">
        <f>SUM(J265:J301)</f>
        <v>2220362</v>
      </c>
      <c r="K302" s="137">
        <f t="shared" ref="K302:N302" si="14">SUM(K265:K301)</f>
        <v>1967854</v>
      </c>
      <c r="L302" s="137">
        <f>SUM(L265:L301)</f>
        <v>252508</v>
      </c>
      <c r="M302" s="118" t="s">
        <v>151</v>
      </c>
      <c r="N302" s="137">
        <f t="shared" si="14"/>
        <v>679515</v>
      </c>
      <c r="O302" s="137">
        <f>SUM(O265:O301)</f>
        <v>743347</v>
      </c>
      <c r="P302" s="137">
        <f>SUM(P265:P301)</f>
        <v>-63832</v>
      </c>
    </row>
    <row r="303" spans="1:16" s="103" customFormat="1" ht="14.1" customHeight="1" x14ac:dyDescent="0.2">
      <c r="A303" s="43"/>
      <c r="B303" s="101"/>
      <c r="C303" s="118"/>
      <c r="D303" s="118"/>
      <c r="E303" s="118"/>
      <c r="F303" s="89"/>
      <c r="G303" s="89"/>
      <c r="H303" s="89"/>
      <c r="I303" s="89"/>
      <c r="J303" s="118">
        <f>N302</f>
        <v>679515</v>
      </c>
      <c r="K303" s="118">
        <f>O302</f>
        <v>743347</v>
      </c>
      <c r="L303" s="137">
        <f>P302</f>
        <v>-63832</v>
      </c>
      <c r="N303" s="89"/>
      <c r="O303" s="89"/>
      <c r="P303" s="122"/>
    </row>
    <row r="304" spans="1:16" s="103" customFormat="1" ht="14.1" customHeight="1" x14ac:dyDescent="0.2">
      <c r="A304" s="43"/>
      <c r="B304" s="101"/>
      <c r="C304" s="118"/>
      <c r="D304" s="118"/>
      <c r="E304" s="118"/>
      <c r="F304" s="89"/>
      <c r="G304" s="89"/>
      <c r="H304" s="89"/>
      <c r="I304" s="168"/>
      <c r="J304" s="138">
        <f>SUM(J302:J303)</f>
        <v>2899877</v>
      </c>
      <c r="K304" s="138">
        <f>SUM(K302:K303)</f>
        <v>2711201</v>
      </c>
      <c r="L304" s="139">
        <f>SUM(L302:L303)</f>
        <v>188676</v>
      </c>
      <c r="M304" s="138"/>
      <c r="N304" s="138"/>
      <c r="O304" s="138"/>
      <c r="P304" s="139"/>
    </row>
    <row r="305" spans="1:16" s="103" customFormat="1" ht="14.1" customHeight="1" x14ac:dyDescent="0.2">
      <c r="A305" s="43"/>
      <c r="B305" s="101"/>
      <c r="C305" s="118"/>
      <c r="D305" s="118"/>
      <c r="E305" s="118"/>
      <c r="F305" s="89"/>
      <c r="G305" s="89"/>
      <c r="H305" s="89"/>
      <c r="I305" s="142" t="s">
        <v>187</v>
      </c>
      <c r="J305" s="101">
        <f>C264-J304</f>
        <v>0</v>
      </c>
      <c r="K305" s="101">
        <f>E264-K304</f>
        <v>0</v>
      </c>
      <c r="L305" s="169">
        <f>G264-L304</f>
        <v>0</v>
      </c>
      <c r="N305" s="89"/>
      <c r="O305" s="89"/>
      <c r="P305" s="122"/>
    </row>
    <row r="306" spans="1:16" s="103" customFormat="1" ht="14.1" customHeight="1" x14ac:dyDescent="0.2">
      <c r="A306" s="43"/>
      <c r="B306" s="101"/>
      <c r="C306" s="118"/>
      <c r="D306" s="118"/>
      <c r="E306" s="118"/>
      <c r="F306" s="89"/>
      <c r="G306" s="89"/>
      <c r="H306" s="89"/>
      <c r="I306" s="89"/>
      <c r="J306" s="138"/>
      <c r="K306" s="138"/>
      <c r="L306" s="139"/>
      <c r="N306" s="89"/>
      <c r="O306" s="89"/>
      <c r="P306" s="122"/>
    </row>
    <row r="307" spans="1:16" s="103" customFormat="1" ht="14.1" customHeight="1" x14ac:dyDescent="0.2">
      <c r="A307" s="117">
        <v>8</v>
      </c>
      <c r="B307" s="118" t="s">
        <v>188</v>
      </c>
      <c r="C307" s="48">
        <v>679971</v>
      </c>
      <c r="D307" s="119">
        <f>C307*100/22958322</f>
        <v>2.9617626235924384</v>
      </c>
      <c r="E307" s="48">
        <v>684811</v>
      </c>
      <c r="F307" s="119">
        <f>E307*100/23212007</f>
        <v>2.9502446729401726</v>
      </c>
      <c r="G307" s="120">
        <f>C307-E307</f>
        <v>-4840</v>
      </c>
      <c r="H307" s="121">
        <f>G307*100/E307</f>
        <v>-0.70676434811940814</v>
      </c>
      <c r="J307" s="89"/>
      <c r="K307" s="89"/>
      <c r="L307" s="122"/>
      <c r="N307" s="89"/>
      <c r="O307" s="89"/>
      <c r="P307" s="122"/>
    </row>
    <row r="308" spans="1:16" s="103" customFormat="1" ht="14.1" customHeight="1" x14ac:dyDescent="0.2">
      <c r="A308" s="43"/>
      <c r="B308" s="123" t="s">
        <v>189</v>
      </c>
      <c r="C308" s="118"/>
      <c r="D308" s="118"/>
      <c r="E308" s="118"/>
      <c r="F308" s="118"/>
      <c r="G308" s="89"/>
      <c r="H308" s="89"/>
      <c r="I308" s="127" t="s">
        <v>63</v>
      </c>
      <c r="J308" s="128">
        <v>447226</v>
      </c>
      <c r="K308" s="128">
        <v>436016</v>
      </c>
      <c r="L308" s="129">
        <f t="shared" ref="L308:L332" si="15">J308-K308</f>
        <v>11210</v>
      </c>
      <c r="M308" s="127" t="s">
        <v>68</v>
      </c>
      <c r="N308" s="128">
        <v>60637</v>
      </c>
      <c r="O308" s="128">
        <v>67130</v>
      </c>
      <c r="P308" s="129">
        <f t="shared" ref="P308:P342" si="16">N308-O308</f>
        <v>-6493</v>
      </c>
    </row>
    <row r="309" spans="1:16" s="103" customFormat="1" ht="14.1" customHeight="1" x14ac:dyDescent="0.2">
      <c r="A309" s="43"/>
      <c r="B309" s="123"/>
      <c r="C309" s="118"/>
      <c r="D309" s="118"/>
      <c r="E309" s="118"/>
      <c r="F309" s="118"/>
      <c r="G309" s="89"/>
      <c r="H309" s="89"/>
      <c r="I309" s="127" t="s">
        <v>90</v>
      </c>
      <c r="J309" s="128">
        <v>8253</v>
      </c>
      <c r="K309" s="128">
        <v>6237</v>
      </c>
      <c r="L309" s="129">
        <f t="shared" si="15"/>
        <v>2016</v>
      </c>
      <c r="M309" s="127" t="s">
        <v>83</v>
      </c>
      <c r="N309" s="128">
        <v>36844</v>
      </c>
      <c r="O309" s="128">
        <v>42450</v>
      </c>
      <c r="P309" s="129">
        <f t="shared" si="16"/>
        <v>-5606</v>
      </c>
    </row>
    <row r="310" spans="1:16" s="103" customFormat="1" ht="14.1" customHeight="1" x14ac:dyDescent="0.2">
      <c r="A310" s="43"/>
      <c r="B310" s="101"/>
      <c r="C310" s="118"/>
      <c r="D310" s="118"/>
      <c r="E310" s="118"/>
      <c r="F310" s="118"/>
      <c r="G310" s="89"/>
      <c r="H310" s="89"/>
      <c r="I310" s="127" t="s">
        <v>99</v>
      </c>
      <c r="J310" s="128">
        <v>4909</v>
      </c>
      <c r="K310" s="128">
        <v>3062</v>
      </c>
      <c r="L310" s="129">
        <f t="shared" si="15"/>
        <v>1847</v>
      </c>
      <c r="M310" s="127" t="s">
        <v>73</v>
      </c>
      <c r="N310" s="128">
        <v>2598</v>
      </c>
      <c r="O310" s="128">
        <v>5159</v>
      </c>
      <c r="P310" s="129">
        <f t="shared" si="16"/>
        <v>-2561</v>
      </c>
    </row>
    <row r="311" spans="1:16" s="103" customFormat="1" ht="14.1" customHeight="1" x14ac:dyDescent="0.2">
      <c r="A311" s="43"/>
      <c r="B311" s="101"/>
      <c r="C311" s="118"/>
      <c r="D311" s="118"/>
      <c r="E311" s="118"/>
      <c r="F311" s="118"/>
      <c r="G311" s="89"/>
      <c r="H311" s="89"/>
      <c r="I311" s="127" t="s">
        <v>66</v>
      </c>
      <c r="J311" s="128">
        <v>8504</v>
      </c>
      <c r="K311" s="128">
        <v>7184</v>
      </c>
      <c r="L311" s="129">
        <f t="shared" si="15"/>
        <v>1320</v>
      </c>
      <c r="M311" s="127" t="s">
        <v>97</v>
      </c>
      <c r="N311" s="128">
        <v>15103</v>
      </c>
      <c r="O311" s="128">
        <v>17073</v>
      </c>
      <c r="P311" s="129">
        <f t="shared" si="16"/>
        <v>-1970</v>
      </c>
    </row>
    <row r="312" spans="1:16" s="103" customFormat="1" ht="14.1" customHeight="1" x14ac:dyDescent="0.2">
      <c r="A312" s="43"/>
      <c r="B312" s="101"/>
      <c r="C312" s="118"/>
      <c r="D312" s="118"/>
      <c r="E312" s="118"/>
      <c r="F312" s="118"/>
      <c r="G312" s="89"/>
      <c r="H312" s="89"/>
      <c r="I312" s="127" t="s">
        <v>154</v>
      </c>
      <c r="J312" s="128">
        <v>2499</v>
      </c>
      <c r="K312" s="128">
        <v>1526</v>
      </c>
      <c r="L312" s="129">
        <f t="shared" si="15"/>
        <v>973</v>
      </c>
      <c r="M312" s="127" t="s">
        <v>74</v>
      </c>
      <c r="N312" s="128">
        <v>12822</v>
      </c>
      <c r="O312" s="128">
        <v>14763</v>
      </c>
      <c r="P312" s="129">
        <f t="shared" si="16"/>
        <v>-1941</v>
      </c>
    </row>
    <row r="313" spans="1:16" s="103" customFormat="1" ht="14.1" customHeight="1" x14ac:dyDescent="0.2">
      <c r="A313" s="43"/>
      <c r="B313" s="101"/>
      <c r="C313" s="118"/>
      <c r="D313" s="118"/>
      <c r="E313" s="118"/>
      <c r="F313" s="118"/>
      <c r="G313" s="89"/>
      <c r="H313" s="89"/>
      <c r="I313" s="127" t="s">
        <v>148</v>
      </c>
      <c r="J313" s="128">
        <v>1273</v>
      </c>
      <c r="K313" s="128">
        <v>801</v>
      </c>
      <c r="L313" s="129">
        <f t="shared" si="15"/>
        <v>472</v>
      </c>
      <c r="M313" s="127" t="s">
        <v>91</v>
      </c>
      <c r="N313" s="128">
        <v>3255</v>
      </c>
      <c r="O313" s="128">
        <v>4167</v>
      </c>
      <c r="P313" s="129">
        <f t="shared" si="16"/>
        <v>-912</v>
      </c>
    </row>
    <row r="314" spans="1:16" s="103" customFormat="1" ht="14.1" customHeight="1" x14ac:dyDescent="0.2">
      <c r="A314" s="43"/>
      <c r="B314" s="101"/>
      <c r="C314" s="118"/>
      <c r="D314" s="118"/>
      <c r="E314" s="118"/>
      <c r="F314" s="118"/>
      <c r="G314" s="89"/>
      <c r="H314" s="89"/>
      <c r="I314" s="127" t="s">
        <v>80</v>
      </c>
      <c r="J314" s="128">
        <v>11420</v>
      </c>
      <c r="K314" s="128">
        <v>10951</v>
      </c>
      <c r="L314" s="129">
        <f t="shared" si="15"/>
        <v>469</v>
      </c>
      <c r="M314" s="127" t="s">
        <v>81</v>
      </c>
      <c r="N314" s="128">
        <v>327</v>
      </c>
      <c r="O314" s="128">
        <v>1235</v>
      </c>
      <c r="P314" s="129">
        <f t="shared" si="16"/>
        <v>-908</v>
      </c>
    </row>
    <row r="315" spans="1:16" s="103" customFormat="1" ht="14.1" customHeight="1" x14ac:dyDescent="0.2">
      <c r="A315" s="43"/>
      <c r="B315" s="101"/>
      <c r="C315" s="118"/>
      <c r="D315" s="118"/>
      <c r="E315" s="118"/>
      <c r="F315" s="118"/>
      <c r="G315" s="89"/>
      <c r="H315" s="89"/>
      <c r="I315" s="127" t="s">
        <v>103</v>
      </c>
      <c r="J315" s="128">
        <v>497</v>
      </c>
      <c r="K315" s="128">
        <v>138</v>
      </c>
      <c r="L315" s="129">
        <f t="shared" si="15"/>
        <v>359</v>
      </c>
      <c r="M315" s="127" t="s">
        <v>162</v>
      </c>
      <c r="N315" s="128">
        <v>302</v>
      </c>
      <c r="O315" s="128">
        <v>1154</v>
      </c>
      <c r="P315" s="129">
        <f t="shared" si="16"/>
        <v>-852</v>
      </c>
    </row>
    <row r="316" spans="1:16" s="103" customFormat="1" ht="14.1" customHeight="1" x14ac:dyDescent="0.2">
      <c r="A316" s="43"/>
      <c r="B316" s="101"/>
      <c r="C316" s="118"/>
      <c r="D316" s="118"/>
      <c r="E316" s="118"/>
      <c r="F316" s="118"/>
      <c r="G316" s="89"/>
      <c r="H316" s="89"/>
      <c r="I316" s="127" t="s">
        <v>86</v>
      </c>
      <c r="J316" s="128">
        <v>686</v>
      </c>
      <c r="K316" s="128">
        <v>366</v>
      </c>
      <c r="L316" s="129">
        <f t="shared" si="15"/>
        <v>320</v>
      </c>
      <c r="M316" s="127" t="s">
        <v>101</v>
      </c>
      <c r="N316" s="128">
        <v>13253</v>
      </c>
      <c r="O316" s="128">
        <v>13993</v>
      </c>
      <c r="P316" s="129">
        <f t="shared" si="16"/>
        <v>-740</v>
      </c>
    </row>
    <row r="317" spans="1:16" s="103" customFormat="1" ht="14.1" customHeight="1" x14ac:dyDescent="0.2">
      <c r="A317" s="43"/>
      <c r="B317" s="101"/>
      <c r="C317" s="118"/>
      <c r="D317" s="118"/>
      <c r="E317" s="118"/>
      <c r="F317" s="118"/>
      <c r="G317" s="89"/>
      <c r="H317" s="89"/>
      <c r="I317" s="127" t="s">
        <v>76</v>
      </c>
      <c r="J317" s="128">
        <v>7380</v>
      </c>
      <c r="K317" s="128">
        <v>7117</v>
      </c>
      <c r="L317" s="129">
        <f t="shared" si="15"/>
        <v>263</v>
      </c>
      <c r="M317" s="127" t="s">
        <v>167</v>
      </c>
      <c r="N317" s="128">
        <v>3895</v>
      </c>
      <c r="O317" s="128">
        <v>4581</v>
      </c>
      <c r="P317" s="129">
        <f t="shared" si="16"/>
        <v>-686</v>
      </c>
    </row>
    <row r="318" spans="1:16" s="103" customFormat="1" ht="14.1" customHeight="1" x14ac:dyDescent="0.2">
      <c r="A318" s="117"/>
      <c r="B318" s="123"/>
      <c r="C318" s="118"/>
      <c r="D318" s="118"/>
      <c r="E318" s="118"/>
      <c r="F318" s="118"/>
      <c r="G318" s="118"/>
      <c r="H318" s="118"/>
      <c r="I318" s="127" t="s">
        <v>168</v>
      </c>
      <c r="J318" s="128">
        <v>1799</v>
      </c>
      <c r="K318" s="128">
        <v>1602</v>
      </c>
      <c r="L318" s="129">
        <f t="shared" si="15"/>
        <v>197</v>
      </c>
      <c r="M318" s="127" t="s">
        <v>78</v>
      </c>
      <c r="N318" s="128">
        <v>255</v>
      </c>
      <c r="O318" s="128">
        <v>829</v>
      </c>
      <c r="P318" s="129">
        <f t="shared" si="16"/>
        <v>-574</v>
      </c>
    </row>
    <row r="319" spans="1:16" s="103" customFormat="1" ht="14.1" customHeight="1" x14ac:dyDescent="0.2">
      <c r="A319" s="43"/>
      <c r="B319" s="101"/>
      <c r="C319" s="118"/>
      <c r="D319" s="118"/>
      <c r="E319" s="118"/>
      <c r="F319" s="118"/>
      <c r="G319" s="89"/>
      <c r="H319" s="89"/>
      <c r="I319" s="127" t="s">
        <v>77</v>
      </c>
      <c r="J319" s="128">
        <v>658</v>
      </c>
      <c r="K319" s="128">
        <v>486</v>
      </c>
      <c r="L319" s="129">
        <f t="shared" si="15"/>
        <v>172</v>
      </c>
      <c r="M319" s="127" t="s">
        <v>69</v>
      </c>
      <c r="N319" s="128">
        <v>9782</v>
      </c>
      <c r="O319" s="128">
        <v>10259</v>
      </c>
      <c r="P319" s="129">
        <f t="shared" si="16"/>
        <v>-477</v>
      </c>
    </row>
    <row r="320" spans="1:16" s="103" customFormat="1" ht="14.1" customHeight="1" x14ac:dyDescent="0.2">
      <c r="A320" s="43"/>
      <c r="B320" s="101"/>
      <c r="C320" s="118"/>
      <c r="D320" s="118"/>
      <c r="E320" s="118"/>
      <c r="F320" s="118"/>
      <c r="G320" s="89"/>
      <c r="H320" s="89"/>
      <c r="I320" s="127" t="s">
        <v>102</v>
      </c>
      <c r="J320" s="128">
        <v>2224</v>
      </c>
      <c r="K320" s="128">
        <v>2061</v>
      </c>
      <c r="L320" s="129">
        <f t="shared" si="15"/>
        <v>163</v>
      </c>
      <c r="M320" s="127" t="s">
        <v>174</v>
      </c>
      <c r="N320" s="128">
        <v>1498</v>
      </c>
      <c r="O320" s="128">
        <v>1822</v>
      </c>
      <c r="P320" s="129">
        <f t="shared" si="16"/>
        <v>-324</v>
      </c>
    </row>
    <row r="321" spans="1:16" s="103" customFormat="1" ht="14.1" customHeight="1" x14ac:dyDescent="0.2">
      <c r="A321" s="43"/>
      <c r="B321" s="101"/>
      <c r="C321" s="118"/>
      <c r="D321" s="118"/>
      <c r="E321" s="118"/>
      <c r="F321" s="118"/>
      <c r="G321" s="89"/>
      <c r="H321" s="89"/>
      <c r="I321" s="127" t="s">
        <v>159</v>
      </c>
      <c r="J321" s="128">
        <v>206</v>
      </c>
      <c r="K321" s="128">
        <v>130</v>
      </c>
      <c r="L321" s="129">
        <f t="shared" si="15"/>
        <v>76</v>
      </c>
      <c r="M321" s="127" t="s">
        <v>79</v>
      </c>
      <c r="N321" s="128">
        <v>59</v>
      </c>
      <c r="O321" s="128">
        <v>327</v>
      </c>
      <c r="P321" s="129">
        <f t="shared" si="16"/>
        <v>-268</v>
      </c>
    </row>
    <row r="322" spans="1:16" s="103" customFormat="1" ht="14.1" customHeight="1" x14ac:dyDescent="0.2">
      <c r="A322" s="43"/>
      <c r="B322" s="101"/>
      <c r="C322" s="118"/>
      <c r="D322" s="118"/>
      <c r="E322" s="118"/>
      <c r="F322" s="118"/>
      <c r="G322" s="89"/>
      <c r="H322" s="89"/>
      <c r="I322" s="127" t="s">
        <v>84</v>
      </c>
      <c r="J322" s="128">
        <v>176</v>
      </c>
      <c r="K322" s="128">
        <v>109</v>
      </c>
      <c r="L322" s="129">
        <f t="shared" si="15"/>
        <v>67</v>
      </c>
      <c r="M322" s="127" t="s">
        <v>85</v>
      </c>
      <c r="N322" s="128">
        <v>3471</v>
      </c>
      <c r="O322" s="128">
        <v>3738</v>
      </c>
      <c r="P322" s="129">
        <f t="shared" si="16"/>
        <v>-267</v>
      </c>
    </row>
    <row r="323" spans="1:16" s="103" customFormat="1" ht="14.1" customHeight="1" x14ac:dyDescent="0.2">
      <c r="A323" s="43"/>
      <c r="B323" s="101"/>
      <c r="C323" s="118"/>
      <c r="D323" s="118"/>
      <c r="E323" s="118"/>
      <c r="F323" s="118"/>
      <c r="G323" s="89"/>
      <c r="H323" s="89"/>
      <c r="I323" s="127" t="s">
        <v>88</v>
      </c>
      <c r="J323" s="128">
        <v>5948</v>
      </c>
      <c r="K323" s="128">
        <v>5887</v>
      </c>
      <c r="L323" s="129">
        <f t="shared" si="15"/>
        <v>61</v>
      </c>
      <c r="M323" s="127" t="s">
        <v>164</v>
      </c>
      <c r="N323" s="128">
        <v>215</v>
      </c>
      <c r="O323" s="128">
        <v>361</v>
      </c>
      <c r="P323" s="129">
        <f t="shared" si="16"/>
        <v>-146</v>
      </c>
    </row>
    <row r="324" spans="1:16" s="103" customFormat="1" ht="14.1" customHeight="1" x14ac:dyDescent="0.2">
      <c r="A324" s="43"/>
      <c r="B324" s="101"/>
      <c r="C324" s="118"/>
      <c r="D324" s="118"/>
      <c r="E324" s="118"/>
      <c r="F324" s="118"/>
      <c r="G324" s="89"/>
      <c r="H324" s="89"/>
      <c r="I324" s="127" t="s">
        <v>94</v>
      </c>
      <c r="J324" s="128">
        <v>122</v>
      </c>
      <c r="K324" s="128">
        <v>69</v>
      </c>
      <c r="L324" s="129">
        <f t="shared" si="15"/>
        <v>53</v>
      </c>
      <c r="M324" s="127" t="s">
        <v>163</v>
      </c>
      <c r="N324" s="128">
        <v>4</v>
      </c>
      <c r="O324" s="128">
        <v>102</v>
      </c>
      <c r="P324" s="129">
        <f t="shared" si="16"/>
        <v>-98</v>
      </c>
    </row>
    <row r="325" spans="1:16" s="103" customFormat="1" ht="14.1" customHeight="1" x14ac:dyDescent="0.2">
      <c r="A325" s="43"/>
      <c r="B325" s="101"/>
      <c r="C325" s="118"/>
      <c r="D325" s="118"/>
      <c r="E325" s="118"/>
      <c r="F325" s="118"/>
      <c r="G325" s="89"/>
      <c r="H325" s="89"/>
      <c r="I325" s="127" t="s">
        <v>161</v>
      </c>
      <c r="J325" s="128">
        <v>434</v>
      </c>
      <c r="K325" s="128">
        <v>388</v>
      </c>
      <c r="L325" s="129">
        <f t="shared" si="15"/>
        <v>46</v>
      </c>
      <c r="M325" s="127" t="s">
        <v>82</v>
      </c>
      <c r="N325" s="128">
        <v>633</v>
      </c>
      <c r="O325" s="128">
        <v>723</v>
      </c>
      <c r="P325" s="129">
        <f t="shared" si="16"/>
        <v>-90</v>
      </c>
    </row>
    <row r="326" spans="1:16" s="103" customFormat="1" ht="14.1" customHeight="1" x14ac:dyDescent="0.2">
      <c r="A326" s="43"/>
      <c r="B326" s="101"/>
      <c r="C326" s="118"/>
      <c r="D326" s="118"/>
      <c r="E326" s="118"/>
      <c r="F326" s="118"/>
      <c r="G326" s="89"/>
      <c r="H326" s="89"/>
      <c r="I326" s="127" t="s">
        <v>64</v>
      </c>
      <c r="J326" s="128">
        <v>122</v>
      </c>
      <c r="K326" s="128">
        <v>86</v>
      </c>
      <c r="L326" s="129">
        <f t="shared" si="15"/>
        <v>36</v>
      </c>
      <c r="M326" s="127" t="s">
        <v>87</v>
      </c>
      <c r="N326" s="128">
        <v>75</v>
      </c>
      <c r="O326" s="128">
        <v>165</v>
      </c>
      <c r="P326" s="129">
        <f t="shared" si="16"/>
        <v>-90</v>
      </c>
    </row>
    <row r="327" spans="1:16" s="103" customFormat="1" ht="14.1" customHeight="1" x14ac:dyDescent="0.2">
      <c r="A327" s="43"/>
      <c r="B327" s="101"/>
      <c r="C327" s="118"/>
      <c r="D327" s="118"/>
      <c r="E327" s="118"/>
      <c r="F327" s="118"/>
      <c r="G327" s="89"/>
      <c r="H327" s="89"/>
      <c r="I327" s="127" t="s">
        <v>158</v>
      </c>
      <c r="J327" s="128">
        <v>41</v>
      </c>
      <c r="K327" s="128">
        <v>7</v>
      </c>
      <c r="L327" s="129">
        <f t="shared" si="15"/>
        <v>34</v>
      </c>
      <c r="M327" s="127" t="s">
        <v>149</v>
      </c>
      <c r="N327" s="128">
        <v>643</v>
      </c>
      <c r="O327" s="128">
        <v>725</v>
      </c>
      <c r="P327" s="129">
        <f t="shared" si="16"/>
        <v>-82</v>
      </c>
    </row>
    <row r="328" spans="1:16" s="103" customFormat="1" ht="14.1" customHeight="1" x14ac:dyDescent="0.2">
      <c r="A328" s="43"/>
      <c r="B328" s="101"/>
      <c r="C328" s="118"/>
      <c r="D328" s="118"/>
      <c r="E328" s="118"/>
      <c r="F328" s="118"/>
      <c r="G328" s="89"/>
      <c r="H328" s="89"/>
      <c r="I328" s="127" t="s">
        <v>160</v>
      </c>
      <c r="J328" s="128">
        <v>155</v>
      </c>
      <c r="K328" s="128">
        <v>129</v>
      </c>
      <c r="L328" s="129">
        <f t="shared" si="15"/>
        <v>26</v>
      </c>
      <c r="M328" s="127" t="s">
        <v>96</v>
      </c>
      <c r="N328" s="128">
        <v>181</v>
      </c>
      <c r="O328" s="128">
        <v>261</v>
      </c>
      <c r="P328" s="129">
        <f t="shared" si="16"/>
        <v>-80</v>
      </c>
    </row>
    <row r="329" spans="1:16" s="103" customFormat="1" ht="14.1" customHeight="1" x14ac:dyDescent="0.2">
      <c r="A329" s="43"/>
      <c r="B329" s="101"/>
      <c r="C329" s="118"/>
      <c r="D329" s="118"/>
      <c r="E329" s="118"/>
      <c r="F329" s="118"/>
      <c r="G329" s="89"/>
      <c r="H329" s="89"/>
      <c r="I329" s="127" t="s">
        <v>95</v>
      </c>
      <c r="J329" s="128">
        <v>255</v>
      </c>
      <c r="K329" s="128">
        <v>241</v>
      </c>
      <c r="L329" s="129">
        <f t="shared" si="15"/>
        <v>14</v>
      </c>
      <c r="M329" s="127" t="s">
        <v>67</v>
      </c>
      <c r="N329" s="128">
        <v>78</v>
      </c>
      <c r="O329" s="128">
        <v>158</v>
      </c>
      <c r="P329" s="129">
        <f t="shared" si="16"/>
        <v>-80</v>
      </c>
    </row>
    <row r="330" spans="1:16" s="103" customFormat="1" ht="14.1" customHeight="1" x14ac:dyDescent="0.2">
      <c r="A330" s="43"/>
      <c r="B330" s="101"/>
      <c r="C330" s="118"/>
      <c r="D330" s="118"/>
      <c r="E330" s="118"/>
      <c r="F330" s="118"/>
      <c r="G330" s="89"/>
      <c r="H330" s="89"/>
      <c r="I330" s="127" t="s">
        <v>166</v>
      </c>
      <c r="J330" s="128">
        <v>599</v>
      </c>
      <c r="K330" s="128">
        <v>594</v>
      </c>
      <c r="L330" s="129">
        <f t="shared" si="15"/>
        <v>5</v>
      </c>
      <c r="M330" s="127" t="s">
        <v>70</v>
      </c>
      <c r="N330" s="128">
        <v>78</v>
      </c>
      <c r="O330" s="128">
        <v>135</v>
      </c>
      <c r="P330" s="129">
        <f t="shared" si="16"/>
        <v>-57</v>
      </c>
    </row>
    <row r="331" spans="1:16" s="103" customFormat="1" ht="14.1" customHeight="1" x14ac:dyDescent="0.2">
      <c r="A331" s="43"/>
      <c r="B331" s="101"/>
      <c r="C331" s="118"/>
      <c r="D331" s="118"/>
      <c r="E331" s="118"/>
      <c r="F331" s="118"/>
      <c r="G331" s="89"/>
      <c r="H331" s="89"/>
      <c r="I331" s="127" t="s">
        <v>171</v>
      </c>
      <c r="J331" s="128">
        <v>4</v>
      </c>
      <c r="K331" s="128">
        <v>2</v>
      </c>
      <c r="L331" s="129">
        <f t="shared" si="15"/>
        <v>2</v>
      </c>
      <c r="M331" s="127" t="s">
        <v>65</v>
      </c>
      <c r="N331" s="128">
        <v>45</v>
      </c>
      <c r="O331" s="128">
        <v>102</v>
      </c>
      <c r="P331" s="129">
        <f t="shared" si="16"/>
        <v>-57</v>
      </c>
    </row>
    <row r="332" spans="1:16" s="103" customFormat="1" ht="14.1" customHeight="1" x14ac:dyDescent="0.2">
      <c r="C332" s="118"/>
      <c r="D332" s="118"/>
      <c r="E332" s="118"/>
      <c r="F332" s="118"/>
      <c r="G332" s="89"/>
      <c r="H332" s="89"/>
      <c r="I332" s="127" t="s">
        <v>150</v>
      </c>
      <c r="J332" s="128">
        <v>7267</v>
      </c>
      <c r="K332" s="128">
        <v>6762</v>
      </c>
      <c r="L332" s="129">
        <f t="shared" si="15"/>
        <v>505</v>
      </c>
      <c r="M332" s="127" t="s">
        <v>156</v>
      </c>
      <c r="N332" s="128">
        <v>81</v>
      </c>
      <c r="O332" s="128">
        <v>130</v>
      </c>
      <c r="P332" s="129">
        <f t="shared" si="16"/>
        <v>-49</v>
      </c>
    </row>
    <row r="333" spans="1:16" s="103" customFormat="1" ht="14.1" customHeight="1" x14ac:dyDescent="0.2">
      <c r="C333" s="118"/>
      <c r="D333" s="118"/>
      <c r="E333" s="118"/>
      <c r="F333" s="118"/>
      <c r="G333" s="89"/>
      <c r="H333" s="89"/>
      <c r="M333" s="127" t="s">
        <v>155</v>
      </c>
      <c r="N333" s="128">
        <v>228</v>
      </c>
      <c r="O333" s="128">
        <v>277</v>
      </c>
      <c r="P333" s="129">
        <f t="shared" si="16"/>
        <v>-49</v>
      </c>
    </row>
    <row r="334" spans="1:16" s="103" customFormat="1" ht="14.1" customHeight="1" x14ac:dyDescent="0.2">
      <c r="C334" s="118"/>
      <c r="D334" s="118"/>
      <c r="E334" s="118"/>
      <c r="F334" s="118"/>
      <c r="G334" s="89"/>
      <c r="H334" s="89"/>
      <c r="I334" s="131"/>
      <c r="J334" s="128"/>
      <c r="K334" s="128"/>
      <c r="L334" s="129"/>
      <c r="M334" s="127" t="s">
        <v>72</v>
      </c>
      <c r="N334" s="128">
        <v>75</v>
      </c>
      <c r="O334" s="128">
        <v>95</v>
      </c>
      <c r="P334" s="129">
        <f t="shared" si="16"/>
        <v>-20</v>
      </c>
    </row>
    <row r="335" spans="1:16" s="103" customFormat="1" ht="14.1" customHeight="1" x14ac:dyDescent="0.2">
      <c r="C335" s="118"/>
      <c r="D335" s="118"/>
      <c r="E335" s="118"/>
      <c r="F335" s="118"/>
      <c r="G335" s="89"/>
      <c r="H335" s="89"/>
      <c r="I335" s="131"/>
      <c r="J335" s="128"/>
      <c r="K335" s="128"/>
      <c r="L335" s="129"/>
      <c r="M335" s="127" t="s">
        <v>157</v>
      </c>
      <c r="N335" s="128">
        <v>8</v>
      </c>
      <c r="O335" s="128">
        <v>25</v>
      </c>
      <c r="P335" s="129">
        <f t="shared" si="16"/>
        <v>-17</v>
      </c>
    </row>
    <row r="336" spans="1:16" s="103" customFormat="1" ht="14.1" customHeight="1" x14ac:dyDescent="0.2">
      <c r="C336" s="118"/>
      <c r="D336" s="118"/>
      <c r="E336" s="118"/>
      <c r="F336" s="118"/>
      <c r="G336" s="89"/>
      <c r="H336" s="89"/>
      <c r="M336" s="127" t="s">
        <v>71</v>
      </c>
      <c r="N336" s="128">
        <v>766</v>
      </c>
      <c r="O336" s="128">
        <v>782</v>
      </c>
      <c r="P336" s="129">
        <f t="shared" si="16"/>
        <v>-16</v>
      </c>
    </row>
    <row r="337" spans="1:16" s="103" customFormat="1" ht="14.1" customHeight="1" x14ac:dyDescent="0.2">
      <c r="C337" s="118"/>
      <c r="D337" s="118"/>
      <c r="E337" s="118"/>
      <c r="F337" s="118"/>
      <c r="G337" s="89"/>
      <c r="H337" s="89"/>
      <c r="M337" s="127" t="s">
        <v>153</v>
      </c>
      <c r="N337" s="128">
        <v>25</v>
      </c>
      <c r="O337" s="128">
        <v>37</v>
      </c>
      <c r="P337" s="129">
        <f t="shared" si="16"/>
        <v>-12</v>
      </c>
    </row>
    <row r="338" spans="1:16" s="103" customFormat="1" ht="14.1" customHeight="1" x14ac:dyDescent="0.2">
      <c r="C338" s="118"/>
      <c r="D338" s="118"/>
      <c r="E338" s="118"/>
      <c r="F338" s="118"/>
      <c r="G338" s="89"/>
      <c r="H338" s="89"/>
      <c r="L338" s="134"/>
      <c r="M338" s="127" t="s">
        <v>165</v>
      </c>
      <c r="N338" s="128">
        <v>34</v>
      </c>
      <c r="O338" s="128">
        <v>41</v>
      </c>
      <c r="P338" s="129">
        <f t="shared" si="16"/>
        <v>-7</v>
      </c>
    </row>
    <row r="339" spans="1:16" s="103" customFormat="1" ht="14.1" customHeight="1" x14ac:dyDescent="0.2">
      <c r="C339" s="118"/>
      <c r="D339" s="118"/>
      <c r="E339" s="118"/>
      <c r="F339" s="118"/>
      <c r="G339" s="89"/>
      <c r="H339" s="89"/>
      <c r="L339" s="134"/>
      <c r="M339" s="127" t="s">
        <v>177</v>
      </c>
      <c r="N339" s="128">
        <v>3</v>
      </c>
      <c r="O339" s="128">
        <v>8</v>
      </c>
      <c r="P339" s="129">
        <f t="shared" si="16"/>
        <v>-5</v>
      </c>
    </row>
    <row r="340" spans="1:16" s="103" customFormat="1" ht="14.1" customHeight="1" x14ac:dyDescent="0.2">
      <c r="C340" s="118"/>
      <c r="D340" s="118"/>
      <c r="E340" s="118"/>
      <c r="F340" s="118"/>
      <c r="G340" s="89"/>
      <c r="H340" s="89"/>
      <c r="L340" s="134"/>
      <c r="M340" s="127" t="s">
        <v>98</v>
      </c>
      <c r="N340" s="128">
        <v>6</v>
      </c>
      <c r="O340" s="128">
        <v>10</v>
      </c>
      <c r="P340" s="129">
        <f t="shared" si="16"/>
        <v>-4</v>
      </c>
    </row>
    <row r="341" spans="1:16" s="103" customFormat="1" ht="14.1" customHeight="1" x14ac:dyDescent="0.2">
      <c r="C341" s="118"/>
      <c r="D341" s="118"/>
      <c r="E341" s="118"/>
      <c r="F341" s="118"/>
      <c r="G341" s="89"/>
      <c r="H341" s="89"/>
      <c r="L341" s="134"/>
      <c r="M341" s="127" t="s">
        <v>176</v>
      </c>
      <c r="N341" s="128">
        <v>34</v>
      </c>
      <c r="O341" s="128">
        <v>38</v>
      </c>
      <c r="P341" s="129">
        <f t="shared" si="16"/>
        <v>-4</v>
      </c>
    </row>
    <row r="342" spans="1:16" s="103" customFormat="1" ht="14.1" customHeight="1" x14ac:dyDescent="0.2">
      <c r="C342" s="118"/>
      <c r="D342" s="118"/>
      <c r="E342" s="118"/>
      <c r="F342" s="118"/>
      <c r="G342" s="89"/>
      <c r="H342" s="89"/>
      <c r="L342" s="134"/>
      <c r="M342" s="127" t="s">
        <v>175</v>
      </c>
      <c r="N342" s="128">
        <v>1</v>
      </c>
      <c r="O342" s="128">
        <v>5</v>
      </c>
      <c r="P342" s="129">
        <f t="shared" si="16"/>
        <v>-4</v>
      </c>
    </row>
    <row r="343" spans="1:16" s="103" customFormat="1" ht="14.1" customHeight="1" x14ac:dyDescent="0.2">
      <c r="C343" s="118"/>
      <c r="D343" s="118"/>
      <c r="E343" s="118"/>
      <c r="F343" s="118"/>
      <c r="G343" s="89"/>
      <c r="H343" s="89"/>
      <c r="L343" s="134"/>
      <c r="N343" s="89"/>
      <c r="O343" s="89"/>
      <c r="P343" s="122"/>
    </row>
    <row r="344" spans="1:16" s="103" customFormat="1" ht="14.1" customHeight="1" x14ac:dyDescent="0.2">
      <c r="A344" s="43"/>
      <c r="B344" s="101"/>
      <c r="C344" s="118"/>
      <c r="D344" s="118"/>
      <c r="E344" s="118"/>
      <c r="F344" s="89"/>
      <c r="G344" s="89"/>
      <c r="H344" s="89"/>
      <c r="I344" s="155"/>
      <c r="J344" s="124"/>
      <c r="K344" s="124"/>
      <c r="L344" s="129"/>
      <c r="M344" s="155"/>
      <c r="N344" s="124"/>
      <c r="O344" s="124"/>
      <c r="P344" s="129"/>
    </row>
    <row r="345" spans="1:16" s="103" customFormat="1" ht="14.1" customHeight="1" x14ac:dyDescent="0.2">
      <c r="A345" s="43"/>
      <c r="B345" s="101"/>
      <c r="C345" s="118"/>
      <c r="D345" s="118"/>
      <c r="E345" s="118"/>
      <c r="F345" s="89"/>
      <c r="G345" s="89"/>
      <c r="H345" s="89"/>
      <c r="I345" s="118" t="s">
        <v>151</v>
      </c>
      <c r="J345" s="118">
        <f>SUM(J308:J344)</f>
        <v>512657</v>
      </c>
      <c r="K345" s="118">
        <f>SUM(K308:K344)</f>
        <v>491951</v>
      </c>
      <c r="L345" s="118">
        <f>SUM(L308:L344)</f>
        <v>20706</v>
      </c>
      <c r="M345" s="118" t="s">
        <v>151</v>
      </c>
      <c r="N345" s="118">
        <f>SUM(N308:N344)</f>
        <v>167314</v>
      </c>
      <c r="O345" s="118">
        <f>SUM(O308:O344)</f>
        <v>192860</v>
      </c>
      <c r="P345" s="137">
        <f>SUM(P308:P344)</f>
        <v>-25546</v>
      </c>
    </row>
    <row r="346" spans="1:16" s="103" customFormat="1" ht="14.1" customHeight="1" x14ac:dyDescent="0.2">
      <c r="A346" s="43"/>
      <c r="B346" s="101"/>
      <c r="C346" s="118"/>
      <c r="D346" s="118"/>
      <c r="E346" s="118"/>
      <c r="F346" s="89"/>
      <c r="G346" s="89"/>
      <c r="H346" s="89"/>
      <c r="I346" s="89"/>
      <c r="J346" s="118">
        <f>N345</f>
        <v>167314</v>
      </c>
      <c r="K346" s="118">
        <f>O345</f>
        <v>192860</v>
      </c>
      <c r="L346" s="137">
        <f>P345</f>
        <v>-25546</v>
      </c>
      <c r="N346" s="89"/>
      <c r="O346" s="89"/>
      <c r="P346" s="122"/>
    </row>
    <row r="347" spans="1:16" s="103" customFormat="1" ht="14.1" customHeight="1" x14ac:dyDescent="0.2">
      <c r="A347" s="43"/>
      <c r="B347" s="101"/>
      <c r="C347" s="118"/>
      <c r="D347" s="118"/>
      <c r="E347" s="118"/>
      <c r="F347" s="89"/>
      <c r="G347" s="89"/>
      <c r="H347" s="89"/>
      <c r="I347" s="149"/>
      <c r="J347" s="138">
        <f>SUM(J345:J346)</f>
        <v>679971</v>
      </c>
      <c r="K347" s="138">
        <f>SUM(K345:K346)</f>
        <v>684811</v>
      </c>
      <c r="L347" s="139">
        <f>SUM(L345:L346)</f>
        <v>-4840</v>
      </c>
      <c r="N347" s="89"/>
      <c r="O347" s="89"/>
      <c r="P347" s="122"/>
    </row>
    <row r="348" spans="1:16" s="103" customFormat="1" ht="14.1" customHeight="1" x14ac:dyDescent="0.2">
      <c r="A348" s="43"/>
      <c r="B348" s="101"/>
      <c r="C348" s="118"/>
      <c r="D348" s="118"/>
      <c r="E348" s="118"/>
      <c r="F348" s="89"/>
      <c r="G348" s="89"/>
      <c r="H348" s="89"/>
      <c r="I348" s="142" t="s">
        <v>190</v>
      </c>
      <c r="J348" s="138">
        <f>C307-J347</f>
        <v>0</v>
      </c>
      <c r="K348" s="138">
        <f>E307-K347</f>
        <v>0</v>
      </c>
      <c r="L348" s="139">
        <f>G307-L347</f>
        <v>0</v>
      </c>
      <c r="N348" s="89"/>
      <c r="O348" s="89"/>
      <c r="P348" s="122"/>
    </row>
    <row r="349" spans="1:16" s="103" customFormat="1" ht="14.1" customHeight="1" x14ac:dyDescent="0.2">
      <c r="A349" s="43"/>
      <c r="B349" s="101"/>
      <c r="C349" s="118"/>
      <c r="D349" s="118"/>
      <c r="E349" s="118"/>
      <c r="F349" s="89"/>
      <c r="G349" s="89"/>
      <c r="H349" s="89"/>
      <c r="I349" s="89"/>
      <c r="J349" s="89"/>
      <c r="K349" s="89"/>
      <c r="L349" s="166"/>
      <c r="N349" s="89"/>
      <c r="O349" s="89"/>
      <c r="P349" s="122"/>
    </row>
    <row r="350" spans="1:16" s="103" customFormat="1" ht="14.1" customHeight="1" x14ac:dyDescent="0.2">
      <c r="A350" s="117">
        <v>9</v>
      </c>
      <c r="B350" s="118" t="s">
        <v>121</v>
      </c>
      <c r="C350" s="48">
        <v>2261824</v>
      </c>
      <c r="D350" s="119">
        <f>C350*100/22958322</f>
        <v>9.8518698361317529</v>
      </c>
      <c r="E350" s="48">
        <v>2261069</v>
      </c>
      <c r="F350" s="119">
        <f>E350*100/23212007</f>
        <v>9.7409457096924026</v>
      </c>
      <c r="G350" s="120">
        <f>C350-E350</f>
        <v>755</v>
      </c>
      <c r="H350" s="121">
        <f>G350*100/E350</f>
        <v>3.3391285272585669E-2</v>
      </c>
      <c r="I350" s="136"/>
      <c r="J350" s="118"/>
      <c r="K350" s="118"/>
      <c r="L350" s="160"/>
      <c r="M350" s="136"/>
      <c r="N350" s="118"/>
      <c r="O350" s="118"/>
      <c r="P350" s="160"/>
    </row>
    <row r="351" spans="1:16" s="103" customFormat="1" ht="14.1" customHeight="1" x14ac:dyDescent="0.2">
      <c r="A351" s="43"/>
      <c r="B351" s="101"/>
      <c r="C351" s="118"/>
      <c r="D351" s="118"/>
      <c r="E351" s="118"/>
      <c r="F351" s="118"/>
      <c r="G351" s="89"/>
      <c r="H351" s="89"/>
      <c r="I351" s="127" t="s">
        <v>85</v>
      </c>
      <c r="J351" s="128">
        <v>61505</v>
      </c>
      <c r="K351" s="128">
        <v>47222</v>
      </c>
      <c r="L351" s="129">
        <f t="shared" ref="L351:L378" si="17">J351-K351</f>
        <v>14283</v>
      </c>
      <c r="M351" s="127" t="s">
        <v>69</v>
      </c>
      <c r="N351" s="128">
        <v>125609</v>
      </c>
      <c r="O351" s="128">
        <v>146495</v>
      </c>
      <c r="P351" s="129">
        <f t="shared" ref="P351:P380" si="18">N351-O351</f>
        <v>-20886</v>
      </c>
    </row>
    <row r="352" spans="1:16" s="103" customFormat="1" ht="14.1" customHeight="1" x14ac:dyDescent="0.2">
      <c r="A352" s="117"/>
      <c r="B352" s="123"/>
      <c r="C352" s="118"/>
      <c r="D352" s="118"/>
      <c r="E352" s="118"/>
      <c r="F352" s="118"/>
      <c r="G352" s="118"/>
      <c r="H352" s="118"/>
      <c r="I352" s="127" t="s">
        <v>68</v>
      </c>
      <c r="J352" s="128">
        <v>409571</v>
      </c>
      <c r="K352" s="128">
        <v>403654</v>
      </c>
      <c r="L352" s="129">
        <f t="shared" si="17"/>
        <v>5917</v>
      </c>
      <c r="M352" s="127" t="s">
        <v>73</v>
      </c>
      <c r="N352" s="128">
        <v>10494</v>
      </c>
      <c r="O352" s="128">
        <v>18184</v>
      </c>
      <c r="P352" s="129">
        <f t="shared" si="18"/>
        <v>-7690</v>
      </c>
    </row>
    <row r="353" spans="1:16" s="103" customFormat="1" ht="14.1" customHeight="1" x14ac:dyDescent="0.2">
      <c r="A353" s="43"/>
      <c r="B353" s="101"/>
      <c r="C353" s="118"/>
      <c r="D353" s="118"/>
      <c r="E353" s="118"/>
      <c r="F353" s="118"/>
      <c r="G353" s="89"/>
      <c r="H353" s="89"/>
      <c r="I353" s="127" t="s">
        <v>174</v>
      </c>
      <c r="J353" s="128">
        <v>20045</v>
      </c>
      <c r="K353" s="128">
        <v>15028</v>
      </c>
      <c r="L353" s="129">
        <f t="shared" si="17"/>
        <v>5017</v>
      </c>
      <c r="M353" s="127" t="s">
        <v>101</v>
      </c>
      <c r="N353" s="128">
        <v>112198</v>
      </c>
      <c r="O353" s="128">
        <v>119382</v>
      </c>
      <c r="P353" s="129">
        <f t="shared" si="18"/>
        <v>-7184</v>
      </c>
    </row>
    <row r="354" spans="1:16" s="103" customFormat="1" ht="14.1" customHeight="1" x14ac:dyDescent="0.2">
      <c r="A354" s="43"/>
      <c r="B354" s="101"/>
      <c r="C354" s="118"/>
      <c r="D354" s="118"/>
      <c r="E354" s="118"/>
      <c r="F354" s="118"/>
      <c r="G354" s="89"/>
      <c r="H354" s="89"/>
      <c r="I354" s="127" t="s">
        <v>80</v>
      </c>
      <c r="J354" s="128">
        <v>29871</v>
      </c>
      <c r="K354" s="128">
        <v>26563</v>
      </c>
      <c r="L354" s="129">
        <f t="shared" si="17"/>
        <v>3308</v>
      </c>
      <c r="M354" s="127" t="s">
        <v>91</v>
      </c>
      <c r="N354" s="128">
        <v>25774</v>
      </c>
      <c r="O354" s="128">
        <v>29596</v>
      </c>
      <c r="P354" s="129">
        <f t="shared" si="18"/>
        <v>-3822</v>
      </c>
    </row>
    <row r="355" spans="1:16" s="103" customFormat="1" ht="14.1" customHeight="1" x14ac:dyDescent="0.2">
      <c r="A355" s="43"/>
      <c r="B355" s="101"/>
      <c r="C355" s="118"/>
      <c r="D355" s="118"/>
      <c r="E355" s="118"/>
      <c r="F355" s="118"/>
      <c r="G355" s="89"/>
      <c r="H355" s="89"/>
      <c r="I355" s="127" t="s">
        <v>154</v>
      </c>
      <c r="J355" s="128">
        <v>17796</v>
      </c>
      <c r="K355" s="128">
        <v>15249</v>
      </c>
      <c r="L355" s="129">
        <f t="shared" si="17"/>
        <v>2547</v>
      </c>
      <c r="M355" s="127" t="s">
        <v>74</v>
      </c>
      <c r="N355" s="128">
        <v>107030</v>
      </c>
      <c r="O355" s="128">
        <v>110186</v>
      </c>
      <c r="P355" s="129">
        <f t="shared" si="18"/>
        <v>-3156</v>
      </c>
    </row>
    <row r="356" spans="1:16" s="103" customFormat="1" ht="14.1" customHeight="1" x14ac:dyDescent="0.2">
      <c r="A356" s="43"/>
      <c r="B356" s="101"/>
      <c r="C356" s="118"/>
      <c r="D356" s="118"/>
      <c r="E356" s="118"/>
      <c r="F356" s="118"/>
      <c r="G356" s="89"/>
      <c r="H356" s="89"/>
      <c r="I356" s="127" t="s">
        <v>97</v>
      </c>
      <c r="J356" s="128">
        <v>188185</v>
      </c>
      <c r="K356" s="128">
        <v>185828</v>
      </c>
      <c r="L356" s="129">
        <f t="shared" si="17"/>
        <v>2357</v>
      </c>
      <c r="M356" s="127" t="s">
        <v>167</v>
      </c>
      <c r="N356" s="128">
        <v>23683</v>
      </c>
      <c r="O356" s="128">
        <v>26832</v>
      </c>
      <c r="P356" s="129">
        <f t="shared" si="18"/>
        <v>-3149</v>
      </c>
    </row>
    <row r="357" spans="1:16" s="103" customFormat="1" ht="14.1" customHeight="1" x14ac:dyDescent="0.2">
      <c r="A357" s="43"/>
      <c r="B357" s="101"/>
      <c r="C357" s="118"/>
      <c r="D357" s="118"/>
      <c r="E357" s="118"/>
      <c r="F357" s="118"/>
      <c r="G357" s="89"/>
      <c r="H357" s="89"/>
      <c r="I357" s="127" t="s">
        <v>90</v>
      </c>
      <c r="J357" s="128">
        <v>38097</v>
      </c>
      <c r="K357" s="128">
        <v>35770</v>
      </c>
      <c r="L357" s="129">
        <f t="shared" si="17"/>
        <v>2327</v>
      </c>
      <c r="M357" s="127" t="s">
        <v>149</v>
      </c>
      <c r="N357" s="128">
        <v>21151</v>
      </c>
      <c r="O357" s="128">
        <v>23501</v>
      </c>
      <c r="P357" s="129">
        <f t="shared" si="18"/>
        <v>-2350</v>
      </c>
    </row>
    <row r="358" spans="1:16" s="103" customFormat="1" ht="14.1" customHeight="1" x14ac:dyDescent="0.2">
      <c r="A358" s="43"/>
      <c r="B358" s="101"/>
      <c r="C358" s="118"/>
      <c r="D358" s="118"/>
      <c r="E358" s="118"/>
      <c r="F358" s="118"/>
      <c r="G358" s="89"/>
      <c r="H358" s="89"/>
      <c r="I358" s="127" t="s">
        <v>162</v>
      </c>
      <c r="J358" s="128">
        <v>7701</v>
      </c>
      <c r="K358" s="128">
        <v>5376</v>
      </c>
      <c r="L358" s="129">
        <f t="shared" si="17"/>
        <v>2325</v>
      </c>
      <c r="M358" s="127" t="s">
        <v>76</v>
      </c>
      <c r="N358" s="128">
        <v>35316</v>
      </c>
      <c r="O358" s="128">
        <v>37049</v>
      </c>
      <c r="P358" s="129">
        <f t="shared" si="18"/>
        <v>-1733</v>
      </c>
    </row>
    <row r="359" spans="1:16" s="103" customFormat="1" ht="14.1" customHeight="1" x14ac:dyDescent="0.2">
      <c r="A359" s="43"/>
      <c r="B359" s="101"/>
      <c r="C359" s="118"/>
      <c r="D359" s="118"/>
      <c r="E359" s="118"/>
      <c r="F359" s="118"/>
      <c r="G359" s="89"/>
      <c r="H359" s="89"/>
      <c r="I359" s="127" t="s">
        <v>86</v>
      </c>
      <c r="J359" s="128">
        <v>11422</v>
      </c>
      <c r="K359" s="128">
        <v>9422</v>
      </c>
      <c r="L359" s="129">
        <f t="shared" si="17"/>
        <v>2000</v>
      </c>
      <c r="M359" s="127" t="s">
        <v>168</v>
      </c>
      <c r="N359" s="128">
        <v>21607</v>
      </c>
      <c r="O359" s="128">
        <v>23275</v>
      </c>
      <c r="P359" s="129">
        <f t="shared" si="18"/>
        <v>-1668</v>
      </c>
    </row>
    <row r="360" spans="1:16" s="103" customFormat="1" ht="14.1" customHeight="1" x14ac:dyDescent="0.2">
      <c r="A360" s="117"/>
      <c r="B360" s="123"/>
      <c r="C360" s="118"/>
      <c r="D360" s="118"/>
      <c r="E360" s="118"/>
      <c r="F360" s="118"/>
      <c r="G360" s="118"/>
      <c r="H360" s="118"/>
      <c r="I360" s="127" t="s">
        <v>88</v>
      </c>
      <c r="J360" s="128">
        <v>109912</v>
      </c>
      <c r="K360" s="128">
        <v>107915</v>
      </c>
      <c r="L360" s="129">
        <f t="shared" si="17"/>
        <v>1997</v>
      </c>
      <c r="M360" s="127" t="s">
        <v>81</v>
      </c>
      <c r="N360" s="128">
        <v>3101</v>
      </c>
      <c r="O360" s="128">
        <v>4745</v>
      </c>
      <c r="P360" s="129">
        <f t="shared" si="18"/>
        <v>-1644</v>
      </c>
    </row>
    <row r="361" spans="1:16" s="103" customFormat="1" ht="14.1" customHeight="1" x14ac:dyDescent="0.2">
      <c r="A361" s="117"/>
      <c r="B361" s="123"/>
      <c r="C361" s="118"/>
      <c r="D361" s="118"/>
      <c r="E361" s="118"/>
      <c r="F361" s="118"/>
      <c r="G361" s="118"/>
      <c r="H361" s="118"/>
      <c r="I361" s="127" t="s">
        <v>102</v>
      </c>
      <c r="J361" s="128">
        <v>9962</v>
      </c>
      <c r="K361" s="128">
        <v>8156</v>
      </c>
      <c r="L361" s="129">
        <f t="shared" si="17"/>
        <v>1806</v>
      </c>
      <c r="M361" s="127" t="s">
        <v>165</v>
      </c>
      <c r="N361" s="128">
        <v>693</v>
      </c>
      <c r="O361" s="128">
        <v>2016</v>
      </c>
      <c r="P361" s="129">
        <f t="shared" si="18"/>
        <v>-1323</v>
      </c>
    </row>
    <row r="362" spans="1:16" s="103" customFormat="1" ht="14.1" customHeight="1" x14ac:dyDescent="0.2">
      <c r="A362" s="43"/>
      <c r="B362" s="101"/>
      <c r="C362" s="118"/>
      <c r="D362" s="118"/>
      <c r="E362" s="118"/>
      <c r="F362" s="118"/>
      <c r="G362" s="89"/>
      <c r="H362" s="89"/>
      <c r="I362" s="127" t="s">
        <v>66</v>
      </c>
      <c r="J362" s="128">
        <v>7935</v>
      </c>
      <c r="K362" s="128">
        <v>6485</v>
      </c>
      <c r="L362" s="129">
        <f t="shared" si="17"/>
        <v>1450</v>
      </c>
      <c r="M362" s="127" t="s">
        <v>161</v>
      </c>
      <c r="N362" s="128">
        <v>25705</v>
      </c>
      <c r="O362" s="128">
        <v>26924</v>
      </c>
      <c r="P362" s="129">
        <f t="shared" si="18"/>
        <v>-1219</v>
      </c>
    </row>
    <row r="363" spans="1:16" s="103" customFormat="1" ht="14.1" customHeight="1" x14ac:dyDescent="0.2">
      <c r="A363" s="43"/>
      <c r="B363" s="101"/>
      <c r="C363" s="118"/>
      <c r="D363" s="118"/>
      <c r="E363" s="118"/>
      <c r="F363" s="118"/>
      <c r="G363" s="89"/>
      <c r="H363" s="89"/>
      <c r="I363" s="127" t="s">
        <v>99</v>
      </c>
      <c r="J363" s="128">
        <v>2408</v>
      </c>
      <c r="K363" s="128">
        <v>1389</v>
      </c>
      <c r="L363" s="129">
        <f t="shared" si="17"/>
        <v>1019</v>
      </c>
      <c r="M363" s="127" t="s">
        <v>63</v>
      </c>
      <c r="N363" s="128">
        <v>484242</v>
      </c>
      <c r="O363" s="128">
        <v>484898</v>
      </c>
      <c r="P363" s="129">
        <f t="shared" si="18"/>
        <v>-656</v>
      </c>
    </row>
    <row r="364" spans="1:16" s="103" customFormat="1" ht="14.1" customHeight="1" x14ac:dyDescent="0.2">
      <c r="A364" s="43"/>
      <c r="B364" s="101"/>
      <c r="C364" s="118"/>
      <c r="D364" s="118"/>
      <c r="E364" s="118"/>
      <c r="F364" s="118"/>
      <c r="G364" s="89"/>
      <c r="H364" s="89"/>
      <c r="I364" s="127" t="s">
        <v>163</v>
      </c>
      <c r="J364" s="128">
        <v>1945</v>
      </c>
      <c r="K364" s="128">
        <v>1172</v>
      </c>
      <c r="L364" s="129">
        <f t="shared" si="17"/>
        <v>773</v>
      </c>
      <c r="M364" s="127" t="s">
        <v>155</v>
      </c>
      <c r="N364" s="128">
        <v>216</v>
      </c>
      <c r="O364" s="128">
        <v>666</v>
      </c>
      <c r="P364" s="129">
        <f t="shared" si="18"/>
        <v>-450</v>
      </c>
    </row>
    <row r="365" spans="1:16" s="103" customFormat="1" ht="14.1" customHeight="1" x14ac:dyDescent="0.2">
      <c r="A365" s="43"/>
      <c r="B365" s="101"/>
      <c r="C365" s="118"/>
      <c r="D365" s="118"/>
      <c r="E365" s="118"/>
      <c r="F365" s="118"/>
      <c r="G365" s="89"/>
      <c r="H365" s="89"/>
      <c r="I365" s="127" t="s">
        <v>95</v>
      </c>
      <c r="J365" s="128">
        <v>3261</v>
      </c>
      <c r="K365" s="128">
        <v>2630</v>
      </c>
      <c r="L365" s="129">
        <f t="shared" si="17"/>
        <v>631</v>
      </c>
      <c r="M365" s="127" t="s">
        <v>77</v>
      </c>
      <c r="N365" s="128">
        <v>3104</v>
      </c>
      <c r="O365" s="128">
        <v>3318</v>
      </c>
      <c r="P365" s="129">
        <f t="shared" si="18"/>
        <v>-214</v>
      </c>
    </row>
    <row r="366" spans="1:16" s="103" customFormat="1" ht="14.1" customHeight="1" x14ac:dyDescent="0.2">
      <c r="A366" s="43"/>
      <c r="B366" s="101"/>
      <c r="C366" s="118"/>
      <c r="D366" s="118"/>
      <c r="E366" s="118"/>
      <c r="F366" s="118"/>
      <c r="G366" s="89"/>
      <c r="H366" s="89"/>
      <c r="I366" s="127" t="s">
        <v>148</v>
      </c>
      <c r="J366" s="128">
        <v>2056</v>
      </c>
      <c r="K366" s="128">
        <v>1489</v>
      </c>
      <c r="L366" s="129">
        <f t="shared" si="17"/>
        <v>567</v>
      </c>
      <c r="M366" s="127" t="s">
        <v>70</v>
      </c>
      <c r="N366" s="128">
        <v>2744</v>
      </c>
      <c r="O366" s="128">
        <v>2957</v>
      </c>
      <c r="P366" s="129">
        <f t="shared" si="18"/>
        <v>-213</v>
      </c>
    </row>
    <row r="367" spans="1:16" s="103" customFormat="1" ht="14.1" customHeight="1" x14ac:dyDescent="0.2">
      <c r="A367" s="43"/>
      <c r="B367" s="101"/>
      <c r="C367" s="118"/>
      <c r="D367" s="118"/>
      <c r="E367" s="118"/>
      <c r="F367" s="118"/>
      <c r="G367" s="89"/>
      <c r="H367" s="89"/>
      <c r="I367" s="127" t="s">
        <v>166</v>
      </c>
      <c r="J367" s="128">
        <v>5667</v>
      </c>
      <c r="K367" s="128">
        <v>5331</v>
      </c>
      <c r="L367" s="129">
        <f t="shared" si="17"/>
        <v>336</v>
      </c>
      <c r="M367" s="127" t="s">
        <v>158</v>
      </c>
      <c r="N367" s="128">
        <v>22</v>
      </c>
      <c r="O367" s="128">
        <v>227</v>
      </c>
      <c r="P367" s="129">
        <f t="shared" si="18"/>
        <v>-205</v>
      </c>
    </row>
    <row r="368" spans="1:16" s="103" customFormat="1" ht="14.1" customHeight="1" x14ac:dyDescent="0.2">
      <c r="C368" s="118"/>
      <c r="D368" s="118"/>
      <c r="E368" s="118"/>
      <c r="F368" s="118"/>
      <c r="G368" s="89"/>
      <c r="H368" s="89"/>
      <c r="I368" s="127" t="s">
        <v>94</v>
      </c>
      <c r="J368" s="128">
        <v>12369</v>
      </c>
      <c r="K368" s="128">
        <v>12057</v>
      </c>
      <c r="L368" s="129">
        <f t="shared" si="17"/>
        <v>312</v>
      </c>
      <c r="M368" s="127" t="s">
        <v>156</v>
      </c>
      <c r="N368" s="128">
        <v>355</v>
      </c>
      <c r="O368" s="128">
        <v>532</v>
      </c>
      <c r="P368" s="129">
        <f t="shared" si="18"/>
        <v>-177</v>
      </c>
    </row>
    <row r="369" spans="3:16" s="103" customFormat="1" ht="14.1" customHeight="1" x14ac:dyDescent="0.2">
      <c r="C369" s="118"/>
      <c r="D369" s="118"/>
      <c r="E369" s="118"/>
      <c r="F369" s="118"/>
      <c r="G369" s="89"/>
      <c r="H369" s="89"/>
      <c r="I369" s="127" t="s">
        <v>159</v>
      </c>
      <c r="J369" s="128">
        <v>437</v>
      </c>
      <c r="K369" s="128">
        <v>166</v>
      </c>
      <c r="L369" s="129">
        <f t="shared" si="17"/>
        <v>271</v>
      </c>
      <c r="M369" s="127" t="s">
        <v>82</v>
      </c>
      <c r="N369" s="128">
        <v>2757</v>
      </c>
      <c r="O369" s="128">
        <v>2910</v>
      </c>
      <c r="P369" s="129">
        <f t="shared" si="18"/>
        <v>-153</v>
      </c>
    </row>
    <row r="370" spans="3:16" s="103" customFormat="1" ht="14.1" customHeight="1" x14ac:dyDescent="0.2">
      <c r="C370" s="118"/>
      <c r="D370" s="118"/>
      <c r="E370" s="118"/>
      <c r="F370" s="118"/>
      <c r="G370" s="89"/>
      <c r="H370" s="89"/>
      <c r="I370" s="127" t="s">
        <v>160</v>
      </c>
      <c r="J370" s="128">
        <v>3719</v>
      </c>
      <c r="K370" s="128">
        <v>3508</v>
      </c>
      <c r="L370" s="129">
        <f t="shared" si="17"/>
        <v>211</v>
      </c>
      <c r="M370" s="127" t="s">
        <v>79</v>
      </c>
      <c r="N370" s="128">
        <v>73</v>
      </c>
      <c r="O370" s="128">
        <v>219</v>
      </c>
      <c r="P370" s="129">
        <f t="shared" si="18"/>
        <v>-146</v>
      </c>
    </row>
    <row r="371" spans="3:16" s="103" customFormat="1" ht="14.1" customHeight="1" x14ac:dyDescent="0.2">
      <c r="C371" s="118"/>
      <c r="D371" s="118"/>
      <c r="E371" s="118"/>
      <c r="F371" s="118"/>
      <c r="G371" s="89"/>
      <c r="H371" s="89"/>
      <c r="I371" s="127" t="s">
        <v>84</v>
      </c>
      <c r="J371" s="128">
        <v>239</v>
      </c>
      <c r="K371" s="128">
        <v>138</v>
      </c>
      <c r="L371" s="129">
        <f t="shared" si="17"/>
        <v>101</v>
      </c>
      <c r="M371" s="127" t="s">
        <v>96</v>
      </c>
      <c r="N371" s="128">
        <v>845</v>
      </c>
      <c r="O371" s="128">
        <v>984</v>
      </c>
      <c r="P371" s="129">
        <f t="shared" si="18"/>
        <v>-139</v>
      </c>
    </row>
    <row r="372" spans="3:16" s="103" customFormat="1" ht="14.1" customHeight="1" x14ac:dyDescent="0.2">
      <c r="C372" s="118"/>
      <c r="D372" s="118"/>
      <c r="E372" s="118"/>
      <c r="F372" s="118"/>
      <c r="G372" s="89"/>
      <c r="H372" s="89"/>
      <c r="I372" s="127" t="s">
        <v>164</v>
      </c>
      <c r="J372" s="128">
        <v>251</v>
      </c>
      <c r="K372" s="128">
        <v>164</v>
      </c>
      <c r="L372" s="129">
        <f t="shared" si="17"/>
        <v>87</v>
      </c>
      <c r="M372" s="127" t="s">
        <v>67</v>
      </c>
      <c r="N372" s="128">
        <v>737</v>
      </c>
      <c r="O372" s="128">
        <v>862</v>
      </c>
      <c r="P372" s="129">
        <f t="shared" si="18"/>
        <v>-125</v>
      </c>
    </row>
    <row r="373" spans="3:16" s="103" customFormat="1" ht="14.1" customHeight="1" x14ac:dyDescent="0.2">
      <c r="C373" s="118"/>
      <c r="D373" s="118"/>
      <c r="E373" s="118"/>
      <c r="F373" s="118"/>
      <c r="G373" s="89"/>
      <c r="H373" s="89"/>
      <c r="I373" s="127" t="s">
        <v>65</v>
      </c>
      <c r="J373" s="128">
        <v>46</v>
      </c>
      <c r="K373" s="128">
        <v>0</v>
      </c>
      <c r="L373" s="129">
        <f t="shared" si="17"/>
        <v>46</v>
      </c>
      <c r="M373" s="127" t="s">
        <v>153</v>
      </c>
      <c r="N373" s="128">
        <v>137</v>
      </c>
      <c r="O373" s="128">
        <v>208</v>
      </c>
      <c r="P373" s="129">
        <f t="shared" si="18"/>
        <v>-71</v>
      </c>
    </row>
    <row r="374" spans="3:16" s="103" customFormat="1" ht="14.1" customHeight="1" x14ac:dyDescent="0.2">
      <c r="C374" s="118"/>
      <c r="D374" s="118"/>
      <c r="E374" s="118"/>
      <c r="F374" s="118"/>
      <c r="G374" s="89"/>
      <c r="H374" s="89"/>
      <c r="I374" s="127" t="s">
        <v>72</v>
      </c>
      <c r="J374" s="128">
        <v>326</v>
      </c>
      <c r="K374" s="128">
        <v>282</v>
      </c>
      <c r="L374" s="129">
        <f t="shared" si="17"/>
        <v>44</v>
      </c>
      <c r="M374" s="127" t="s">
        <v>98</v>
      </c>
      <c r="N374" s="128">
        <v>25</v>
      </c>
      <c r="O374" s="128">
        <v>51</v>
      </c>
      <c r="P374" s="129">
        <f t="shared" si="18"/>
        <v>-26</v>
      </c>
    </row>
    <row r="375" spans="3:16" s="103" customFormat="1" ht="14.1" customHeight="1" x14ac:dyDescent="0.2">
      <c r="C375" s="118"/>
      <c r="D375" s="118"/>
      <c r="E375" s="118"/>
      <c r="F375" s="118"/>
      <c r="G375" s="89"/>
      <c r="H375" s="89"/>
      <c r="I375" s="127" t="s">
        <v>78</v>
      </c>
      <c r="J375" s="128">
        <v>8</v>
      </c>
      <c r="K375" s="128">
        <v>0</v>
      </c>
      <c r="L375" s="129">
        <f t="shared" si="17"/>
        <v>8</v>
      </c>
      <c r="M375" s="127" t="s">
        <v>177</v>
      </c>
      <c r="N375" s="128">
        <v>1</v>
      </c>
      <c r="O375" s="128">
        <v>25</v>
      </c>
      <c r="P375" s="129">
        <f t="shared" si="18"/>
        <v>-24</v>
      </c>
    </row>
    <row r="376" spans="3:16" s="103" customFormat="1" ht="14.1" customHeight="1" x14ac:dyDescent="0.2">
      <c r="C376" s="118"/>
      <c r="D376" s="118"/>
      <c r="E376" s="118"/>
      <c r="F376" s="118"/>
      <c r="G376" s="89"/>
      <c r="H376" s="89"/>
      <c r="I376" s="127" t="s">
        <v>176</v>
      </c>
      <c r="J376" s="128">
        <v>8</v>
      </c>
      <c r="K376" s="128">
        <v>0</v>
      </c>
      <c r="L376" s="129">
        <f t="shared" si="17"/>
        <v>8</v>
      </c>
      <c r="M376" s="127" t="s">
        <v>83</v>
      </c>
      <c r="N376" s="128">
        <v>240824</v>
      </c>
      <c r="O376" s="128">
        <v>240845</v>
      </c>
      <c r="P376" s="129">
        <f t="shared" si="18"/>
        <v>-21</v>
      </c>
    </row>
    <row r="377" spans="3:16" s="103" customFormat="1" ht="14.1" customHeight="1" x14ac:dyDescent="0.2">
      <c r="C377" s="118"/>
      <c r="D377" s="118"/>
      <c r="E377" s="118"/>
      <c r="F377" s="118"/>
      <c r="G377" s="89"/>
      <c r="H377" s="89"/>
      <c r="I377" s="127" t="s">
        <v>71</v>
      </c>
      <c r="J377" s="128">
        <v>7</v>
      </c>
      <c r="K377" s="128">
        <v>0</v>
      </c>
      <c r="L377" s="129">
        <f t="shared" si="17"/>
        <v>7</v>
      </c>
      <c r="M377" s="127" t="s">
        <v>87</v>
      </c>
      <c r="N377" s="128">
        <v>2569</v>
      </c>
      <c r="O377" s="128">
        <v>2582</v>
      </c>
      <c r="P377" s="129">
        <f t="shared" si="18"/>
        <v>-13</v>
      </c>
    </row>
    <row r="378" spans="3:16" s="103" customFormat="1" ht="14.1" customHeight="1" x14ac:dyDescent="0.2">
      <c r="C378" s="118"/>
      <c r="D378" s="118"/>
      <c r="E378" s="118"/>
      <c r="F378" s="118"/>
      <c r="G378" s="89"/>
      <c r="H378" s="89"/>
      <c r="I378" s="127" t="s">
        <v>150</v>
      </c>
      <c r="J378" s="128">
        <v>65840</v>
      </c>
      <c r="K378" s="128">
        <v>56371</v>
      </c>
      <c r="L378" s="129">
        <f t="shared" si="17"/>
        <v>9469</v>
      </c>
      <c r="M378" s="127" t="s">
        <v>157</v>
      </c>
      <c r="N378" s="128">
        <v>45</v>
      </c>
      <c r="O378" s="128">
        <v>53</v>
      </c>
      <c r="P378" s="129">
        <f t="shared" si="18"/>
        <v>-8</v>
      </c>
    </row>
    <row r="379" spans="3:16" s="103" customFormat="1" ht="14.1" customHeight="1" x14ac:dyDescent="0.2">
      <c r="C379" s="118"/>
      <c r="D379" s="118"/>
      <c r="E379" s="118"/>
      <c r="F379" s="118"/>
      <c r="G379" s="89"/>
      <c r="H379" s="89"/>
      <c r="M379" s="127" t="s">
        <v>103</v>
      </c>
      <c r="N379" s="128">
        <v>9</v>
      </c>
      <c r="O379" s="128">
        <v>12</v>
      </c>
      <c r="P379" s="129">
        <f t="shared" si="18"/>
        <v>-3</v>
      </c>
    </row>
    <row r="380" spans="3:16" s="103" customFormat="1" ht="14.1" customHeight="1" x14ac:dyDescent="0.2">
      <c r="C380" s="118"/>
      <c r="D380" s="118"/>
      <c r="E380" s="118"/>
      <c r="F380" s="118"/>
      <c r="G380" s="89"/>
      <c r="H380" s="89"/>
      <c r="I380" s="131"/>
      <c r="J380" s="128"/>
      <c r="K380" s="128"/>
      <c r="L380" s="129"/>
      <c r="M380" s="127" t="s">
        <v>64</v>
      </c>
      <c r="N380" s="128">
        <v>169</v>
      </c>
      <c r="O380" s="128">
        <v>170</v>
      </c>
      <c r="P380" s="129">
        <f t="shared" si="18"/>
        <v>-1</v>
      </c>
    </row>
    <row r="381" spans="3:16" s="103" customFormat="1" ht="14.1" customHeight="1" x14ac:dyDescent="0.2">
      <c r="C381" s="118"/>
      <c r="D381" s="118"/>
      <c r="E381" s="118"/>
      <c r="F381" s="118"/>
      <c r="G381" s="89"/>
      <c r="H381" s="89"/>
      <c r="I381" s="131"/>
      <c r="J381" s="128"/>
      <c r="K381" s="128"/>
      <c r="L381" s="129"/>
      <c r="M381" s="132"/>
      <c r="N381" s="133"/>
      <c r="O381" s="133"/>
      <c r="P381" s="129"/>
    </row>
    <row r="382" spans="3:16" s="103" customFormat="1" ht="14.1" customHeight="1" x14ac:dyDescent="0.2">
      <c r="C382" s="118"/>
      <c r="D382" s="118"/>
      <c r="E382" s="118"/>
      <c r="F382" s="118"/>
      <c r="G382" s="89"/>
      <c r="H382" s="89"/>
      <c r="I382" s="131"/>
      <c r="J382" s="128"/>
      <c r="K382" s="128"/>
      <c r="L382" s="129"/>
      <c r="M382" s="132"/>
      <c r="N382" s="133"/>
      <c r="O382" s="133"/>
      <c r="P382" s="129"/>
    </row>
    <row r="383" spans="3:16" s="103" customFormat="1" ht="14.1" customHeight="1" x14ac:dyDescent="0.2">
      <c r="C383" s="118"/>
      <c r="D383" s="118"/>
      <c r="E383" s="118"/>
      <c r="F383" s="118"/>
      <c r="G383" s="89"/>
      <c r="H383" s="89"/>
      <c r="I383" s="131"/>
      <c r="J383" s="128"/>
      <c r="K383" s="128"/>
      <c r="L383" s="129"/>
      <c r="M383" s="132"/>
      <c r="N383" s="133"/>
      <c r="O383" s="133"/>
      <c r="P383" s="129"/>
    </row>
    <row r="384" spans="3:16" s="103" customFormat="1" ht="14.1" customHeight="1" x14ac:dyDescent="0.2">
      <c r="C384" s="118"/>
      <c r="D384" s="118"/>
      <c r="E384" s="118"/>
      <c r="F384" s="118"/>
      <c r="G384" s="89"/>
      <c r="H384" s="89"/>
      <c r="I384" s="131"/>
      <c r="J384" s="128"/>
      <c r="K384" s="128"/>
      <c r="L384" s="129"/>
      <c r="M384" s="132"/>
      <c r="N384" s="133"/>
      <c r="O384" s="133"/>
      <c r="P384" s="129"/>
    </row>
    <row r="385" spans="1:16" s="103" customFormat="1" ht="14.1" customHeight="1" x14ac:dyDescent="0.2">
      <c r="C385" s="118"/>
      <c r="D385" s="118"/>
      <c r="E385" s="118"/>
      <c r="F385" s="118"/>
      <c r="G385" s="89"/>
      <c r="H385" s="89"/>
      <c r="I385" s="131"/>
      <c r="J385" s="128"/>
      <c r="K385" s="128"/>
      <c r="L385" s="129"/>
      <c r="M385" s="132"/>
      <c r="N385" s="133"/>
      <c r="O385" s="133"/>
      <c r="P385" s="129"/>
    </row>
    <row r="386" spans="1:16" s="103" customFormat="1" ht="14.1" customHeight="1" x14ac:dyDescent="0.2">
      <c r="C386" s="118"/>
      <c r="D386" s="118"/>
      <c r="E386" s="118"/>
      <c r="F386" s="118"/>
      <c r="G386" s="89"/>
      <c r="H386" s="89"/>
      <c r="I386" s="131"/>
      <c r="J386" s="128"/>
      <c r="K386" s="128"/>
      <c r="L386" s="129"/>
      <c r="M386" s="132"/>
      <c r="N386" s="133"/>
      <c r="O386" s="133"/>
      <c r="P386" s="129"/>
    </row>
    <row r="387" spans="1:16" s="103" customFormat="1" ht="14.1" customHeight="1" x14ac:dyDescent="0.2">
      <c r="C387" s="118"/>
      <c r="D387" s="118"/>
      <c r="E387" s="118"/>
      <c r="F387" s="118"/>
      <c r="G387" s="89"/>
      <c r="H387" s="89"/>
      <c r="L387" s="134"/>
      <c r="P387" s="134"/>
    </row>
    <row r="388" spans="1:16" s="103" customFormat="1" ht="14.1" customHeight="1" x14ac:dyDescent="0.2">
      <c r="C388" s="118"/>
      <c r="D388" s="118"/>
      <c r="E388" s="118"/>
      <c r="F388" s="118"/>
      <c r="G388" s="89"/>
      <c r="H388" s="89"/>
      <c r="I388" s="118" t="s">
        <v>151</v>
      </c>
      <c r="J388" s="118">
        <f>SUM(J351:J387)</f>
        <v>1010589</v>
      </c>
      <c r="K388" s="145">
        <f>SUM(K351:K387)</f>
        <v>951365</v>
      </c>
      <c r="L388" s="118">
        <f>SUM(L351:L387)</f>
        <v>59224</v>
      </c>
      <c r="M388" s="118" t="s">
        <v>151</v>
      </c>
      <c r="N388" s="118">
        <f>SUM(N351:N387)</f>
        <v>1251235</v>
      </c>
      <c r="O388" s="118">
        <f>SUM(O351:O387)</f>
        <v>1309704</v>
      </c>
      <c r="P388" s="137">
        <f>SUM(P351:P387)</f>
        <v>-58469</v>
      </c>
    </row>
    <row r="389" spans="1:16" s="103" customFormat="1" ht="14.1" customHeight="1" x14ac:dyDescent="0.2">
      <c r="C389" s="118"/>
      <c r="D389" s="118"/>
      <c r="E389" s="118"/>
      <c r="F389" s="118"/>
      <c r="G389" s="89"/>
      <c r="H389" s="89"/>
      <c r="I389" s="89"/>
      <c r="J389" s="118">
        <f>N388</f>
        <v>1251235</v>
      </c>
      <c r="K389" s="118">
        <f>O388</f>
        <v>1309704</v>
      </c>
      <c r="L389" s="137">
        <f>P388</f>
        <v>-58469</v>
      </c>
      <c r="N389" s="89"/>
      <c r="O389" s="89"/>
      <c r="P389" s="122"/>
    </row>
    <row r="390" spans="1:16" s="103" customFormat="1" ht="14.1" customHeight="1" x14ac:dyDescent="0.2">
      <c r="C390" s="118"/>
      <c r="D390" s="118"/>
      <c r="E390" s="118"/>
      <c r="F390" s="118"/>
      <c r="G390" s="89"/>
      <c r="H390" s="89"/>
      <c r="I390" s="149"/>
      <c r="J390" s="138">
        <f>SUM(J388:J389)</f>
        <v>2261824</v>
      </c>
      <c r="K390" s="138">
        <f>SUM(K388:K389)</f>
        <v>2261069</v>
      </c>
      <c r="L390" s="139">
        <f>SUM(L388:L389)</f>
        <v>755</v>
      </c>
      <c r="N390" s="89"/>
      <c r="O390" s="89"/>
      <c r="P390" s="122"/>
    </row>
    <row r="391" spans="1:16" s="103" customFormat="1" ht="14.1" customHeight="1" x14ac:dyDescent="0.2">
      <c r="C391" s="118"/>
      <c r="D391" s="118"/>
      <c r="E391" s="118"/>
      <c r="F391" s="118"/>
      <c r="G391" s="89"/>
      <c r="H391" s="89"/>
      <c r="I391" s="142" t="s">
        <v>191</v>
      </c>
      <c r="J391" s="101">
        <f>C350-J390</f>
        <v>0</v>
      </c>
      <c r="K391" s="101">
        <f>E350-K390</f>
        <v>0</v>
      </c>
      <c r="L391" s="122">
        <f>G350-L390</f>
        <v>0</v>
      </c>
      <c r="N391" s="89"/>
      <c r="O391" s="89"/>
      <c r="P391" s="122"/>
    </row>
    <row r="392" spans="1:16" s="103" customFormat="1" ht="14.1" customHeight="1" x14ac:dyDescent="0.2">
      <c r="A392" s="43"/>
      <c r="B392" s="101"/>
      <c r="C392" s="118"/>
      <c r="D392" s="118"/>
      <c r="E392" s="118"/>
      <c r="F392" s="118"/>
      <c r="G392" s="89"/>
      <c r="H392" s="89"/>
      <c r="I392" s="136"/>
      <c r="J392" s="89"/>
      <c r="K392" s="89"/>
      <c r="L392" s="122"/>
      <c r="N392" s="89"/>
      <c r="O392" s="89"/>
      <c r="P392" s="122"/>
    </row>
    <row r="393" spans="1:16" s="103" customFormat="1" ht="14.1" customHeight="1" x14ac:dyDescent="0.2">
      <c r="A393" s="117">
        <v>10</v>
      </c>
      <c r="B393" s="118" t="s">
        <v>31</v>
      </c>
      <c r="C393" s="48">
        <v>786120</v>
      </c>
      <c r="D393" s="119">
        <f>C393*100/22958322</f>
        <v>3.4241178427587173</v>
      </c>
      <c r="E393" s="48">
        <v>797381</v>
      </c>
      <c r="F393" s="119">
        <f>E393*100/23212007</f>
        <v>3.4352092001350854</v>
      </c>
      <c r="G393" s="120">
        <f>C393-E393</f>
        <v>-11261</v>
      </c>
      <c r="H393" s="121">
        <f>G393*100/E393</f>
        <v>-1.4122483480293611</v>
      </c>
      <c r="I393" s="136"/>
      <c r="J393" s="89"/>
      <c r="K393" s="89"/>
      <c r="L393" s="122"/>
      <c r="N393" s="89"/>
      <c r="O393" s="89"/>
      <c r="P393" s="122"/>
    </row>
    <row r="394" spans="1:16" s="103" customFormat="1" ht="14.1" customHeight="1" x14ac:dyDescent="0.2">
      <c r="A394" s="117"/>
      <c r="B394" s="123"/>
      <c r="C394" s="118"/>
      <c r="D394" s="118"/>
      <c r="E394" s="118"/>
      <c r="F394" s="125"/>
      <c r="G394" s="126"/>
      <c r="H394" s="125"/>
      <c r="I394" s="127" t="s">
        <v>97</v>
      </c>
      <c r="J394" s="128">
        <v>49427</v>
      </c>
      <c r="K394" s="128">
        <v>43466</v>
      </c>
      <c r="L394" s="129">
        <f t="shared" ref="L394:L426" si="19">J394-K394</f>
        <v>5961</v>
      </c>
      <c r="M394" s="127" t="s">
        <v>63</v>
      </c>
      <c r="N394" s="128">
        <v>345115</v>
      </c>
      <c r="O394" s="128">
        <v>357026</v>
      </c>
      <c r="P394" s="129">
        <f t="shared" ref="P394:P417" si="20">N394-O394</f>
        <v>-11911</v>
      </c>
    </row>
    <row r="395" spans="1:16" s="103" customFormat="1" ht="14.1" customHeight="1" x14ac:dyDescent="0.2">
      <c r="A395" s="117"/>
      <c r="B395" s="123"/>
      <c r="C395" s="118"/>
      <c r="D395" s="118"/>
      <c r="E395" s="118"/>
      <c r="F395" s="125"/>
      <c r="G395" s="126"/>
      <c r="H395" s="125"/>
      <c r="I395" s="127" t="s">
        <v>90</v>
      </c>
      <c r="J395" s="128">
        <v>20084</v>
      </c>
      <c r="K395" s="128">
        <v>15305</v>
      </c>
      <c r="L395" s="129">
        <f t="shared" si="19"/>
        <v>4779</v>
      </c>
      <c r="M395" s="127" t="s">
        <v>69</v>
      </c>
      <c r="N395" s="128">
        <v>15046</v>
      </c>
      <c r="O395" s="128">
        <v>20061</v>
      </c>
      <c r="P395" s="129">
        <f t="shared" si="20"/>
        <v>-5015</v>
      </c>
    </row>
    <row r="396" spans="1:16" s="103" customFormat="1" ht="14.1" customHeight="1" x14ac:dyDescent="0.2">
      <c r="A396" s="117"/>
      <c r="B396" s="123"/>
      <c r="C396" s="118"/>
      <c r="D396" s="118"/>
      <c r="E396" s="118"/>
      <c r="F396" s="125"/>
      <c r="G396" s="126"/>
      <c r="H396" s="125"/>
      <c r="I396" s="127" t="s">
        <v>102</v>
      </c>
      <c r="J396" s="128">
        <v>6752</v>
      </c>
      <c r="K396" s="128">
        <v>3525</v>
      </c>
      <c r="L396" s="129">
        <f t="shared" si="19"/>
        <v>3227</v>
      </c>
      <c r="M396" s="127" t="s">
        <v>167</v>
      </c>
      <c r="N396" s="128">
        <v>15125</v>
      </c>
      <c r="O396" s="128">
        <v>20071</v>
      </c>
      <c r="P396" s="129">
        <f t="shared" si="20"/>
        <v>-4946</v>
      </c>
    </row>
    <row r="397" spans="1:16" s="103" customFormat="1" ht="14.1" customHeight="1" x14ac:dyDescent="0.2">
      <c r="A397" s="117"/>
      <c r="B397" s="123"/>
      <c r="C397" s="118"/>
      <c r="D397" s="118"/>
      <c r="E397" s="118"/>
      <c r="F397" s="125"/>
      <c r="G397" s="126"/>
      <c r="H397" s="125"/>
      <c r="I397" s="127" t="s">
        <v>154</v>
      </c>
      <c r="J397" s="128">
        <v>14813</v>
      </c>
      <c r="K397" s="128">
        <v>12193</v>
      </c>
      <c r="L397" s="129">
        <f t="shared" si="19"/>
        <v>2620</v>
      </c>
      <c r="M397" s="127" t="s">
        <v>83</v>
      </c>
      <c r="N397" s="128">
        <v>38972</v>
      </c>
      <c r="O397" s="128">
        <v>42273</v>
      </c>
      <c r="P397" s="129">
        <f t="shared" si="20"/>
        <v>-3301</v>
      </c>
    </row>
    <row r="398" spans="1:16" s="103" customFormat="1" ht="14.1" customHeight="1" x14ac:dyDescent="0.2">
      <c r="A398" s="117"/>
      <c r="B398" s="123"/>
      <c r="C398" s="118"/>
      <c r="D398" s="118"/>
      <c r="E398" s="118"/>
      <c r="F398" s="125"/>
      <c r="G398" s="126"/>
      <c r="H398" s="125"/>
      <c r="I398" s="127" t="s">
        <v>168</v>
      </c>
      <c r="J398" s="128">
        <v>10204</v>
      </c>
      <c r="K398" s="128">
        <v>8827</v>
      </c>
      <c r="L398" s="129">
        <f t="shared" si="19"/>
        <v>1377</v>
      </c>
      <c r="M398" s="127" t="s">
        <v>86</v>
      </c>
      <c r="N398" s="128">
        <v>4219</v>
      </c>
      <c r="O398" s="128">
        <v>5432</v>
      </c>
      <c r="P398" s="129">
        <f t="shared" si="20"/>
        <v>-1213</v>
      </c>
    </row>
    <row r="399" spans="1:16" s="103" customFormat="1" ht="14.1" customHeight="1" x14ac:dyDescent="0.2">
      <c r="A399" s="117"/>
      <c r="B399" s="123"/>
      <c r="C399" s="118"/>
      <c r="D399" s="118"/>
      <c r="E399" s="118"/>
      <c r="F399" s="125"/>
      <c r="G399" s="126"/>
      <c r="H399" s="125"/>
      <c r="I399" s="127" t="s">
        <v>101</v>
      </c>
      <c r="J399" s="128">
        <v>37996</v>
      </c>
      <c r="K399" s="128">
        <v>36707</v>
      </c>
      <c r="L399" s="129">
        <f t="shared" si="19"/>
        <v>1289</v>
      </c>
      <c r="M399" s="127" t="s">
        <v>74</v>
      </c>
      <c r="N399" s="128">
        <v>17470</v>
      </c>
      <c r="O399" s="128">
        <v>18680</v>
      </c>
      <c r="P399" s="129">
        <f t="shared" si="20"/>
        <v>-1210</v>
      </c>
    </row>
    <row r="400" spans="1:16" s="103" customFormat="1" ht="14.1" customHeight="1" x14ac:dyDescent="0.2">
      <c r="A400" s="117"/>
      <c r="B400" s="123"/>
      <c r="C400" s="118"/>
      <c r="D400" s="118"/>
      <c r="E400" s="118"/>
      <c r="F400" s="125"/>
      <c r="G400" s="126"/>
      <c r="H400" s="125"/>
      <c r="I400" s="127" t="s">
        <v>85</v>
      </c>
      <c r="J400" s="128">
        <v>8334</v>
      </c>
      <c r="K400" s="128">
        <v>7322</v>
      </c>
      <c r="L400" s="129">
        <f t="shared" si="19"/>
        <v>1012</v>
      </c>
      <c r="M400" s="127" t="s">
        <v>149</v>
      </c>
      <c r="N400" s="128">
        <v>2671</v>
      </c>
      <c r="O400" s="128">
        <v>3876</v>
      </c>
      <c r="P400" s="129">
        <f t="shared" si="20"/>
        <v>-1205</v>
      </c>
    </row>
    <row r="401" spans="1:16" s="103" customFormat="1" ht="14.1" customHeight="1" x14ac:dyDescent="0.2">
      <c r="A401" s="117"/>
      <c r="B401" s="123"/>
      <c r="C401" s="118"/>
      <c r="D401" s="118"/>
      <c r="E401" s="118"/>
      <c r="F401" s="125"/>
      <c r="G401" s="126"/>
      <c r="H401" s="125"/>
      <c r="I401" s="127" t="s">
        <v>68</v>
      </c>
      <c r="J401" s="128">
        <v>78036</v>
      </c>
      <c r="K401" s="128">
        <v>77356</v>
      </c>
      <c r="L401" s="129">
        <f t="shared" si="19"/>
        <v>680</v>
      </c>
      <c r="M401" s="127" t="s">
        <v>73</v>
      </c>
      <c r="N401" s="128">
        <v>417</v>
      </c>
      <c r="O401" s="128">
        <v>1395</v>
      </c>
      <c r="P401" s="129">
        <f t="shared" si="20"/>
        <v>-978</v>
      </c>
    </row>
    <row r="402" spans="1:16" s="103" customFormat="1" ht="14.1" customHeight="1" x14ac:dyDescent="0.2">
      <c r="A402" s="117"/>
      <c r="B402" s="123"/>
      <c r="C402" s="118"/>
      <c r="D402" s="118"/>
      <c r="E402" s="118"/>
      <c r="F402" s="125"/>
      <c r="G402" s="126"/>
      <c r="H402" s="125"/>
      <c r="I402" s="127" t="s">
        <v>163</v>
      </c>
      <c r="J402" s="128">
        <v>1125</v>
      </c>
      <c r="K402" s="128">
        <v>561</v>
      </c>
      <c r="L402" s="129">
        <f t="shared" si="19"/>
        <v>564</v>
      </c>
      <c r="M402" s="127" t="s">
        <v>66</v>
      </c>
      <c r="N402" s="128">
        <v>9621</v>
      </c>
      <c r="O402" s="128">
        <v>10585</v>
      </c>
      <c r="P402" s="129">
        <f t="shared" si="20"/>
        <v>-964</v>
      </c>
    </row>
    <row r="403" spans="1:16" s="103" customFormat="1" ht="14.1" customHeight="1" x14ac:dyDescent="0.2">
      <c r="A403" s="117"/>
      <c r="B403" s="123"/>
      <c r="C403" s="118"/>
      <c r="D403" s="118"/>
      <c r="E403" s="118"/>
      <c r="F403" s="125"/>
      <c r="G403" s="126"/>
      <c r="H403" s="125"/>
      <c r="I403" s="127" t="s">
        <v>76</v>
      </c>
      <c r="J403" s="128">
        <v>4931</v>
      </c>
      <c r="K403" s="128">
        <v>4397</v>
      </c>
      <c r="L403" s="129">
        <f t="shared" si="19"/>
        <v>534</v>
      </c>
      <c r="M403" s="127" t="s">
        <v>94</v>
      </c>
      <c r="N403" s="128">
        <v>357</v>
      </c>
      <c r="O403" s="128">
        <v>905</v>
      </c>
      <c r="P403" s="129">
        <f t="shared" si="20"/>
        <v>-548</v>
      </c>
    </row>
    <row r="404" spans="1:16" s="103" customFormat="1" ht="14.1" customHeight="1" x14ac:dyDescent="0.2">
      <c r="A404" s="117"/>
      <c r="B404" s="123"/>
      <c r="C404" s="118"/>
      <c r="D404" s="118"/>
      <c r="E404" s="118"/>
      <c r="F404" s="125"/>
      <c r="G404" s="126"/>
      <c r="H404" s="125"/>
      <c r="I404" s="127" t="s">
        <v>80</v>
      </c>
      <c r="J404" s="128">
        <v>11000</v>
      </c>
      <c r="K404" s="128">
        <v>10479</v>
      </c>
      <c r="L404" s="129">
        <f t="shared" si="19"/>
        <v>521</v>
      </c>
      <c r="M404" s="127" t="s">
        <v>72</v>
      </c>
      <c r="N404" s="128">
        <v>568</v>
      </c>
      <c r="O404" s="128">
        <v>985</v>
      </c>
      <c r="P404" s="129">
        <f t="shared" si="20"/>
        <v>-417</v>
      </c>
    </row>
    <row r="405" spans="1:16" s="103" customFormat="1" ht="14.1" customHeight="1" x14ac:dyDescent="0.2">
      <c r="A405" s="117"/>
      <c r="B405" s="123"/>
      <c r="C405" s="118"/>
      <c r="D405" s="118"/>
      <c r="E405" s="118"/>
      <c r="F405" s="125"/>
      <c r="G405" s="126"/>
      <c r="H405" s="125"/>
      <c r="I405" s="127" t="s">
        <v>91</v>
      </c>
      <c r="J405" s="128">
        <v>3756</v>
      </c>
      <c r="K405" s="128">
        <v>3287</v>
      </c>
      <c r="L405" s="129">
        <f t="shared" si="19"/>
        <v>469</v>
      </c>
      <c r="M405" s="127" t="s">
        <v>95</v>
      </c>
      <c r="N405" s="128">
        <v>3240</v>
      </c>
      <c r="O405" s="128">
        <v>3633</v>
      </c>
      <c r="P405" s="129">
        <f t="shared" si="20"/>
        <v>-393</v>
      </c>
    </row>
    <row r="406" spans="1:16" s="103" customFormat="1" ht="14.1" customHeight="1" x14ac:dyDescent="0.2">
      <c r="A406" s="117"/>
      <c r="B406" s="123"/>
      <c r="C406" s="118"/>
      <c r="D406" s="118"/>
      <c r="E406" s="118"/>
      <c r="F406" s="125"/>
      <c r="G406" s="126"/>
      <c r="H406" s="125"/>
      <c r="I406" s="127" t="s">
        <v>174</v>
      </c>
      <c r="J406" s="128">
        <v>3875</v>
      </c>
      <c r="K406" s="128">
        <v>3454</v>
      </c>
      <c r="L406" s="129">
        <f t="shared" si="19"/>
        <v>421</v>
      </c>
      <c r="M406" s="127" t="s">
        <v>99</v>
      </c>
      <c r="N406" s="128">
        <v>2772</v>
      </c>
      <c r="O406" s="128">
        <v>3132</v>
      </c>
      <c r="P406" s="129">
        <f t="shared" si="20"/>
        <v>-360</v>
      </c>
    </row>
    <row r="407" spans="1:16" s="103" customFormat="1" ht="14.1" customHeight="1" x14ac:dyDescent="0.2">
      <c r="A407" s="117"/>
      <c r="B407" s="123"/>
      <c r="C407" s="118"/>
      <c r="D407" s="118"/>
      <c r="E407" s="118"/>
      <c r="F407" s="125"/>
      <c r="G407" s="126"/>
      <c r="H407" s="125"/>
      <c r="I407" s="127" t="s">
        <v>171</v>
      </c>
      <c r="J407" s="128">
        <v>615</v>
      </c>
      <c r="K407" s="128">
        <v>255</v>
      </c>
      <c r="L407" s="129">
        <f t="shared" si="19"/>
        <v>360</v>
      </c>
      <c r="M407" s="127" t="s">
        <v>157</v>
      </c>
      <c r="N407" s="128">
        <v>141</v>
      </c>
      <c r="O407" s="128">
        <v>501</v>
      </c>
      <c r="P407" s="129">
        <f t="shared" si="20"/>
        <v>-360</v>
      </c>
    </row>
    <row r="408" spans="1:16" s="103" customFormat="1" ht="14.1" customHeight="1" x14ac:dyDescent="0.2">
      <c r="A408" s="117"/>
      <c r="B408" s="123"/>
      <c r="C408" s="118"/>
      <c r="D408" s="118"/>
      <c r="E408" s="118"/>
      <c r="F408" s="125"/>
      <c r="G408" s="126"/>
      <c r="H408" s="125"/>
      <c r="I408" s="127" t="s">
        <v>70</v>
      </c>
      <c r="J408" s="128">
        <v>1333</v>
      </c>
      <c r="K408" s="128">
        <v>994</v>
      </c>
      <c r="L408" s="129">
        <f t="shared" si="19"/>
        <v>339</v>
      </c>
      <c r="M408" s="127" t="s">
        <v>165</v>
      </c>
      <c r="N408" s="128">
        <v>559</v>
      </c>
      <c r="O408" s="128">
        <v>832</v>
      </c>
      <c r="P408" s="129">
        <f t="shared" si="20"/>
        <v>-273</v>
      </c>
    </row>
    <row r="409" spans="1:16" s="103" customFormat="1" ht="14.1" customHeight="1" x14ac:dyDescent="0.2">
      <c r="A409" s="117"/>
      <c r="B409" s="123"/>
      <c r="C409" s="118"/>
      <c r="D409" s="118"/>
      <c r="E409" s="118"/>
      <c r="F409" s="125"/>
      <c r="G409" s="126"/>
      <c r="H409" s="125"/>
      <c r="I409" s="127" t="s">
        <v>96</v>
      </c>
      <c r="J409" s="128">
        <v>478</v>
      </c>
      <c r="K409" s="128">
        <v>185</v>
      </c>
      <c r="L409" s="129">
        <f t="shared" si="19"/>
        <v>293</v>
      </c>
      <c r="M409" s="127" t="s">
        <v>65</v>
      </c>
      <c r="N409" s="128">
        <v>177</v>
      </c>
      <c r="O409" s="128">
        <v>318</v>
      </c>
      <c r="P409" s="129">
        <f t="shared" si="20"/>
        <v>-141</v>
      </c>
    </row>
    <row r="410" spans="1:16" s="103" customFormat="1" ht="14.1" customHeight="1" x14ac:dyDescent="0.2">
      <c r="A410" s="117"/>
      <c r="B410" s="123"/>
      <c r="C410" s="118"/>
      <c r="D410" s="118"/>
      <c r="E410" s="118"/>
      <c r="F410" s="125"/>
      <c r="G410" s="126"/>
      <c r="H410" s="125"/>
      <c r="I410" s="127" t="s">
        <v>67</v>
      </c>
      <c r="J410" s="128">
        <v>1026</v>
      </c>
      <c r="K410" s="128">
        <v>777</v>
      </c>
      <c r="L410" s="129">
        <f t="shared" si="19"/>
        <v>249</v>
      </c>
      <c r="M410" s="127" t="s">
        <v>88</v>
      </c>
      <c r="N410" s="128">
        <v>32452</v>
      </c>
      <c r="O410" s="128">
        <v>32590</v>
      </c>
      <c r="P410" s="129">
        <f t="shared" si="20"/>
        <v>-138</v>
      </c>
    </row>
    <row r="411" spans="1:16" s="103" customFormat="1" ht="14.1" customHeight="1" x14ac:dyDescent="0.2">
      <c r="A411" s="117"/>
      <c r="B411" s="123"/>
      <c r="C411" s="118"/>
      <c r="D411" s="118"/>
      <c r="E411" s="118"/>
      <c r="F411" s="125"/>
      <c r="G411" s="126"/>
      <c r="H411" s="125"/>
      <c r="I411" s="127" t="s">
        <v>81</v>
      </c>
      <c r="J411" s="128">
        <v>306</v>
      </c>
      <c r="K411" s="128">
        <v>108</v>
      </c>
      <c r="L411" s="129">
        <f t="shared" si="19"/>
        <v>198</v>
      </c>
      <c r="M411" s="127" t="s">
        <v>162</v>
      </c>
      <c r="N411" s="128">
        <v>40</v>
      </c>
      <c r="O411" s="128">
        <v>90</v>
      </c>
      <c r="P411" s="129">
        <f t="shared" si="20"/>
        <v>-50</v>
      </c>
    </row>
    <row r="412" spans="1:16" s="103" customFormat="1" ht="14.1" customHeight="1" x14ac:dyDescent="0.2">
      <c r="A412" s="117"/>
      <c r="B412" s="123"/>
      <c r="C412" s="118"/>
      <c r="D412" s="118"/>
      <c r="E412" s="118"/>
      <c r="F412" s="125"/>
      <c r="G412" s="126"/>
      <c r="H412" s="125"/>
      <c r="I412" s="127" t="s">
        <v>77</v>
      </c>
      <c r="J412" s="128">
        <v>744</v>
      </c>
      <c r="K412" s="128">
        <v>561</v>
      </c>
      <c r="L412" s="129">
        <f t="shared" si="19"/>
        <v>183</v>
      </c>
      <c r="M412" s="127" t="s">
        <v>148</v>
      </c>
      <c r="N412" s="128">
        <v>609</v>
      </c>
      <c r="O412" s="128">
        <v>654</v>
      </c>
      <c r="P412" s="129">
        <f t="shared" si="20"/>
        <v>-45</v>
      </c>
    </row>
    <row r="413" spans="1:16" s="103" customFormat="1" ht="14.1" customHeight="1" x14ac:dyDescent="0.2">
      <c r="A413" s="117"/>
      <c r="B413" s="123"/>
      <c r="C413" s="118"/>
      <c r="D413" s="118"/>
      <c r="E413" s="118"/>
      <c r="F413" s="125"/>
      <c r="G413" s="126"/>
      <c r="H413" s="125"/>
      <c r="I413" s="127" t="s">
        <v>159</v>
      </c>
      <c r="J413" s="128">
        <v>199</v>
      </c>
      <c r="K413" s="128">
        <v>60</v>
      </c>
      <c r="L413" s="129">
        <f t="shared" si="19"/>
        <v>139</v>
      </c>
      <c r="M413" s="127" t="s">
        <v>84</v>
      </c>
      <c r="N413" s="128">
        <v>84</v>
      </c>
      <c r="O413" s="128">
        <v>125</v>
      </c>
      <c r="P413" s="129">
        <f t="shared" si="20"/>
        <v>-41</v>
      </c>
    </row>
    <row r="414" spans="1:16" s="103" customFormat="1" ht="14.1" customHeight="1" x14ac:dyDescent="0.2">
      <c r="A414" s="117"/>
      <c r="B414" s="123"/>
      <c r="C414" s="118"/>
      <c r="D414" s="118"/>
      <c r="E414" s="118"/>
      <c r="F414" s="125"/>
      <c r="G414" s="126"/>
      <c r="H414" s="125"/>
      <c r="I414" s="127" t="s">
        <v>87</v>
      </c>
      <c r="J414" s="128">
        <v>1352</v>
      </c>
      <c r="K414" s="128">
        <v>1222</v>
      </c>
      <c r="L414" s="129">
        <f t="shared" si="19"/>
        <v>130</v>
      </c>
      <c r="M414" s="127" t="s">
        <v>71</v>
      </c>
      <c r="N414" s="128">
        <v>15</v>
      </c>
      <c r="O414" s="128">
        <v>41</v>
      </c>
      <c r="P414" s="129">
        <f t="shared" si="20"/>
        <v>-26</v>
      </c>
    </row>
    <row r="415" spans="1:16" s="103" customFormat="1" ht="14.1" customHeight="1" x14ac:dyDescent="0.2">
      <c r="A415" s="117"/>
      <c r="B415" s="123"/>
      <c r="C415" s="118"/>
      <c r="D415" s="118"/>
      <c r="E415" s="118"/>
      <c r="F415" s="125"/>
      <c r="G415" s="126"/>
      <c r="H415" s="125"/>
      <c r="I415" s="127" t="s">
        <v>160</v>
      </c>
      <c r="J415" s="128">
        <v>1972</v>
      </c>
      <c r="K415" s="128">
        <v>1876</v>
      </c>
      <c r="L415" s="129">
        <f t="shared" si="19"/>
        <v>96</v>
      </c>
      <c r="M415" s="127" t="s">
        <v>78</v>
      </c>
      <c r="N415" s="128">
        <v>18</v>
      </c>
      <c r="O415" s="128">
        <v>35</v>
      </c>
      <c r="P415" s="129">
        <f t="shared" si="20"/>
        <v>-17</v>
      </c>
    </row>
    <row r="416" spans="1:16" s="103" customFormat="1" ht="14.1" customHeight="1" x14ac:dyDescent="0.2">
      <c r="A416" s="117"/>
      <c r="B416" s="123"/>
      <c r="C416" s="118"/>
      <c r="D416" s="118"/>
      <c r="E416" s="118"/>
      <c r="F416" s="125"/>
      <c r="G416" s="126"/>
      <c r="H416" s="125"/>
      <c r="I416" s="127" t="s">
        <v>82</v>
      </c>
      <c r="J416" s="128">
        <v>1397</v>
      </c>
      <c r="K416" s="128">
        <v>1304</v>
      </c>
      <c r="L416" s="129">
        <f t="shared" si="19"/>
        <v>93</v>
      </c>
      <c r="M416" s="127" t="s">
        <v>156</v>
      </c>
      <c r="N416" s="128">
        <v>141</v>
      </c>
      <c r="O416" s="128">
        <v>152</v>
      </c>
      <c r="P416" s="129">
        <f t="shared" si="20"/>
        <v>-11</v>
      </c>
    </row>
    <row r="417" spans="1:16" s="103" customFormat="1" ht="14.1" customHeight="1" x14ac:dyDescent="0.2">
      <c r="A417" s="117"/>
      <c r="B417" s="123"/>
      <c r="C417" s="118"/>
      <c r="D417" s="118"/>
      <c r="E417" s="118"/>
      <c r="F417" s="125"/>
      <c r="G417" s="126"/>
      <c r="H417" s="125"/>
      <c r="I417" s="127" t="s">
        <v>164</v>
      </c>
      <c r="J417" s="128">
        <v>462</v>
      </c>
      <c r="K417" s="128">
        <v>383</v>
      </c>
      <c r="L417" s="129">
        <f t="shared" si="19"/>
        <v>79</v>
      </c>
      <c r="M417" s="127" t="s">
        <v>150</v>
      </c>
      <c r="N417" s="128">
        <v>33560</v>
      </c>
      <c r="O417" s="128">
        <v>37112</v>
      </c>
      <c r="P417" s="129">
        <f t="shared" si="20"/>
        <v>-3552</v>
      </c>
    </row>
    <row r="418" spans="1:16" s="103" customFormat="1" ht="14.1" customHeight="1" x14ac:dyDescent="0.2">
      <c r="A418" s="117"/>
      <c r="B418" s="123"/>
      <c r="C418" s="118"/>
      <c r="D418" s="118"/>
      <c r="E418" s="118"/>
      <c r="F418" s="125"/>
      <c r="G418" s="126"/>
      <c r="H418" s="125"/>
      <c r="I418" s="127" t="s">
        <v>155</v>
      </c>
      <c r="J418" s="128">
        <v>75</v>
      </c>
      <c r="K418" s="128">
        <v>4</v>
      </c>
      <c r="L418" s="129">
        <f t="shared" si="19"/>
        <v>71</v>
      </c>
    </row>
    <row r="419" spans="1:16" s="103" customFormat="1" ht="14.1" customHeight="1" x14ac:dyDescent="0.2">
      <c r="A419" s="117"/>
      <c r="B419" s="123"/>
      <c r="C419" s="118"/>
      <c r="D419" s="118"/>
      <c r="E419" s="118"/>
      <c r="F419" s="125"/>
      <c r="G419" s="126"/>
      <c r="H419" s="125"/>
      <c r="I419" s="127" t="s">
        <v>166</v>
      </c>
      <c r="J419" s="128">
        <v>844</v>
      </c>
      <c r="K419" s="128">
        <v>796</v>
      </c>
      <c r="L419" s="129">
        <f t="shared" si="19"/>
        <v>48</v>
      </c>
    </row>
    <row r="420" spans="1:16" s="103" customFormat="1" ht="14.1" customHeight="1" x14ac:dyDescent="0.2">
      <c r="A420" s="117"/>
      <c r="B420" s="123"/>
      <c r="C420" s="118"/>
      <c r="D420" s="118"/>
      <c r="E420" s="118"/>
      <c r="F420" s="125"/>
      <c r="G420" s="126"/>
      <c r="H420" s="125"/>
      <c r="I420" s="127" t="s">
        <v>176</v>
      </c>
      <c r="J420" s="128">
        <v>63</v>
      </c>
      <c r="K420" s="128">
        <v>25</v>
      </c>
      <c r="L420" s="129">
        <f t="shared" si="19"/>
        <v>38</v>
      </c>
      <c r="M420" s="131"/>
      <c r="N420" s="128"/>
      <c r="O420" s="128"/>
      <c r="P420" s="129"/>
    </row>
    <row r="421" spans="1:16" s="103" customFormat="1" ht="14.1" customHeight="1" x14ac:dyDescent="0.2">
      <c r="A421" s="117"/>
      <c r="B421" s="123"/>
      <c r="C421" s="118"/>
      <c r="D421" s="118"/>
      <c r="E421" s="118"/>
      <c r="F421" s="125"/>
      <c r="G421" s="126"/>
      <c r="H421" s="125"/>
      <c r="I421" s="127" t="s">
        <v>153</v>
      </c>
      <c r="J421" s="128">
        <v>143</v>
      </c>
      <c r="K421" s="128">
        <v>108</v>
      </c>
      <c r="L421" s="129">
        <f t="shared" si="19"/>
        <v>35</v>
      </c>
      <c r="M421" s="131"/>
      <c r="N421" s="128"/>
      <c r="O421" s="128"/>
      <c r="P421" s="129"/>
    </row>
    <row r="422" spans="1:16" s="103" customFormat="1" ht="14.1" customHeight="1" x14ac:dyDescent="0.2">
      <c r="A422" s="117"/>
      <c r="B422" s="123"/>
      <c r="C422" s="118"/>
      <c r="D422" s="118"/>
      <c r="E422" s="118"/>
      <c r="F422" s="125"/>
      <c r="G422" s="126"/>
      <c r="H422" s="125"/>
      <c r="I422" s="127" t="s">
        <v>98</v>
      </c>
      <c r="J422" s="128">
        <v>22</v>
      </c>
      <c r="K422" s="128">
        <v>0</v>
      </c>
      <c r="L422" s="129">
        <f t="shared" si="19"/>
        <v>22</v>
      </c>
      <c r="M422" s="131"/>
      <c r="N422" s="128"/>
      <c r="O422" s="128"/>
      <c r="P422" s="129"/>
    </row>
    <row r="423" spans="1:16" s="103" customFormat="1" ht="14.1" customHeight="1" x14ac:dyDescent="0.2">
      <c r="A423" s="117"/>
      <c r="B423" s="123"/>
      <c r="C423" s="118"/>
      <c r="D423" s="118"/>
      <c r="E423" s="118"/>
      <c r="F423" s="125"/>
      <c r="G423" s="126"/>
      <c r="H423" s="125"/>
      <c r="I423" s="127" t="s">
        <v>161</v>
      </c>
      <c r="J423" s="128">
        <v>1264</v>
      </c>
      <c r="K423" s="128">
        <v>1243</v>
      </c>
      <c r="L423" s="129">
        <f t="shared" si="19"/>
        <v>21</v>
      </c>
      <c r="M423" s="131"/>
      <c r="N423" s="128"/>
      <c r="O423" s="128"/>
      <c r="P423" s="129"/>
    </row>
    <row r="424" spans="1:16" s="103" customFormat="1" ht="14.1" customHeight="1" x14ac:dyDescent="0.2">
      <c r="A424" s="117"/>
      <c r="B424" s="123"/>
      <c r="C424" s="118"/>
      <c r="D424" s="118"/>
      <c r="E424" s="118"/>
      <c r="F424" s="125"/>
      <c r="G424" s="126"/>
      <c r="H424" s="125"/>
      <c r="I424" s="127" t="s">
        <v>103</v>
      </c>
      <c r="J424" s="128">
        <v>100</v>
      </c>
      <c r="K424" s="128">
        <v>97</v>
      </c>
      <c r="L424" s="129">
        <f t="shared" si="19"/>
        <v>3</v>
      </c>
      <c r="M424" s="131"/>
      <c r="N424" s="128"/>
      <c r="O424" s="128"/>
      <c r="P424" s="129"/>
    </row>
    <row r="425" spans="1:16" s="103" customFormat="1" ht="14.1" customHeight="1" x14ac:dyDescent="0.2">
      <c r="A425" s="117"/>
      <c r="B425" s="123"/>
      <c r="C425" s="118"/>
      <c r="D425" s="118"/>
      <c r="E425" s="118"/>
      <c r="F425" s="125"/>
      <c r="G425" s="126"/>
      <c r="H425" s="125"/>
      <c r="I425" s="127" t="s">
        <v>79</v>
      </c>
      <c r="J425" s="128">
        <v>2</v>
      </c>
      <c r="K425" s="128">
        <v>0</v>
      </c>
      <c r="L425" s="129">
        <f t="shared" si="19"/>
        <v>2</v>
      </c>
      <c r="M425" s="132"/>
      <c r="N425" s="133"/>
      <c r="O425" s="133"/>
      <c r="P425" s="129"/>
    </row>
    <row r="426" spans="1:16" s="103" customFormat="1" ht="14.1" customHeight="1" x14ac:dyDescent="0.2">
      <c r="A426" s="117"/>
      <c r="B426" s="123"/>
      <c r="C426" s="118"/>
      <c r="D426" s="118"/>
      <c r="E426" s="118"/>
      <c r="F426" s="125"/>
      <c r="G426" s="126"/>
      <c r="H426" s="125"/>
      <c r="I426" s="127" t="s">
        <v>177</v>
      </c>
      <c r="J426" s="128">
        <v>1</v>
      </c>
      <c r="K426" s="128">
        <v>0</v>
      </c>
      <c r="L426" s="129">
        <f t="shared" si="19"/>
        <v>1</v>
      </c>
      <c r="M426" s="132"/>
      <c r="N426" s="133"/>
      <c r="O426" s="133"/>
      <c r="P426" s="129"/>
    </row>
    <row r="427" spans="1:16" s="103" customFormat="1" ht="14.1" customHeight="1" x14ac:dyDescent="0.2">
      <c r="A427" s="117"/>
      <c r="B427" s="123"/>
      <c r="C427" s="118"/>
      <c r="D427" s="118"/>
      <c r="E427" s="118"/>
      <c r="F427" s="125"/>
      <c r="G427" s="126"/>
      <c r="H427" s="125"/>
      <c r="M427" s="132"/>
      <c r="N427" s="133"/>
      <c r="O427" s="133"/>
      <c r="P427" s="129"/>
    </row>
    <row r="428" spans="1:16" s="103" customFormat="1" ht="14.1" customHeight="1" x14ac:dyDescent="0.2">
      <c r="A428" s="117"/>
      <c r="B428" s="123"/>
      <c r="C428" s="118"/>
      <c r="D428" s="118"/>
      <c r="E428" s="118"/>
      <c r="F428" s="125"/>
      <c r="G428" s="126"/>
      <c r="H428" s="125"/>
      <c r="I428" s="132"/>
      <c r="J428" s="133"/>
      <c r="K428" s="133"/>
      <c r="L428" s="129"/>
      <c r="M428" s="132"/>
      <c r="N428" s="133"/>
      <c r="O428" s="133"/>
      <c r="P428" s="129"/>
    </row>
    <row r="429" spans="1:16" s="103" customFormat="1" ht="14.1" customHeight="1" x14ac:dyDescent="0.2">
      <c r="A429" s="43"/>
      <c r="B429" s="101"/>
      <c r="C429" s="118"/>
      <c r="D429" s="118"/>
      <c r="E429" s="118"/>
      <c r="F429" s="118"/>
      <c r="G429" s="89"/>
      <c r="H429" s="89"/>
      <c r="L429" s="134"/>
      <c r="P429" s="134"/>
    </row>
    <row r="430" spans="1:16" s="103" customFormat="1" ht="14.1" customHeight="1" x14ac:dyDescent="0.2">
      <c r="A430" s="43"/>
      <c r="B430" s="101"/>
      <c r="C430" s="118"/>
      <c r="D430" s="118"/>
      <c r="E430" s="118"/>
      <c r="F430" s="118"/>
      <c r="G430" s="89"/>
      <c r="H430" s="89"/>
      <c r="I430" s="89"/>
      <c r="J430" s="89"/>
      <c r="K430" s="89"/>
      <c r="L430" s="122"/>
      <c r="N430" s="89"/>
      <c r="O430" s="89"/>
      <c r="P430" s="122"/>
    </row>
    <row r="431" spans="1:16" s="103" customFormat="1" ht="14.1" customHeight="1" x14ac:dyDescent="0.2">
      <c r="A431" s="43"/>
      <c r="B431" s="101"/>
      <c r="C431" s="118"/>
      <c r="D431" s="118"/>
      <c r="E431" s="118"/>
      <c r="F431" s="118"/>
      <c r="G431" s="89"/>
      <c r="H431" s="89"/>
      <c r="I431" s="118" t="s">
        <v>151</v>
      </c>
      <c r="J431" s="118">
        <f>SUM(J394:J430)</f>
        <v>262731</v>
      </c>
      <c r="K431" s="118">
        <f>SUM(K394:K430)</f>
        <v>236877</v>
      </c>
      <c r="L431" s="137">
        <f>SUM(L394:L430)</f>
        <v>25854</v>
      </c>
      <c r="M431" s="118" t="s">
        <v>151</v>
      </c>
      <c r="N431" s="118">
        <f>SUM(N394:N430)</f>
        <v>523389</v>
      </c>
      <c r="O431" s="118">
        <f>SUM(O394:O430)</f>
        <v>560504</v>
      </c>
      <c r="P431" s="137">
        <f>SUM(P394:P430)</f>
        <v>-37115</v>
      </c>
    </row>
    <row r="432" spans="1:16" s="103" customFormat="1" ht="14.1" customHeight="1" x14ac:dyDescent="0.2">
      <c r="A432" s="43"/>
      <c r="B432" s="101"/>
      <c r="C432" s="118"/>
      <c r="D432" s="118"/>
      <c r="E432" s="118"/>
      <c r="F432" s="118"/>
      <c r="G432" s="89"/>
      <c r="H432" s="89"/>
      <c r="J432" s="118">
        <f>N431</f>
        <v>523389</v>
      </c>
      <c r="K432" s="118">
        <f>O431</f>
        <v>560504</v>
      </c>
      <c r="L432" s="137">
        <f>P431</f>
        <v>-37115</v>
      </c>
      <c r="M432" s="136"/>
      <c r="N432" s="118"/>
      <c r="O432" s="118"/>
      <c r="P432" s="160"/>
    </row>
    <row r="433" spans="1:16" s="103" customFormat="1" ht="14.1" customHeight="1" x14ac:dyDescent="0.2">
      <c r="A433" s="43"/>
      <c r="B433" s="101"/>
      <c r="C433" s="118"/>
      <c r="D433" s="118"/>
      <c r="E433" s="118"/>
      <c r="F433" s="118"/>
      <c r="G433" s="89"/>
      <c r="H433" s="89"/>
      <c r="J433" s="138">
        <f>SUM(J431:J432)</f>
        <v>786120</v>
      </c>
      <c r="K433" s="138">
        <f>SUM(K431:K432)</f>
        <v>797381</v>
      </c>
      <c r="L433" s="139">
        <f>SUM(L431:L432)</f>
        <v>-11261</v>
      </c>
      <c r="M433" s="136"/>
      <c r="N433" s="118"/>
      <c r="O433" s="118"/>
      <c r="P433" s="122"/>
    </row>
    <row r="434" spans="1:16" s="103" customFormat="1" ht="14.1" customHeight="1" x14ac:dyDescent="0.2">
      <c r="A434" s="43"/>
      <c r="B434" s="101"/>
      <c r="C434" s="118"/>
      <c r="D434" s="118"/>
      <c r="E434" s="118"/>
      <c r="F434" s="118"/>
      <c r="G434" s="89"/>
      <c r="H434" s="89"/>
      <c r="I434" s="142" t="s">
        <v>192</v>
      </c>
      <c r="J434" s="138">
        <f>C393-J433</f>
        <v>0</v>
      </c>
      <c r="K434" s="138">
        <f>E393-K433</f>
        <v>0</v>
      </c>
      <c r="L434" s="139">
        <f>G393-L433</f>
        <v>0</v>
      </c>
      <c r="M434" s="136"/>
      <c r="N434" s="118"/>
      <c r="O434" s="118"/>
      <c r="P434" s="122"/>
    </row>
    <row r="435" spans="1:16" s="103" customFormat="1" ht="14.1" customHeight="1" x14ac:dyDescent="0.2">
      <c r="A435" s="43"/>
      <c r="B435" s="101"/>
      <c r="C435" s="118"/>
      <c r="D435" s="118"/>
      <c r="E435" s="118"/>
      <c r="F435" s="118"/>
      <c r="G435" s="89"/>
      <c r="H435" s="89"/>
      <c r="I435" s="136"/>
      <c r="J435" s="89"/>
      <c r="K435" s="89"/>
      <c r="L435" s="160"/>
      <c r="N435" s="89"/>
      <c r="O435" s="89"/>
      <c r="P435" s="122"/>
    </row>
    <row r="436" spans="1:16" s="103" customFormat="1" ht="14.1" customHeight="1" x14ac:dyDescent="0.2">
      <c r="A436" s="117">
        <v>11</v>
      </c>
      <c r="B436" s="150" t="s">
        <v>132</v>
      </c>
      <c r="C436" s="48">
        <v>82420</v>
      </c>
      <c r="D436" s="119">
        <f>C436*100/22958322</f>
        <v>0.35899836233675964</v>
      </c>
      <c r="E436" s="48">
        <v>85281</v>
      </c>
      <c r="F436" s="119">
        <f>E436*100/23212007</f>
        <v>0.36740037171279499</v>
      </c>
      <c r="G436" s="120">
        <f>C436-E436</f>
        <v>-2861</v>
      </c>
      <c r="H436" s="121">
        <f>G436*100/E436</f>
        <v>-3.3547918059122197</v>
      </c>
      <c r="I436" s="89"/>
      <c r="J436" s="89"/>
      <c r="K436" s="89"/>
      <c r="L436" s="122"/>
      <c r="M436" s="136"/>
      <c r="N436" s="118"/>
      <c r="O436" s="118"/>
      <c r="P436" s="160"/>
    </row>
    <row r="437" spans="1:16" s="103" customFormat="1" ht="14.1" customHeight="1" x14ac:dyDescent="0.2">
      <c r="A437" s="117"/>
      <c r="B437" s="123"/>
      <c r="C437" s="167"/>
      <c r="D437" s="125"/>
      <c r="E437" s="167"/>
      <c r="F437" s="125"/>
      <c r="G437" s="126"/>
      <c r="H437" s="125"/>
      <c r="I437" s="127" t="s">
        <v>78</v>
      </c>
      <c r="J437" s="128">
        <v>12194</v>
      </c>
      <c r="K437" s="128">
        <v>2476</v>
      </c>
      <c r="L437" s="129">
        <f t="shared" ref="L437:L457" si="21">J437-K437</f>
        <v>9718</v>
      </c>
      <c r="M437" s="127" t="s">
        <v>64</v>
      </c>
      <c r="N437" s="128">
        <v>139</v>
      </c>
      <c r="O437" s="128">
        <v>7037</v>
      </c>
      <c r="P437" s="129">
        <f t="shared" ref="P437:P463" si="22">N437-O437</f>
        <v>-6898</v>
      </c>
    </row>
    <row r="438" spans="1:16" s="103" customFormat="1" ht="14.1" customHeight="1" x14ac:dyDescent="0.2">
      <c r="A438" s="43"/>
      <c r="B438" s="101"/>
      <c r="C438" s="118"/>
      <c r="D438" s="118"/>
      <c r="E438" s="118"/>
      <c r="F438" s="118"/>
      <c r="G438" s="89"/>
      <c r="H438" s="89"/>
      <c r="I438" s="127" t="s">
        <v>102</v>
      </c>
      <c r="J438" s="128">
        <v>16639</v>
      </c>
      <c r="K438" s="128">
        <v>12788</v>
      </c>
      <c r="L438" s="129">
        <f t="shared" si="21"/>
        <v>3851</v>
      </c>
      <c r="M438" s="127" t="s">
        <v>70</v>
      </c>
      <c r="N438" s="128">
        <v>4050</v>
      </c>
      <c r="O438" s="128">
        <v>8433</v>
      </c>
      <c r="P438" s="129">
        <f t="shared" si="22"/>
        <v>-4383</v>
      </c>
    </row>
    <row r="439" spans="1:16" s="103" customFormat="1" ht="14.1" customHeight="1" x14ac:dyDescent="0.2">
      <c r="A439" s="43"/>
      <c r="B439" s="101"/>
      <c r="C439" s="118"/>
      <c r="D439" s="118"/>
      <c r="E439" s="118"/>
      <c r="F439" s="118"/>
      <c r="G439" s="89"/>
      <c r="H439" s="89"/>
      <c r="I439" s="127" t="s">
        <v>171</v>
      </c>
      <c r="J439" s="128">
        <v>2239</v>
      </c>
      <c r="K439" s="128">
        <v>266</v>
      </c>
      <c r="L439" s="129">
        <f t="shared" si="21"/>
        <v>1973</v>
      </c>
      <c r="M439" s="127" t="s">
        <v>67</v>
      </c>
      <c r="N439" s="128">
        <v>173</v>
      </c>
      <c r="O439" s="128">
        <v>1552</v>
      </c>
      <c r="P439" s="129">
        <f t="shared" si="22"/>
        <v>-1379</v>
      </c>
    </row>
    <row r="440" spans="1:16" s="103" customFormat="1" ht="14.1" customHeight="1" x14ac:dyDescent="0.2">
      <c r="A440" s="43"/>
      <c r="B440" s="101"/>
      <c r="C440" s="118"/>
      <c r="D440" s="118"/>
      <c r="E440" s="118"/>
      <c r="F440" s="118"/>
      <c r="G440" s="89"/>
      <c r="H440" s="89"/>
      <c r="I440" s="127" t="s">
        <v>63</v>
      </c>
      <c r="J440" s="128">
        <v>6677</v>
      </c>
      <c r="K440" s="128">
        <v>5792</v>
      </c>
      <c r="L440" s="129">
        <f t="shared" si="21"/>
        <v>885</v>
      </c>
      <c r="M440" s="127" t="s">
        <v>84</v>
      </c>
      <c r="N440" s="128">
        <v>1850</v>
      </c>
      <c r="O440" s="128">
        <v>2824</v>
      </c>
      <c r="P440" s="129">
        <f t="shared" si="22"/>
        <v>-974</v>
      </c>
    </row>
    <row r="441" spans="1:16" s="103" customFormat="1" ht="14.1" customHeight="1" x14ac:dyDescent="0.2">
      <c r="A441" s="43"/>
      <c r="B441" s="101"/>
      <c r="C441" s="118"/>
      <c r="D441" s="118"/>
      <c r="E441" s="118"/>
      <c r="F441" s="118"/>
      <c r="G441" s="89"/>
      <c r="H441" s="89"/>
      <c r="I441" s="127" t="s">
        <v>85</v>
      </c>
      <c r="J441" s="128">
        <v>1167</v>
      </c>
      <c r="K441" s="128">
        <v>459</v>
      </c>
      <c r="L441" s="129">
        <f t="shared" si="21"/>
        <v>708</v>
      </c>
      <c r="M441" s="127" t="s">
        <v>76</v>
      </c>
      <c r="N441" s="128">
        <v>452</v>
      </c>
      <c r="O441" s="128">
        <v>1062</v>
      </c>
      <c r="P441" s="129">
        <f t="shared" si="22"/>
        <v>-610</v>
      </c>
    </row>
    <row r="442" spans="1:16" s="103" customFormat="1" ht="14.1" customHeight="1" x14ac:dyDescent="0.2">
      <c r="A442" s="43"/>
      <c r="B442" s="101"/>
      <c r="C442" s="118"/>
      <c r="D442" s="118"/>
      <c r="E442" s="118"/>
      <c r="F442" s="118"/>
      <c r="G442" s="89"/>
      <c r="H442" s="89"/>
      <c r="I442" s="127" t="s">
        <v>98</v>
      </c>
      <c r="J442" s="128">
        <v>689</v>
      </c>
      <c r="K442" s="128">
        <v>0</v>
      </c>
      <c r="L442" s="129">
        <f t="shared" si="21"/>
        <v>689</v>
      </c>
      <c r="M442" s="127" t="s">
        <v>159</v>
      </c>
      <c r="N442" s="128">
        <v>283</v>
      </c>
      <c r="O442" s="128">
        <v>723</v>
      </c>
      <c r="P442" s="129">
        <f t="shared" si="22"/>
        <v>-440</v>
      </c>
    </row>
    <row r="443" spans="1:16" s="103" customFormat="1" ht="14.1" customHeight="1" x14ac:dyDescent="0.2">
      <c r="A443" s="43"/>
      <c r="B443" s="101"/>
      <c r="C443" s="118"/>
      <c r="D443" s="118"/>
      <c r="E443" s="118"/>
      <c r="F443" s="118"/>
      <c r="G443" s="89"/>
      <c r="H443" s="89"/>
      <c r="I443" s="127" t="s">
        <v>69</v>
      </c>
      <c r="J443" s="128">
        <v>1002</v>
      </c>
      <c r="K443" s="128">
        <v>470</v>
      </c>
      <c r="L443" s="129">
        <f t="shared" si="21"/>
        <v>532</v>
      </c>
      <c r="M443" s="127" t="s">
        <v>86</v>
      </c>
      <c r="N443" s="128">
        <v>317</v>
      </c>
      <c r="O443" s="128">
        <v>699</v>
      </c>
      <c r="P443" s="129">
        <f t="shared" si="22"/>
        <v>-382</v>
      </c>
    </row>
    <row r="444" spans="1:16" s="103" customFormat="1" ht="14.1" customHeight="1" x14ac:dyDescent="0.2">
      <c r="A444" s="43"/>
      <c r="B444" s="101"/>
      <c r="C444" s="118"/>
      <c r="D444" s="118"/>
      <c r="E444" s="118"/>
      <c r="F444" s="118"/>
      <c r="G444" s="89"/>
      <c r="H444" s="89"/>
      <c r="I444" s="127" t="s">
        <v>177</v>
      </c>
      <c r="J444" s="128">
        <v>668</v>
      </c>
      <c r="K444" s="128">
        <v>145</v>
      </c>
      <c r="L444" s="129">
        <f t="shared" si="21"/>
        <v>523</v>
      </c>
      <c r="M444" s="127" t="s">
        <v>72</v>
      </c>
      <c r="N444" s="128">
        <v>0</v>
      </c>
      <c r="O444" s="128">
        <v>326</v>
      </c>
      <c r="P444" s="129">
        <f t="shared" si="22"/>
        <v>-326</v>
      </c>
    </row>
    <row r="445" spans="1:16" s="103" customFormat="1" ht="14.1" customHeight="1" x14ac:dyDescent="0.2">
      <c r="A445" s="43"/>
      <c r="B445" s="101"/>
      <c r="C445" s="118"/>
      <c r="D445" s="118"/>
      <c r="E445" s="118"/>
      <c r="F445" s="118"/>
      <c r="G445" s="89"/>
      <c r="H445" s="89"/>
      <c r="I445" s="127" t="s">
        <v>167</v>
      </c>
      <c r="J445" s="128">
        <v>8559</v>
      </c>
      <c r="K445" s="128">
        <v>8079</v>
      </c>
      <c r="L445" s="129">
        <f t="shared" si="21"/>
        <v>480</v>
      </c>
      <c r="M445" s="127" t="s">
        <v>82</v>
      </c>
      <c r="N445" s="128">
        <v>4892</v>
      </c>
      <c r="O445" s="128">
        <v>5206</v>
      </c>
      <c r="P445" s="129">
        <f t="shared" si="22"/>
        <v>-314</v>
      </c>
    </row>
    <row r="446" spans="1:16" s="103" customFormat="1" ht="14.1" customHeight="1" x14ac:dyDescent="0.2">
      <c r="A446" s="117"/>
      <c r="B446" s="123"/>
      <c r="C446" s="118"/>
      <c r="D446" s="118"/>
      <c r="E446" s="118"/>
      <c r="F446" s="118"/>
      <c r="G446" s="118"/>
      <c r="H446" s="118"/>
      <c r="I446" s="127" t="s">
        <v>68</v>
      </c>
      <c r="J446" s="128">
        <v>625</v>
      </c>
      <c r="K446" s="128">
        <v>436</v>
      </c>
      <c r="L446" s="129">
        <f t="shared" si="21"/>
        <v>189</v>
      </c>
      <c r="M446" s="127" t="s">
        <v>77</v>
      </c>
      <c r="N446" s="128">
        <v>1571</v>
      </c>
      <c r="O446" s="128">
        <v>1840</v>
      </c>
      <c r="P446" s="129">
        <f t="shared" si="22"/>
        <v>-269</v>
      </c>
    </row>
    <row r="447" spans="1:16" s="103" customFormat="1" ht="14.1" customHeight="1" x14ac:dyDescent="0.2">
      <c r="A447" s="43"/>
      <c r="B447" s="101"/>
      <c r="C447" s="118"/>
      <c r="D447" s="118"/>
      <c r="E447" s="118"/>
      <c r="F447" s="118"/>
      <c r="G447" s="89"/>
      <c r="H447" s="89"/>
      <c r="I447" s="127" t="s">
        <v>83</v>
      </c>
      <c r="J447" s="128">
        <v>778</v>
      </c>
      <c r="K447" s="128">
        <v>597</v>
      </c>
      <c r="L447" s="129">
        <f t="shared" si="21"/>
        <v>181</v>
      </c>
      <c r="M447" s="127" t="s">
        <v>74</v>
      </c>
      <c r="N447" s="128">
        <v>544</v>
      </c>
      <c r="O447" s="128">
        <v>716</v>
      </c>
      <c r="P447" s="129">
        <f t="shared" si="22"/>
        <v>-172</v>
      </c>
    </row>
    <row r="448" spans="1:16" s="103" customFormat="1" ht="14.1" customHeight="1" x14ac:dyDescent="0.2">
      <c r="A448" s="43"/>
      <c r="B448" s="101"/>
      <c r="C448" s="118"/>
      <c r="D448" s="118"/>
      <c r="E448" s="118"/>
      <c r="F448" s="118"/>
      <c r="G448" s="89"/>
      <c r="H448" s="89"/>
      <c r="I448" s="127" t="s">
        <v>157</v>
      </c>
      <c r="J448" s="128">
        <v>147</v>
      </c>
      <c r="K448" s="128">
        <v>104</v>
      </c>
      <c r="L448" s="129">
        <f t="shared" si="21"/>
        <v>43</v>
      </c>
      <c r="M448" s="127" t="s">
        <v>101</v>
      </c>
      <c r="N448" s="128">
        <v>4</v>
      </c>
      <c r="O448" s="128">
        <v>140</v>
      </c>
      <c r="P448" s="129">
        <f t="shared" si="22"/>
        <v>-136</v>
      </c>
    </row>
    <row r="449" spans="1:16" s="103" customFormat="1" ht="14.1" customHeight="1" x14ac:dyDescent="0.2">
      <c r="A449" s="43"/>
      <c r="B449" s="101"/>
      <c r="C449" s="118"/>
      <c r="D449" s="118"/>
      <c r="E449" s="118"/>
      <c r="F449" s="118"/>
      <c r="G449" s="89"/>
      <c r="H449" s="89"/>
      <c r="I449" s="127" t="s">
        <v>80</v>
      </c>
      <c r="J449" s="128">
        <v>82</v>
      </c>
      <c r="K449" s="128">
        <v>71</v>
      </c>
      <c r="L449" s="129">
        <f t="shared" si="21"/>
        <v>11</v>
      </c>
      <c r="M449" s="127" t="s">
        <v>97</v>
      </c>
      <c r="N449" s="128">
        <v>307</v>
      </c>
      <c r="O449" s="128">
        <v>403</v>
      </c>
      <c r="P449" s="129">
        <f t="shared" si="22"/>
        <v>-96</v>
      </c>
    </row>
    <row r="450" spans="1:16" s="103" customFormat="1" ht="14.1" customHeight="1" x14ac:dyDescent="0.2">
      <c r="A450" s="43"/>
      <c r="B450" s="101"/>
      <c r="C450" s="118"/>
      <c r="D450" s="118"/>
      <c r="E450" s="118"/>
      <c r="F450" s="118"/>
      <c r="G450" s="89"/>
      <c r="H450" s="89"/>
      <c r="I450" s="127" t="s">
        <v>91</v>
      </c>
      <c r="J450" s="128">
        <v>12</v>
      </c>
      <c r="K450" s="128">
        <v>2</v>
      </c>
      <c r="L450" s="129">
        <f t="shared" si="21"/>
        <v>10</v>
      </c>
      <c r="M450" s="127" t="s">
        <v>148</v>
      </c>
      <c r="N450" s="128">
        <v>19</v>
      </c>
      <c r="O450" s="128">
        <v>107</v>
      </c>
      <c r="P450" s="129">
        <f t="shared" si="22"/>
        <v>-88</v>
      </c>
    </row>
    <row r="451" spans="1:16" s="103" customFormat="1" ht="14.1" customHeight="1" x14ac:dyDescent="0.2">
      <c r="A451" s="43"/>
      <c r="B451" s="101"/>
      <c r="C451" s="118"/>
      <c r="D451" s="118"/>
      <c r="E451" s="118"/>
      <c r="F451" s="118"/>
      <c r="G451" s="89"/>
      <c r="H451" s="89"/>
      <c r="I451" s="127" t="s">
        <v>103</v>
      </c>
      <c r="J451" s="128">
        <v>9</v>
      </c>
      <c r="K451" s="128">
        <v>0</v>
      </c>
      <c r="L451" s="129">
        <f t="shared" si="21"/>
        <v>9</v>
      </c>
      <c r="M451" s="127" t="s">
        <v>88</v>
      </c>
      <c r="N451" s="128">
        <v>1</v>
      </c>
      <c r="O451" s="128">
        <v>82</v>
      </c>
      <c r="P451" s="129">
        <f t="shared" si="22"/>
        <v>-81</v>
      </c>
    </row>
    <row r="452" spans="1:16" s="103" customFormat="1" ht="14.1" customHeight="1" x14ac:dyDescent="0.2">
      <c r="A452" s="43"/>
      <c r="B452" s="101"/>
      <c r="C452" s="118"/>
      <c r="D452" s="118"/>
      <c r="E452" s="118"/>
      <c r="F452" s="118"/>
      <c r="G452" s="89"/>
      <c r="H452" s="89"/>
      <c r="I452" s="127" t="s">
        <v>99</v>
      </c>
      <c r="J452" s="128">
        <v>16</v>
      </c>
      <c r="K452" s="128">
        <v>8</v>
      </c>
      <c r="L452" s="129">
        <f t="shared" si="21"/>
        <v>8</v>
      </c>
      <c r="M452" s="127" t="s">
        <v>164</v>
      </c>
      <c r="N452" s="128">
        <v>1</v>
      </c>
      <c r="O452" s="128">
        <v>50</v>
      </c>
      <c r="P452" s="129">
        <f t="shared" si="22"/>
        <v>-49</v>
      </c>
    </row>
    <row r="453" spans="1:16" s="103" customFormat="1" ht="14.1" customHeight="1" x14ac:dyDescent="0.2">
      <c r="A453" s="43"/>
      <c r="B453" s="101"/>
      <c r="C453" s="118"/>
      <c r="D453" s="118"/>
      <c r="E453" s="118"/>
      <c r="F453" s="118"/>
      <c r="G453" s="89"/>
      <c r="H453" s="89"/>
      <c r="I453" s="127" t="s">
        <v>163</v>
      </c>
      <c r="J453" s="128">
        <v>7</v>
      </c>
      <c r="K453" s="128">
        <v>0</v>
      </c>
      <c r="L453" s="129">
        <f t="shared" si="21"/>
        <v>7</v>
      </c>
      <c r="M453" s="127" t="s">
        <v>96</v>
      </c>
      <c r="N453" s="128">
        <v>745</v>
      </c>
      <c r="O453" s="128">
        <v>778</v>
      </c>
      <c r="P453" s="129">
        <f t="shared" si="22"/>
        <v>-33</v>
      </c>
    </row>
    <row r="454" spans="1:16" s="103" customFormat="1" ht="14.1" customHeight="1" x14ac:dyDescent="0.2">
      <c r="A454" s="43"/>
      <c r="B454" s="101"/>
      <c r="C454" s="118"/>
      <c r="D454" s="118"/>
      <c r="E454" s="118"/>
      <c r="F454" s="118"/>
      <c r="G454" s="89"/>
      <c r="H454" s="89"/>
      <c r="I454" s="127" t="s">
        <v>174</v>
      </c>
      <c r="J454" s="128">
        <v>8</v>
      </c>
      <c r="K454" s="128">
        <v>4</v>
      </c>
      <c r="L454" s="129">
        <f t="shared" si="21"/>
        <v>4</v>
      </c>
      <c r="M454" s="127" t="s">
        <v>94</v>
      </c>
      <c r="N454" s="128">
        <v>26</v>
      </c>
      <c r="O454" s="128">
        <v>46</v>
      </c>
      <c r="P454" s="129">
        <f t="shared" si="22"/>
        <v>-20</v>
      </c>
    </row>
    <row r="455" spans="1:16" s="103" customFormat="1" ht="14.1" customHeight="1" x14ac:dyDescent="0.2">
      <c r="A455" s="43"/>
      <c r="B455" s="101"/>
      <c r="C455" s="118"/>
      <c r="D455" s="118"/>
      <c r="E455" s="118"/>
      <c r="F455" s="118"/>
      <c r="G455" s="89"/>
      <c r="H455" s="89"/>
      <c r="I455" s="127" t="s">
        <v>66</v>
      </c>
      <c r="J455" s="128">
        <v>2</v>
      </c>
      <c r="K455" s="128">
        <v>0</v>
      </c>
      <c r="L455" s="129">
        <f t="shared" si="21"/>
        <v>2</v>
      </c>
      <c r="M455" s="127" t="s">
        <v>149</v>
      </c>
      <c r="N455" s="128">
        <v>0</v>
      </c>
      <c r="O455" s="128">
        <v>17</v>
      </c>
      <c r="P455" s="129">
        <f t="shared" si="22"/>
        <v>-17</v>
      </c>
    </row>
    <row r="456" spans="1:16" s="103" customFormat="1" ht="14.1" customHeight="1" x14ac:dyDescent="0.2">
      <c r="C456" s="118"/>
      <c r="D456" s="118"/>
      <c r="E456" s="118"/>
      <c r="F456" s="118"/>
      <c r="G456" s="89"/>
      <c r="H456" s="89"/>
      <c r="I456" s="127" t="s">
        <v>95</v>
      </c>
      <c r="J456" s="128">
        <v>1</v>
      </c>
      <c r="K456" s="128">
        <v>0</v>
      </c>
      <c r="L456" s="129">
        <f t="shared" si="21"/>
        <v>1</v>
      </c>
      <c r="M456" s="127" t="s">
        <v>87</v>
      </c>
      <c r="N456" s="128">
        <v>106</v>
      </c>
      <c r="O456" s="128">
        <v>121</v>
      </c>
      <c r="P456" s="129">
        <f t="shared" si="22"/>
        <v>-15</v>
      </c>
    </row>
    <row r="457" spans="1:16" s="103" customFormat="1" ht="14.1" customHeight="1" x14ac:dyDescent="0.2">
      <c r="C457" s="118"/>
      <c r="D457" s="118"/>
      <c r="E457" s="118"/>
      <c r="F457" s="118"/>
      <c r="G457" s="89"/>
      <c r="H457" s="89"/>
      <c r="I457" s="127" t="s">
        <v>81</v>
      </c>
      <c r="J457" s="128">
        <v>1</v>
      </c>
      <c r="K457" s="128">
        <v>0</v>
      </c>
      <c r="L457" s="129">
        <f t="shared" si="21"/>
        <v>1</v>
      </c>
      <c r="M457" s="127" t="s">
        <v>156</v>
      </c>
      <c r="N457" s="128">
        <v>175</v>
      </c>
      <c r="O457" s="128">
        <v>185</v>
      </c>
      <c r="P457" s="129">
        <f t="shared" si="22"/>
        <v>-10</v>
      </c>
    </row>
    <row r="458" spans="1:16" s="103" customFormat="1" ht="14.1" customHeight="1" x14ac:dyDescent="0.2">
      <c r="C458" s="118"/>
      <c r="D458" s="118"/>
      <c r="E458" s="118"/>
      <c r="F458" s="118"/>
      <c r="G458" s="89"/>
      <c r="H458" s="89"/>
      <c r="I458" s="131"/>
      <c r="J458" s="128"/>
      <c r="K458" s="128"/>
      <c r="L458" s="129"/>
      <c r="M458" s="127" t="s">
        <v>71</v>
      </c>
      <c r="N458" s="128">
        <v>0</v>
      </c>
      <c r="O458" s="128">
        <v>10</v>
      </c>
      <c r="P458" s="129">
        <f t="shared" si="22"/>
        <v>-10</v>
      </c>
    </row>
    <row r="459" spans="1:16" s="103" customFormat="1" ht="14.1" customHeight="1" x14ac:dyDescent="0.2">
      <c r="C459" s="118"/>
      <c r="D459" s="118"/>
      <c r="E459" s="118"/>
      <c r="F459" s="118"/>
      <c r="G459" s="89"/>
      <c r="H459" s="89"/>
      <c r="I459" s="131"/>
      <c r="J459" s="128"/>
      <c r="K459" s="128"/>
      <c r="L459" s="129"/>
      <c r="M459" s="127" t="s">
        <v>79</v>
      </c>
      <c r="N459" s="128">
        <v>27</v>
      </c>
      <c r="O459" s="128">
        <v>33</v>
      </c>
      <c r="P459" s="129">
        <f t="shared" si="22"/>
        <v>-6</v>
      </c>
    </row>
    <row r="460" spans="1:16" s="103" customFormat="1" ht="14.1" customHeight="1" x14ac:dyDescent="0.2">
      <c r="C460" s="118"/>
      <c r="D460" s="118"/>
      <c r="E460" s="118"/>
      <c r="F460" s="118"/>
      <c r="G460" s="89"/>
      <c r="H460" s="89"/>
      <c r="I460" s="131"/>
      <c r="J460" s="128"/>
      <c r="K460" s="128"/>
      <c r="L460" s="129"/>
      <c r="M460" s="127" t="s">
        <v>153</v>
      </c>
      <c r="N460" s="128">
        <v>0</v>
      </c>
      <c r="O460" s="128">
        <v>4</v>
      </c>
      <c r="P460" s="129">
        <f t="shared" si="22"/>
        <v>-4</v>
      </c>
    </row>
    <row r="461" spans="1:16" s="103" customFormat="1" ht="14.1" customHeight="1" x14ac:dyDescent="0.2">
      <c r="C461" s="118"/>
      <c r="D461" s="118"/>
      <c r="E461" s="118"/>
      <c r="F461" s="118"/>
      <c r="G461" s="89"/>
      <c r="H461" s="89"/>
      <c r="I461" s="132"/>
      <c r="J461" s="133"/>
      <c r="K461" s="133"/>
      <c r="L461" s="129"/>
      <c r="M461" s="127" t="s">
        <v>73</v>
      </c>
      <c r="N461" s="128">
        <v>1</v>
      </c>
      <c r="O461" s="128">
        <v>3</v>
      </c>
      <c r="P461" s="129">
        <f t="shared" si="22"/>
        <v>-2</v>
      </c>
    </row>
    <row r="462" spans="1:16" s="103" customFormat="1" ht="14.1" customHeight="1" x14ac:dyDescent="0.2">
      <c r="C462" s="118"/>
      <c r="D462" s="118"/>
      <c r="E462" s="118"/>
      <c r="F462" s="118"/>
      <c r="G462" s="89"/>
      <c r="H462" s="89"/>
      <c r="I462" s="132"/>
      <c r="J462" s="133"/>
      <c r="K462" s="133"/>
      <c r="L462" s="129"/>
      <c r="M462" s="127" t="s">
        <v>160</v>
      </c>
      <c r="N462" s="128">
        <v>0</v>
      </c>
      <c r="O462" s="128">
        <v>1</v>
      </c>
      <c r="P462" s="129">
        <f t="shared" si="22"/>
        <v>-1</v>
      </c>
    </row>
    <row r="463" spans="1:16" s="103" customFormat="1" ht="14.1" customHeight="1" x14ac:dyDescent="0.2">
      <c r="C463" s="118"/>
      <c r="D463" s="118"/>
      <c r="E463" s="118"/>
      <c r="F463" s="118"/>
      <c r="G463" s="89"/>
      <c r="H463" s="89"/>
      <c r="I463" s="132"/>
      <c r="J463" s="133"/>
      <c r="K463" s="133"/>
      <c r="L463" s="129"/>
      <c r="M463" s="127" t="s">
        <v>150</v>
      </c>
      <c r="N463" s="128">
        <v>15215</v>
      </c>
      <c r="O463" s="128">
        <v>21186</v>
      </c>
      <c r="P463" s="129">
        <f t="shared" si="22"/>
        <v>-5971</v>
      </c>
    </row>
    <row r="464" spans="1:16" s="103" customFormat="1" ht="14.1" customHeight="1" x14ac:dyDescent="0.2">
      <c r="C464" s="118"/>
      <c r="D464" s="118"/>
      <c r="E464" s="118"/>
      <c r="F464" s="118"/>
      <c r="G464" s="89"/>
      <c r="H464" s="89"/>
      <c r="I464" s="132"/>
      <c r="J464" s="133"/>
      <c r="K464" s="133"/>
      <c r="L464" s="129"/>
    </row>
    <row r="465" spans="1:16" s="103" customFormat="1" ht="14.1" customHeight="1" x14ac:dyDescent="0.2">
      <c r="C465" s="118"/>
      <c r="D465" s="118"/>
      <c r="E465" s="118"/>
      <c r="F465" s="118"/>
      <c r="G465" s="89"/>
      <c r="H465" s="89"/>
      <c r="I465" s="132"/>
      <c r="J465" s="133"/>
      <c r="K465" s="133"/>
      <c r="L465" s="129"/>
      <c r="M465" s="131"/>
      <c r="N465" s="128"/>
      <c r="O465" s="128"/>
      <c r="P465" s="129"/>
    </row>
    <row r="466" spans="1:16" s="103" customFormat="1" ht="14.1" customHeight="1" x14ac:dyDescent="0.2">
      <c r="C466" s="118"/>
      <c r="D466" s="118"/>
      <c r="E466" s="118"/>
      <c r="F466" s="118"/>
      <c r="G466" s="89"/>
      <c r="H466" s="89"/>
      <c r="I466" s="132"/>
      <c r="J466" s="133"/>
      <c r="K466" s="133"/>
      <c r="L466" s="129"/>
      <c r="M466" s="131"/>
      <c r="N466" s="128"/>
      <c r="O466" s="128"/>
      <c r="P466" s="129"/>
    </row>
    <row r="467" spans="1:16" s="103" customFormat="1" ht="14.1" customHeight="1" x14ac:dyDescent="0.2">
      <c r="C467" s="118"/>
      <c r="D467" s="118"/>
      <c r="E467" s="118"/>
      <c r="F467" s="118"/>
      <c r="G467" s="89"/>
      <c r="H467" s="89"/>
      <c r="I467" s="132"/>
      <c r="J467" s="133"/>
      <c r="K467" s="133"/>
      <c r="L467" s="129"/>
      <c r="M467" s="131"/>
      <c r="N467" s="128"/>
      <c r="O467" s="128"/>
      <c r="P467" s="129"/>
    </row>
    <row r="468" spans="1:16" s="103" customFormat="1" ht="14.1" customHeight="1" x14ac:dyDescent="0.2">
      <c r="C468" s="118"/>
      <c r="D468" s="118"/>
      <c r="E468" s="118"/>
      <c r="F468" s="118"/>
      <c r="G468" s="89"/>
      <c r="H468" s="89"/>
      <c r="I468" s="132"/>
      <c r="J468" s="133"/>
      <c r="K468" s="133"/>
      <c r="L468" s="129"/>
      <c r="M468" s="131"/>
      <c r="N468" s="128"/>
      <c r="O468" s="128"/>
      <c r="P468" s="129"/>
    </row>
    <row r="469" spans="1:16" s="103" customFormat="1" ht="14.1" customHeight="1" x14ac:dyDescent="0.2">
      <c r="C469" s="118"/>
      <c r="D469" s="118"/>
      <c r="E469" s="118"/>
      <c r="F469" s="118"/>
      <c r="G469" s="89"/>
      <c r="H469" s="89"/>
      <c r="I469" s="132"/>
      <c r="J469" s="133"/>
      <c r="K469" s="133"/>
      <c r="L469" s="129"/>
      <c r="M469" s="131"/>
      <c r="N469" s="128"/>
      <c r="O469" s="128"/>
      <c r="P469" s="129"/>
    </row>
    <row r="470" spans="1:16" s="103" customFormat="1" ht="14.1" customHeight="1" x14ac:dyDescent="0.2">
      <c r="C470" s="118"/>
      <c r="D470" s="118"/>
      <c r="E470" s="118"/>
      <c r="F470" s="118"/>
      <c r="G470" s="89"/>
      <c r="H470" s="89"/>
      <c r="I470" s="132"/>
      <c r="J470" s="133"/>
      <c r="K470" s="133"/>
      <c r="L470" s="129"/>
      <c r="M470" s="131"/>
      <c r="N470" s="128"/>
      <c r="O470" s="128"/>
      <c r="P470" s="129"/>
    </row>
    <row r="471" spans="1:16" s="103" customFormat="1" ht="14.1" customHeight="1" x14ac:dyDescent="0.2">
      <c r="C471" s="118"/>
      <c r="D471" s="118"/>
      <c r="E471" s="118"/>
      <c r="F471" s="89"/>
      <c r="G471" s="89"/>
      <c r="H471" s="89"/>
      <c r="I471" s="132"/>
      <c r="J471" s="133"/>
      <c r="K471" s="133"/>
      <c r="L471" s="129"/>
      <c r="M471" s="132"/>
      <c r="N471" s="133"/>
      <c r="O471" s="133"/>
      <c r="P471" s="129"/>
    </row>
    <row r="472" spans="1:16" s="103" customFormat="1" ht="14.1" customHeight="1" x14ac:dyDescent="0.2">
      <c r="C472" s="118"/>
      <c r="D472" s="118"/>
      <c r="E472" s="118"/>
      <c r="F472" s="89"/>
      <c r="G472" s="89"/>
      <c r="H472" s="89"/>
      <c r="L472" s="134"/>
      <c r="M472" s="132"/>
      <c r="N472" s="133"/>
      <c r="O472" s="133"/>
      <c r="P472" s="129"/>
    </row>
    <row r="473" spans="1:16" s="103" customFormat="1" ht="14.1" customHeight="1" x14ac:dyDescent="0.2">
      <c r="C473" s="118"/>
      <c r="D473" s="118"/>
      <c r="E473" s="118"/>
      <c r="F473" s="89"/>
      <c r="G473" s="89"/>
      <c r="H473" s="89"/>
      <c r="L473" s="134"/>
      <c r="N473" s="89"/>
      <c r="O473" s="89"/>
      <c r="P473" s="122"/>
    </row>
    <row r="474" spans="1:16" s="103" customFormat="1" ht="14.1" customHeight="1" x14ac:dyDescent="0.2">
      <c r="C474" s="118"/>
      <c r="D474" s="118"/>
      <c r="E474" s="118"/>
      <c r="F474" s="118"/>
      <c r="G474" s="89"/>
      <c r="H474" s="89"/>
      <c r="I474" s="118" t="s">
        <v>151</v>
      </c>
      <c r="J474" s="118">
        <f>SUM(J437:J473)</f>
        <v>51522</v>
      </c>
      <c r="K474" s="118">
        <f>SUM(K437:K473)</f>
        <v>31697</v>
      </c>
      <c r="L474" s="118">
        <f>SUM(L437:L473)</f>
        <v>19825</v>
      </c>
      <c r="M474" s="118" t="s">
        <v>151</v>
      </c>
      <c r="N474" s="118">
        <f>SUM(N437:N473)</f>
        <v>30898</v>
      </c>
      <c r="O474" s="118">
        <f>SUM(O437:O473)</f>
        <v>53584</v>
      </c>
      <c r="P474" s="137">
        <f>SUM(P437:P473)</f>
        <v>-22686</v>
      </c>
    </row>
    <row r="475" spans="1:16" s="103" customFormat="1" ht="14.1" customHeight="1" x14ac:dyDescent="0.2">
      <c r="C475" s="118"/>
      <c r="D475" s="118"/>
      <c r="E475" s="118"/>
      <c r="F475" s="118"/>
      <c r="G475" s="89"/>
      <c r="H475" s="89"/>
      <c r="I475" s="149"/>
      <c r="J475" s="118">
        <f>N474</f>
        <v>30898</v>
      </c>
      <c r="K475" s="118">
        <f>O474</f>
        <v>53584</v>
      </c>
      <c r="L475" s="137">
        <f>P474</f>
        <v>-22686</v>
      </c>
      <c r="N475" s="89"/>
      <c r="O475" s="89"/>
      <c r="P475" s="122"/>
    </row>
    <row r="476" spans="1:16" s="103" customFormat="1" ht="14.1" customHeight="1" x14ac:dyDescent="0.2">
      <c r="C476" s="118"/>
      <c r="D476" s="118"/>
      <c r="E476" s="118"/>
      <c r="F476" s="118"/>
      <c r="G476" s="89"/>
      <c r="H476" s="89"/>
      <c r="I476" s="89"/>
      <c r="J476" s="138">
        <f>SUM(J474:J475)</f>
        <v>82420</v>
      </c>
      <c r="K476" s="138">
        <f>SUM(K474:K475)</f>
        <v>85281</v>
      </c>
      <c r="L476" s="139">
        <f>SUM(L474:L475)</f>
        <v>-2861</v>
      </c>
      <c r="N476" s="89"/>
      <c r="O476" s="89"/>
      <c r="P476" s="122"/>
    </row>
    <row r="477" spans="1:16" s="103" customFormat="1" ht="14.1" customHeight="1" x14ac:dyDescent="0.2">
      <c r="C477" s="118"/>
      <c r="D477" s="118"/>
      <c r="E477" s="118"/>
      <c r="F477" s="118"/>
      <c r="G477" s="89"/>
      <c r="H477" s="89"/>
      <c r="I477" s="142" t="s">
        <v>193</v>
      </c>
      <c r="J477" s="138">
        <f>C436-J476</f>
        <v>0</v>
      </c>
      <c r="K477" s="138">
        <f>E436-K476</f>
        <v>0</v>
      </c>
      <c r="L477" s="139">
        <f>G436-L476</f>
        <v>0</v>
      </c>
      <c r="N477" s="89"/>
      <c r="O477" s="89"/>
      <c r="P477" s="122"/>
    </row>
    <row r="478" spans="1:16" s="103" customFormat="1" ht="14.1" customHeight="1" x14ac:dyDescent="0.2">
      <c r="A478" s="43"/>
      <c r="B478" s="101"/>
      <c r="C478" s="118"/>
      <c r="D478" s="118"/>
      <c r="E478" s="118"/>
      <c r="F478" s="118"/>
      <c r="G478" s="89"/>
      <c r="H478" s="89"/>
      <c r="I478" s="136"/>
      <c r="J478" s="89"/>
      <c r="K478" s="89"/>
      <c r="L478" s="160"/>
      <c r="N478" s="89"/>
      <c r="O478" s="89"/>
      <c r="P478" s="122"/>
    </row>
    <row r="479" spans="1:16" s="103" customFormat="1" ht="14.1" customHeight="1" x14ac:dyDescent="0.2">
      <c r="A479" s="117">
        <v>12</v>
      </c>
      <c r="B479" s="118" t="s">
        <v>194</v>
      </c>
      <c r="C479" s="48">
        <v>297087</v>
      </c>
      <c r="D479" s="119">
        <f>C479*100/22958322</f>
        <v>1.2940274990480576</v>
      </c>
      <c r="E479" s="48">
        <v>309563</v>
      </c>
      <c r="F479" s="119">
        <f>E479*100/23212007</f>
        <v>1.3336330632676443</v>
      </c>
      <c r="G479" s="120">
        <f>C479-E479</f>
        <v>-12476</v>
      </c>
      <c r="H479" s="121">
        <f>G479*100/E479</f>
        <v>-4.0301974073128894</v>
      </c>
      <c r="L479" s="134"/>
      <c r="N479" s="89"/>
      <c r="O479" s="89"/>
      <c r="P479" s="122"/>
    </row>
    <row r="480" spans="1:16" s="103" customFormat="1" ht="14.1" customHeight="1" x14ac:dyDescent="0.2">
      <c r="A480" s="43"/>
      <c r="B480" s="170" t="s">
        <v>195</v>
      </c>
      <c r="C480" s="118"/>
      <c r="D480" s="118"/>
      <c r="E480" s="118"/>
      <c r="F480" s="118"/>
      <c r="G480" s="89"/>
      <c r="H480" s="89"/>
      <c r="I480" s="127" t="s">
        <v>68</v>
      </c>
      <c r="J480" s="128">
        <v>29250</v>
      </c>
      <c r="K480" s="128">
        <v>21892</v>
      </c>
      <c r="L480" s="129">
        <f t="shared" ref="L480:L508" si="23">J480-K480</f>
        <v>7358</v>
      </c>
      <c r="M480" s="127" t="s">
        <v>167</v>
      </c>
      <c r="N480" s="128">
        <v>13280</v>
      </c>
      <c r="O480" s="128">
        <v>21689</v>
      </c>
      <c r="P480" s="129">
        <f t="shared" ref="P480:P509" si="24">N480-O480</f>
        <v>-8409</v>
      </c>
    </row>
    <row r="481" spans="1:16" s="103" customFormat="1" ht="14.1" customHeight="1" x14ac:dyDescent="0.2">
      <c r="A481" s="43"/>
      <c r="B481" s="101"/>
      <c r="C481" s="118"/>
      <c r="D481" s="118"/>
      <c r="E481" s="118"/>
      <c r="F481" s="118"/>
      <c r="G481" s="89"/>
      <c r="H481" s="89"/>
      <c r="I481" s="127" t="s">
        <v>101</v>
      </c>
      <c r="J481" s="128">
        <v>16420</v>
      </c>
      <c r="K481" s="128">
        <v>13763</v>
      </c>
      <c r="L481" s="129">
        <f t="shared" si="23"/>
        <v>2657</v>
      </c>
      <c r="M481" s="127" t="s">
        <v>165</v>
      </c>
      <c r="N481" s="128">
        <v>7153</v>
      </c>
      <c r="O481" s="128">
        <v>15111</v>
      </c>
      <c r="P481" s="129">
        <f t="shared" si="24"/>
        <v>-7958</v>
      </c>
    </row>
    <row r="482" spans="1:16" s="103" customFormat="1" ht="14.1" customHeight="1" x14ac:dyDescent="0.2">
      <c r="A482" s="43"/>
      <c r="B482" s="101"/>
      <c r="C482" s="118"/>
      <c r="D482" s="118"/>
      <c r="E482" s="118"/>
      <c r="F482" s="118"/>
      <c r="G482" s="89"/>
      <c r="H482" s="89"/>
      <c r="I482" s="127" t="s">
        <v>86</v>
      </c>
      <c r="J482" s="128">
        <v>4518</v>
      </c>
      <c r="K482" s="128">
        <v>2167</v>
      </c>
      <c r="L482" s="129">
        <f t="shared" si="23"/>
        <v>2351</v>
      </c>
      <c r="M482" s="127" t="s">
        <v>163</v>
      </c>
      <c r="N482" s="128">
        <v>9345</v>
      </c>
      <c r="O482" s="128">
        <v>11964</v>
      </c>
      <c r="P482" s="129">
        <f t="shared" si="24"/>
        <v>-2619</v>
      </c>
    </row>
    <row r="483" spans="1:16" s="103" customFormat="1" ht="14.1" customHeight="1" x14ac:dyDescent="0.2">
      <c r="A483" s="43"/>
      <c r="B483" s="101"/>
      <c r="C483" s="118"/>
      <c r="D483" s="118"/>
      <c r="E483" s="118"/>
      <c r="F483" s="118"/>
      <c r="G483" s="89"/>
      <c r="H483" s="89"/>
      <c r="I483" s="127" t="s">
        <v>95</v>
      </c>
      <c r="J483" s="128">
        <v>7017</v>
      </c>
      <c r="K483" s="128">
        <v>4793</v>
      </c>
      <c r="L483" s="129">
        <f t="shared" si="23"/>
        <v>2224</v>
      </c>
      <c r="M483" s="127" t="s">
        <v>72</v>
      </c>
      <c r="N483" s="128">
        <v>9494</v>
      </c>
      <c r="O483" s="128">
        <v>11965</v>
      </c>
      <c r="P483" s="129">
        <f t="shared" si="24"/>
        <v>-2471</v>
      </c>
    </row>
    <row r="484" spans="1:16" s="103" customFormat="1" ht="14.1" customHeight="1" x14ac:dyDescent="0.2">
      <c r="A484" s="43"/>
      <c r="B484" s="101"/>
      <c r="C484" s="118"/>
      <c r="D484" s="118"/>
      <c r="E484" s="118"/>
      <c r="F484" s="118"/>
      <c r="G484" s="89"/>
      <c r="H484" s="89"/>
      <c r="I484" s="127" t="s">
        <v>73</v>
      </c>
      <c r="J484" s="128">
        <v>5594</v>
      </c>
      <c r="K484" s="128">
        <v>3523</v>
      </c>
      <c r="L484" s="129">
        <f t="shared" si="23"/>
        <v>2071</v>
      </c>
      <c r="M484" s="127" t="s">
        <v>90</v>
      </c>
      <c r="N484" s="128">
        <v>3806</v>
      </c>
      <c r="O484" s="128">
        <v>5589</v>
      </c>
      <c r="P484" s="129">
        <f t="shared" si="24"/>
        <v>-1783</v>
      </c>
    </row>
    <row r="485" spans="1:16" s="103" customFormat="1" ht="14.1" customHeight="1" x14ac:dyDescent="0.2">
      <c r="A485" s="43"/>
      <c r="B485" s="101"/>
      <c r="C485" s="118"/>
      <c r="D485" s="118"/>
      <c r="E485" s="118"/>
      <c r="F485" s="118"/>
      <c r="G485" s="89"/>
      <c r="H485" s="89"/>
      <c r="I485" s="127" t="s">
        <v>97</v>
      </c>
      <c r="J485" s="128">
        <v>9842</v>
      </c>
      <c r="K485" s="128">
        <v>7966</v>
      </c>
      <c r="L485" s="129">
        <f t="shared" si="23"/>
        <v>1876</v>
      </c>
      <c r="M485" s="127" t="s">
        <v>64</v>
      </c>
      <c r="N485" s="128">
        <v>2943</v>
      </c>
      <c r="O485" s="128">
        <v>4140</v>
      </c>
      <c r="P485" s="129">
        <f t="shared" si="24"/>
        <v>-1197</v>
      </c>
    </row>
    <row r="486" spans="1:16" s="103" customFormat="1" ht="14.1" customHeight="1" x14ac:dyDescent="0.2">
      <c r="A486" s="43"/>
      <c r="B486" s="101"/>
      <c r="C486" s="118"/>
      <c r="D486" s="118"/>
      <c r="E486" s="118"/>
      <c r="F486" s="118"/>
      <c r="G486" s="89"/>
      <c r="H486" s="89"/>
      <c r="I486" s="127" t="s">
        <v>164</v>
      </c>
      <c r="J486" s="128">
        <v>24974</v>
      </c>
      <c r="K486" s="128">
        <v>23357</v>
      </c>
      <c r="L486" s="129">
        <f t="shared" si="23"/>
        <v>1617</v>
      </c>
      <c r="M486" s="127" t="s">
        <v>81</v>
      </c>
      <c r="N486" s="128">
        <v>5562</v>
      </c>
      <c r="O486" s="128">
        <v>6646</v>
      </c>
      <c r="P486" s="129">
        <f t="shared" si="24"/>
        <v>-1084</v>
      </c>
    </row>
    <row r="487" spans="1:16" s="103" customFormat="1" ht="14.1" customHeight="1" x14ac:dyDescent="0.2">
      <c r="A487" s="43"/>
      <c r="B487" s="101"/>
      <c r="C487" s="118"/>
      <c r="D487" s="118"/>
      <c r="E487" s="118"/>
      <c r="F487" s="118"/>
      <c r="G487" s="89"/>
      <c r="H487" s="89"/>
      <c r="I487" s="127" t="s">
        <v>63</v>
      </c>
      <c r="J487" s="128">
        <v>11048</v>
      </c>
      <c r="K487" s="128">
        <v>9525</v>
      </c>
      <c r="L487" s="129">
        <f t="shared" si="23"/>
        <v>1523</v>
      </c>
      <c r="M487" s="127" t="s">
        <v>149</v>
      </c>
      <c r="N487" s="128">
        <v>6976</v>
      </c>
      <c r="O487" s="128">
        <v>8055</v>
      </c>
      <c r="P487" s="129">
        <f t="shared" si="24"/>
        <v>-1079</v>
      </c>
    </row>
    <row r="488" spans="1:16" s="103" customFormat="1" ht="14.1" customHeight="1" x14ac:dyDescent="0.2">
      <c r="A488" s="43"/>
      <c r="B488" s="101"/>
      <c r="C488" s="118"/>
      <c r="D488" s="118"/>
      <c r="E488" s="118"/>
      <c r="F488" s="118"/>
      <c r="G488" s="89"/>
      <c r="H488" s="89"/>
      <c r="I488" s="127" t="s">
        <v>102</v>
      </c>
      <c r="J488" s="128">
        <v>4805</v>
      </c>
      <c r="K488" s="128">
        <v>3318</v>
      </c>
      <c r="L488" s="129">
        <f t="shared" si="23"/>
        <v>1487</v>
      </c>
      <c r="M488" s="127" t="s">
        <v>160</v>
      </c>
      <c r="N488" s="128">
        <v>4313</v>
      </c>
      <c r="O488" s="128">
        <v>5372</v>
      </c>
      <c r="P488" s="129">
        <f t="shared" si="24"/>
        <v>-1059</v>
      </c>
    </row>
    <row r="489" spans="1:16" s="103" customFormat="1" ht="14.1" customHeight="1" x14ac:dyDescent="0.2">
      <c r="A489" s="43"/>
      <c r="B489" s="101"/>
      <c r="C489" s="118"/>
      <c r="D489" s="118"/>
      <c r="E489" s="118"/>
      <c r="F489" s="118"/>
      <c r="G489" s="89"/>
      <c r="H489" s="89"/>
      <c r="I489" s="127" t="s">
        <v>153</v>
      </c>
      <c r="J489" s="128">
        <v>2970</v>
      </c>
      <c r="K489" s="128">
        <v>1642</v>
      </c>
      <c r="L489" s="129">
        <f t="shared" si="23"/>
        <v>1328</v>
      </c>
      <c r="M489" s="127" t="s">
        <v>66</v>
      </c>
      <c r="N489" s="128">
        <v>21551</v>
      </c>
      <c r="O489" s="128">
        <v>22592</v>
      </c>
      <c r="P489" s="129">
        <f t="shared" si="24"/>
        <v>-1041</v>
      </c>
    </row>
    <row r="490" spans="1:16" s="103" customFormat="1" ht="14.1" customHeight="1" x14ac:dyDescent="0.2">
      <c r="A490" s="43"/>
      <c r="B490" s="101"/>
      <c r="C490" s="118"/>
      <c r="D490" s="118"/>
      <c r="E490" s="118"/>
      <c r="F490" s="118"/>
      <c r="G490" s="89"/>
      <c r="H490" s="89"/>
      <c r="I490" s="127" t="s">
        <v>98</v>
      </c>
      <c r="J490" s="128">
        <v>1545</v>
      </c>
      <c r="K490" s="128">
        <v>251</v>
      </c>
      <c r="L490" s="129">
        <f t="shared" si="23"/>
        <v>1294</v>
      </c>
      <c r="M490" s="127" t="s">
        <v>69</v>
      </c>
      <c r="N490" s="128">
        <v>12218</v>
      </c>
      <c r="O490" s="128">
        <v>13215</v>
      </c>
      <c r="P490" s="129">
        <f t="shared" si="24"/>
        <v>-997</v>
      </c>
    </row>
    <row r="491" spans="1:16" s="103" customFormat="1" ht="14.1" customHeight="1" x14ac:dyDescent="0.2">
      <c r="A491" s="117"/>
      <c r="B491" s="123"/>
      <c r="C491" s="118"/>
      <c r="D491" s="118"/>
      <c r="E491" s="118"/>
      <c r="F491" s="118"/>
      <c r="G491" s="118"/>
      <c r="H491" s="118"/>
      <c r="I491" s="127" t="s">
        <v>88</v>
      </c>
      <c r="J491" s="128">
        <v>5118</v>
      </c>
      <c r="K491" s="128">
        <v>3981</v>
      </c>
      <c r="L491" s="129">
        <f t="shared" si="23"/>
        <v>1137</v>
      </c>
      <c r="M491" s="127" t="s">
        <v>83</v>
      </c>
      <c r="N491" s="128">
        <v>14540</v>
      </c>
      <c r="O491" s="128">
        <v>15210</v>
      </c>
      <c r="P491" s="129">
        <f t="shared" si="24"/>
        <v>-670</v>
      </c>
    </row>
    <row r="492" spans="1:16" s="103" customFormat="1" ht="14.1" customHeight="1" x14ac:dyDescent="0.2">
      <c r="A492" s="117"/>
      <c r="B492" s="123"/>
      <c r="C492" s="118"/>
      <c r="D492" s="118"/>
      <c r="E492" s="118"/>
      <c r="F492" s="118"/>
      <c r="G492" s="118"/>
      <c r="H492" s="118"/>
      <c r="I492" s="127" t="s">
        <v>71</v>
      </c>
      <c r="J492" s="128">
        <v>1672</v>
      </c>
      <c r="K492" s="128">
        <v>765</v>
      </c>
      <c r="L492" s="129">
        <f t="shared" si="23"/>
        <v>907</v>
      </c>
      <c r="M492" s="127" t="s">
        <v>67</v>
      </c>
      <c r="N492" s="128">
        <v>828</v>
      </c>
      <c r="O492" s="128">
        <v>1323</v>
      </c>
      <c r="P492" s="129">
        <f t="shared" si="24"/>
        <v>-495</v>
      </c>
    </row>
    <row r="493" spans="1:16" s="103" customFormat="1" ht="14.1" customHeight="1" x14ac:dyDescent="0.2">
      <c r="A493" s="43"/>
      <c r="B493" s="101"/>
      <c r="C493" s="118"/>
      <c r="D493" s="118"/>
      <c r="E493" s="118"/>
      <c r="F493" s="118"/>
      <c r="G493" s="89"/>
      <c r="H493" s="89"/>
      <c r="I493" s="127" t="s">
        <v>94</v>
      </c>
      <c r="J493" s="128">
        <v>6044</v>
      </c>
      <c r="K493" s="128">
        <v>5209</v>
      </c>
      <c r="L493" s="129">
        <f t="shared" si="23"/>
        <v>835</v>
      </c>
      <c r="M493" s="127" t="s">
        <v>161</v>
      </c>
      <c r="N493" s="128">
        <v>2950</v>
      </c>
      <c r="O493" s="128">
        <v>3419</v>
      </c>
      <c r="P493" s="129">
        <f t="shared" si="24"/>
        <v>-469</v>
      </c>
    </row>
    <row r="494" spans="1:16" s="103" customFormat="1" ht="14.1" customHeight="1" x14ac:dyDescent="0.2">
      <c r="A494" s="43"/>
      <c r="B494" s="101"/>
      <c r="C494" s="118"/>
      <c r="D494" s="118"/>
      <c r="E494" s="118"/>
      <c r="F494" s="118"/>
      <c r="G494" s="89"/>
      <c r="H494" s="89"/>
      <c r="I494" s="127" t="s">
        <v>103</v>
      </c>
      <c r="J494" s="128">
        <v>1341</v>
      </c>
      <c r="K494" s="128">
        <v>552</v>
      </c>
      <c r="L494" s="129">
        <f t="shared" si="23"/>
        <v>789</v>
      </c>
      <c r="M494" s="127" t="s">
        <v>91</v>
      </c>
      <c r="N494" s="128">
        <v>361</v>
      </c>
      <c r="O494" s="128">
        <v>736</v>
      </c>
      <c r="P494" s="129">
        <f t="shared" si="24"/>
        <v>-375</v>
      </c>
    </row>
    <row r="495" spans="1:16" s="103" customFormat="1" ht="14.1" customHeight="1" x14ac:dyDescent="0.2">
      <c r="A495" s="43"/>
      <c r="B495" s="101"/>
      <c r="C495" s="118"/>
      <c r="D495" s="118"/>
      <c r="E495" s="118"/>
      <c r="F495" s="118"/>
      <c r="G495" s="89"/>
      <c r="H495" s="89"/>
      <c r="I495" s="127" t="s">
        <v>158</v>
      </c>
      <c r="J495" s="128">
        <v>2240</v>
      </c>
      <c r="K495" s="128">
        <v>1646</v>
      </c>
      <c r="L495" s="129">
        <f t="shared" si="23"/>
        <v>594</v>
      </c>
      <c r="M495" s="127" t="s">
        <v>96</v>
      </c>
      <c r="N495" s="128">
        <v>150</v>
      </c>
      <c r="O495" s="128">
        <v>445</v>
      </c>
      <c r="P495" s="129">
        <f t="shared" si="24"/>
        <v>-295</v>
      </c>
    </row>
    <row r="496" spans="1:16" s="103" customFormat="1" ht="14.1" customHeight="1" x14ac:dyDescent="0.2">
      <c r="A496" s="43"/>
      <c r="B496" s="101"/>
      <c r="C496" s="118"/>
      <c r="D496" s="118"/>
      <c r="E496" s="118"/>
      <c r="F496" s="118"/>
      <c r="G496" s="89"/>
      <c r="H496" s="89"/>
      <c r="I496" s="127" t="s">
        <v>65</v>
      </c>
      <c r="J496" s="128">
        <v>858</v>
      </c>
      <c r="K496" s="128">
        <v>487</v>
      </c>
      <c r="L496" s="129">
        <f t="shared" si="23"/>
        <v>371</v>
      </c>
      <c r="M496" s="127" t="s">
        <v>82</v>
      </c>
      <c r="N496" s="128">
        <v>254</v>
      </c>
      <c r="O496" s="128">
        <v>452</v>
      </c>
      <c r="P496" s="129">
        <f t="shared" si="24"/>
        <v>-198</v>
      </c>
    </row>
    <row r="497" spans="1:16" s="103" customFormat="1" ht="14.1" customHeight="1" x14ac:dyDescent="0.2">
      <c r="A497" s="43"/>
      <c r="B497" s="101"/>
      <c r="C497" s="118"/>
      <c r="D497" s="118"/>
      <c r="E497" s="118"/>
      <c r="F497" s="118"/>
      <c r="G497" s="89"/>
      <c r="H497" s="89"/>
      <c r="I497" s="127" t="s">
        <v>84</v>
      </c>
      <c r="J497" s="128">
        <v>2915</v>
      </c>
      <c r="K497" s="128">
        <v>2674</v>
      </c>
      <c r="L497" s="129">
        <f t="shared" si="23"/>
        <v>241</v>
      </c>
      <c r="M497" s="127" t="s">
        <v>177</v>
      </c>
      <c r="N497" s="128">
        <v>40</v>
      </c>
      <c r="O497" s="128">
        <v>198</v>
      </c>
      <c r="P497" s="129">
        <f t="shared" si="24"/>
        <v>-158</v>
      </c>
    </row>
    <row r="498" spans="1:16" s="103" customFormat="1" ht="14.1" customHeight="1" x14ac:dyDescent="0.2">
      <c r="A498" s="43"/>
      <c r="B498" s="101"/>
      <c r="C498" s="118"/>
      <c r="D498" s="118"/>
      <c r="E498" s="118"/>
      <c r="F498" s="118"/>
      <c r="G498" s="89"/>
      <c r="H498" s="89"/>
      <c r="I498" s="127" t="s">
        <v>99</v>
      </c>
      <c r="J498" s="128">
        <v>384</v>
      </c>
      <c r="K498" s="128">
        <v>188</v>
      </c>
      <c r="L498" s="129">
        <f t="shared" si="23"/>
        <v>196</v>
      </c>
      <c r="M498" s="127" t="s">
        <v>76</v>
      </c>
      <c r="N498" s="128">
        <v>882</v>
      </c>
      <c r="O498" s="128">
        <v>1005</v>
      </c>
      <c r="P498" s="129">
        <f t="shared" si="24"/>
        <v>-123</v>
      </c>
    </row>
    <row r="499" spans="1:16" s="103" customFormat="1" ht="14.1" customHeight="1" x14ac:dyDescent="0.2">
      <c r="A499" s="43"/>
      <c r="B499" s="101"/>
      <c r="C499" s="118"/>
      <c r="D499" s="118"/>
      <c r="E499" s="118"/>
      <c r="F499" s="118"/>
      <c r="G499" s="89"/>
      <c r="H499" s="89"/>
      <c r="I499" s="127" t="s">
        <v>77</v>
      </c>
      <c r="J499" s="128">
        <v>288</v>
      </c>
      <c r="K499" s="128">
        <v>94</v>
      </c>
      <c r="L499" s="129">
        <f t="shared" si="23"/>
        <v>194</v>
      </c>
      <c r="M499" s="127" t="s">
        <v>70</v>
      </c>
      <c r="N499" s="128">
        <v>2332</v>
      </c>
      <c r="O499" s="128">
        <v>2446</v>
      </c>
      <c r="P499" s="129">
        <f t="shared" si="24"/>
        <v>-114</v>
      </c>
    </row>
    <row r="500" spans="1:16" s="103" customFormat="1" ht="14.1" customHeight="1" x14ac:dyDescent="0.2">
      <c r="A500" s="43"/>
      <c r="B500" s="101"/>
      <c r="C500" s="118"/>
      <c r="D500" s="118"/>
      <c r="E500" s="118"/>
      <c r="F500" s="118"/>
      <c r="G500" s="89"/>
      <c r="H500" s="89"/>
      <c r="I500" s="127" t="s">
        <v>157</v>
      </c>
      <c r="J500" s="128">
        <v>298</v>
      </c>
      <c r="K500" s="128">
        <v>158</v>
      </c>
      <c r="L500" s="129">
        <f t="shared" si="23"/>
        <v>140</v>
      </c>
      <c r="M500" s="127" t="s">
        <v>166</v>
      </c>
      <c r="N500" s="128">
        <v>140</v>
      </c>
      <c r="O500" s="128">
        <v>223</v>
      </c>
      <c r="P500" s="129">
        <f t="shared" si="24"/>
        <v>-83</v>
      </c>
    </row>
    <row r="501" spans="1:16" s="103" customFormat="1" ht="14.1" customHeight="1" x14ac:dyDescent="0.2">
      <c r="A501" s="43"/>
      <c r="B501" s="101"/>
      <c r="C501" s="118"/>
      <c r="D501" s="118"/>
      <c r="E501" s="118"/>
      <c r="F501" s="118"/>
      <c r="G501" s="89"/>
      <c r="H501" s="89"/>
      <c r="I501" s="127" t="s">
        <v>74</v>
      </c>
      <c r="J501" s="128">
        <v>1313</v>
      </c>
      <c r="K501" s="128">
        <v>1178</v>
      </c>
      <c r="L501" s="129">
        <f t="shared" si="23"/>
        <v>135</v>
      </c>
      <c r="M501" s="127" t="s">
        <v>168</v>
      </c>
      <c r="N501" s="128">
        <v>109</v>
      </c>
      <c r="O501" s="128">
        <v>190</v>
      </c>
      <c r="P501" s="129">
        <f t="shared" si="24"/>
        <v>-81</v>
      </c>
    </row>
    <row r="502" spans="1:16" s="103" customFormat="1" ht="14.1" customHeight="1" x14ac:dyDescent="0.2">
      <c r="A502" s="43"/>
      <c r="B502" s="101"/>
      <c r="C502" s="118"/>
      <c r="D502" s="118"/>
      <c r="E502" s="118"/>
      <c r="F502" s="118"/>
      <c r="G502" s="89"/>
      <c r="H502" s="89"/>
      <c r="I502" s="127" t="s">
        <v>80</v>
      </c>
      <c r="J502" s="128">
        <v>1115</v>
      </c>
      <c r="K502" s="128">
        <v>995</v>
      </c>
      <c r="L502" s="129">
        <f t="shared" si="23"/>
        <v>120</v>
      </c>
      <c r="M502" s="127" t="s">
        <v>85</v>
      </c>
      <c r="N502" s="128">
        <v>802</v>
      </c>
      <c r="O502" s="128">
        <v>880</v>
      </c>
      <c r="P502" s="129">
        <f t="shared" si="24"/>
        <v>-78</v>
      </c>
    </row>
    <row r="503" spans="1:16" s="103" customFormat="1" ht="14.1" customHeight="1" x14ac:dyDescent="0.2">
      <c r="A503" s="43"/>
      <c r="B503" s="101"/>
      <c r="C503" s="118"/>
      <c r="D503" s="118"/>
      <c r="E503" s="118"/>
      <c r="F503" s="118"/>
      <c r="G503" s="89"/>
      <c r="H503" s="89"/>
      <c r="I503" s="127" t="s">
        <v>79</v>
      </c>
      <c r="J503" s="128">
        <v>583</v>
      </c>
      <c r="K503" s="128">
        <v>485</v>
      </c>
      <c r="L503" s="129">
        <f t="shared" si="23"/>
        <v>98</v>
      </c>
      <c r="M503" s="127" t="s">
        <v>155</v>
      </c>
      <c r="N503" s="128">
        <v>391</v>
      </c>
      <c r="O503" s="128">
        <v>464</v>
      </c>
      <c r="P503" s="129">
        <f t="shared" si="24"/>
        <v>-73</v>
      </c>
    </row>
    <row r="504" spans="1:16" s="103" customFormat="1" ht="14.1" customHeight="1" x14ac:dyDescent="0.2">
      <c r="A504" s="43"/>
      <c r="B504" s="101"/>
      <c r="C504" s="118"/>
      <c r="D504" s="118"/>
      <c r="E504" s="118"/>
      <c r="F504" s="118"/>
      <c r="G504" s="89"/>
      <c r="H504" s="89"/>
      <c r="I504" s="127" t="s">
        <v>87</v>
      </c>
      <c r="J504" s="128">
        <v>237</v>
      </c>
      <c r="K504" s="128">
        <v>163</v>
      </c>
      <c r="L504" s="129">
        <f t="shared" si="23"/>
        <v>74</v>
      </c>
      <c r="M504" s="127" t="s">
        <v>154</v>
      </c>
      <c r="N504" s="128">
        <v>1573</v>
      </c>
      <c r="O504" s="128">
        <v>1644</v>
      </c>
      <c r="P504" s="129">
        <f t="shared" si="24"/>
        <v>-71</v>
      </c>
    </row>
    <row r="505" spans="1:16" s="103" customFormat="1" ht="14.1" customHeight="1" x14ac:dyDescent="0.2">
      <c r="A505" s="43"/>
      <c r="B505" s="101"/>
      <c r="C505" s="118"/>
      <c r="D505" s="118"/>
      <c r="E505" s="118"/>
      <c r="F505" s="118"/>
      <c r="G505" s="89"/>
      <c r="H505" s="89"/>
      <c r="I505" s="127" t="s">
        <v>78</v>
      </c>
      <c r="J505" s="128">
        <v>63</v>
      </c>
      <c r="K505" s="128">
        <v>1</v>
      </c>
      <c r="L505" s="129">
        <f t="shared" si="23"/>
        <v>62</v>
      </c>
      <c r="M505" s="127" t="s">
        <v>174</v>
      </c>
      <c r="N505" s="128">
        <v>19</v>
      </c>
      <c r="O505" s="128">
        <v>60</v>
      </c>
      <c r="P505" s="129">
        <f t="shared" si="24"/>
        <v>-41</v>
      </c>
    </row>
    <row r="506" spans="1:16" s="103" customFormat="1" ht="14.1" customHeight="1" x14ac:dyDescent="0.2">
      <c r="A506" s="43"/>
      <c r="B506" s="101"/>
      <c r="C506" s="118"/>
      <c r="D506" s="118"/>
      <c r="E506" s="118"/>
      <c r="F506" s="118"/>
      <c r="G506" s="89"/>
      <c r="H506" s="89"/>
      <c r="I506" s="127" t="s">
        <v>148</v>
      </c>
      <c r="J506" s="128">
        <v>316</v>
      </c>
      <c r="K506" s="128">
        <v>288</v>
      </c>
      <c r="L506" s="129">
        <f t="shared" si="23"/>
        <v>28</v>
      </c>
      <c r="M506" s="127" t="s">
        <v>171</v>
      </c>
      <c r="N506" s="128">
        <v>0</v>
      </c>
      <c r="O506" s="128">
        <v>29</v>
      </c>
      <c r="P506" s="129">
        <f t="shared" si="24"/>
        <v>-29</v>
      </c>
    </row>
    <row r="507" spans="1:16" s="103" customFormat="1" ht="14.1" customHeight="1" x14ac:dyDescent="0.2">
      <c r="A507" s="43"/>
      <c r="B507" s="101"/>
      <c r="C507" s="118"/>
      <c r="D507" s="118"/>
      <c r="E507" s="118"/>
      <c r="F507" s="118"/>
      <c r="G507" s="89"/>
      <c r="H507" s="89"/>
      <c r="I507" s="127" t="s">
        <v>159</v>
      </c>
      <c r="J507" s="128">
        <v>128</v>
      </c>
      <c r="K507" s="128">
        <v>106</v>
      </c>
      <c r="L507" s="129">
        <f t="shared" si="23"/>
        <v>22</v>
      </c>
      <c r="M507" s="127" t="s">
        <v>175</v>
      </c>
      <c r="N507" s="128">
        <v>0</v>
      </c>
      <c r="O507" s="128">
        <v>27</v>
      </c>
      <c r="P507" s="129">
        <f t="shared" si="24"/>
        <v>-27</v>
      </c>
    </row>
    <row r="508" spans="1:16" s="103" customFormat="1" ht="14.1" customHeight="1" x14ac:dyDescent="0.2">
      <c r="C508" s="118"/>
      <c r="D508" s="118"/>
      <c r="E508" s="118"/>
      <c r="F508" s="118"/>
      <c r="G508" s="89"/>
      <c r="H508" s="89"/>
      <c r="I508" s="127" t="s">
        <v>162</v>
      </c>
      <c r="J508" s="128">
        <v>230</v>
      </c>
      <c r="K508" s="128">
        <v>209</v>
      </c>
      <c r="L508" s="129">
        <f t="shared" si="23"/>
        <v>21</v>
      </c>
      <c r="M508" s="127" t="s">
        <v>156</v>
      </c>
      <c r="N508" s="128">
        <v>12</v>
      </c>
      <c r="O508" s="128">
        <v>35</v>
      </c>
      <c r="P508" s="129">
        <f t="shared" si="24"/>
        <v>-23</v>
      </c>
    </row>
    <row r="509" spans="1:16" s="103" customFormat="1" ht="14.1" customHeight="1" x14ac:dyDescent="0.2">
      <c r="C509" s="118"/>
      <c r="D509" s="118"/>
      <c r="E509" s="118"/>
      <c r="F509" s="118"/>
      <c r="G509" s="89"/>
      <c r="H509" s="89"/>
      <c r="I509" s="131"/>
      <c r="J509" s="128"/>
      <c r="K509" s="128"/>
      <c r="L509" s="129"/>
      <c r="M509" s="127" t="s">
        <v>150</v>
      </c>
      <c r="N509" s="128">
        <v>31937</v>
      </c>
      <c r="O509" s="128">
        <v>43063</v>
      </c>
      <c r="P509" s="129">
        <f t="shared" si="24"/>
        <v>-11126</v>
      </c>
    </row>
    <row r="510" spans="1:16" s="103" customFormat="1" ht="14.1" customHeight="1" x14ac:dyDescent="0.2">
      <c r="C510" s="118"/>
      <c r="D510" s="118"/>
      <c r="E510" s="118"/>
      <c r="F510" s="118"/>
      <c r="G510" s="89"/>
      <c r="H510" s="89"/>
      <c r="I510" s="131"/>
      <c r="J510" s="128"/>
      <c r="K510" s="128"/>
      <c r="L510" s="129"/>
    </row>
    <row r="511" spans="1:16" s="103" customFormat="1" ht="14.1" customHeight="1" x14ac:dyDescent="0.2">
      <c r="C511" s="118"/>
      <c r="D511" s="118"/>
      <c r="E511" s="118"/>
      <c r="F511" s="118"/>
      <c r="G511" s="89"/>
      <c r="H511" s="89"/>
      <c r="I511" s="131"/>
      <c r="J511" s="128"/>
      <c r="K511" s="128"/>
      <c r="L511" s="129"/>
      <c r="M511" s="132"/>
      <c r="N511" s="133"/>
      <c r="O511" s="133"/>
      <c r="P511" s="129"/>
    </row>
    <row r="512" spans="1:16" s="103" customFormat="1" ht="14.1" customHeight="1" x14ac:dyDescent="0.2">
      <c r="C512" s="118"/>
      <c r="D512" s="118"/>
      <c r="E512" s="118"/>
      <c r="F512" s="118"/>
      <c r="G512" s="89"/>
      <c r="H512" s="89"/>
      <c r="I512" s="131"/>
      <c r="J512" s="128"/>
      <c r="K512" s="128"/>
      <c r="L512" s="129"/>
      <c r="M512" s="132"/>
      <c r="N512" s="133"/>
      <c r="O512" s="133"/>
      <c r="P512" s="129"/>
    </row>
    <row r="513" spans="1:16" s="103" customFormat="1" ht="14.1" customHeight="1" x14ac:dyDescent="0.2">
      <c r="C513" s="118"/>
      <c r="D513" s="118"/>
      <c r="E513" s="118"/>
      <c r="F513" s="118"/>
      <c r="G513" s="89"/>
      <c r="H513" s="89"/>
      <c r="I513" s="131"/>
      <c r="J513" s="128"/>
      <c r="K513" s="128"/>
      <c r="L513" s="129"/>
      <c r="M513" s="132"/>
      <c r="N513" s="133"/>
      <c r="O513" s="133"/>
      <c r="P513" s="129"/>
    </row>
    <row r="514" spans="1:16" s="103" customFormat="1" ht="14.1" customHeight="1" x14ac:dyDescent="0.2">
      <c r="C514" s="118"/>
      <c r="D514" s="118"/>
      <c r="E514" s="118"/>
      <c r="F514" s="118"/>
      <c r="G514" s="89"/>
      <c r="H514" s="89"/>
      <c r="I514" s="131"/>
      <c r="J514" s="128"/>
      <c r="K514" s="128"/>
      <c r="L514" s="129"/>
      <c r="M514" s="132"/>
      <c r="N514" s="133"/>
      <c r="O514" s="133"/>
      <c r="P514" s="129"/>
    </row>
    <row r="515" spans="1:16" s="103" customFormat="1" ht="14.1" customHeight="1" x14ac:dyDescent="0.2">
      <c r="C515" s="118"/>
      <c r="D515" s="118"/>
      <c r="E515" s="118"/>
      <c r="F515" s="118"/>
      <c r="G515" s="89"/>
      <c r="H515" s="89"/>
      <c r="I515" s="131"/>
      <c r="J515" s="128"/>
      <c r="K515" s="128"/>
      <c r="L515" s="129"/>
      <c r="M515" s="132"/>
      <c r="N515" s="133"/>
      <c r="O515" s="133"/>
      <c r="P515" s="129"/>
    </row>
    <row r="516" spans="1:16" s="103" customFormat="1" ht="14.1" customHeight="1" x14ac:dyDescent="0.2">
      <c r="C516" s="118"/>
      <c r="D516" s="118"/>
      <c r="E516" s="118"/>
      <c r="F516" s="118"/>
      <c r="G516" s="89"/>
      <c r="H516" s="89"/>
      <c r="I516" s="131"/>
      <c r="J516" s="128"/>
      <c r="K516" s="128"/>
      <c r="L516" s="129"/>
    </row>
    <row r="517" spans="1:16" s="103" customFormat="1" ht="14.1" customHeight="1" x14ac:dyDescent="0.2">
      <c r="A517" s="43"/>
      <c r="B517" s="101"/>
      <c r="C517" s="118"/>
      <c r="D517" s="118"/>
      <c r="E517" s="118"/>
      <c r="F517" s="118"/>
      <c r="G517" s="89"/>
      <c r="H517" s="89"/>
      <c r="I517" s="118" t="s">
        <v>151</v>
      </c>
      <c r="J517" s="118">
        <f>SUM(J480:J516)</f>
        <v>143126</v>
      </c>
      <c r="K517" s="118">
        <f>SUM(K480:K516)</f>
        <v>111376</v>
      </c>
      <c r="L517" s="118">
        <f>SUM(L480:L516)</f>
        <v>31750</v>
      </c>
      <c r="M517" s="118" t="s">
        <v>151</v>
      </c>
      <c r="N517" s="118">
        <f>SUM(N480:N516)</f>
        <v>153961</v>
      </c>
      <c r="O517" s="118">
        <f>SUM(O480:O516)</f>
        <v>198187</v>
      </c>
      <c r="P517" s="137">
        <f>SUM(P480:P516)</f>
        <v>-44226</v>
      </c>
    </row>
    <row r="518" spans="1:16" s="103" customFormat="1" ht="14.1" customHeight="1" x14ac:dyDescent="0.2">
      <c r="A518" s="43"/>
      <c r="B518" s="101"/>
      <c r="C518" s="118"/>
      <c r="D518" s="118"/>
      <c r="E518" s="118"/>
      <c r="F518" s="118"/>
      <c r="G518" s="89"/>
      <c r="H518" s="89"/>
      <c r="J518" s="118">
        <f>N517</f>
        <v>153961</v>
      </c>
      <c r="K518" s="118">
        <f>O517</f>
        <v>198187</v>
      </c>
      <c r="L518" s="137">
        <f>P517</f>
        <v>-44226</v>
      </c>
      <c r="N518" s="89"/>
      <c r="O518" s="89"/>
      <c r="P518" s="122"/>
    </row>
    <row r="519" spans="1:16" s="103" customFormat="1" ht="14.1" customHeight="1" x14ac:dyDescent="0.2">
      <c r="A519" s="43"/>
      <c r="B519" s="101"/>
      <c r="C519" s="118"/>
      <c r="D519" s="118"/>
      <c r="E519" s="118"/>
      <c r="F519" s="118"/>
      <c r="G519" s="89"/>
      <c r="H519" s="89"/>
      <c r="I519" s="89"/>
      <c r="J519" s="138">
        <f>SUM(J517:J518)</f>
        <v>297087</v>
      </c>
      <c r="K519" s="138">
        <f>SUM(K517:K518)</f>
        <v>309563</v>
      </c>
      <c r="L519" s="139">
        <f>SUM(L517:L518)</f>
        <v>-12476</v>
      </c>
      <c r="N519" s="89"/>
      <c r="O519" s="89"/>
      <c r="P519" s="122"/>
    </row>
    <row r="520" spans="1:16" s="103" customFormat="1" ht="14.1" customHeight="1" x14ac:dyDescent="0.2">
      <c r="A520" s="43"/>
      <c r="B520" s="101"/>
      <c r="C520" s="118"/>
      <c r="D520" s="118"/>
      <c r="E520" s="118"/>
      <c r="F520" s="118"/>
      <c r="G520" s="89"/>
      <c r="H520" s="89"/>
      <c r="I520" s="142" t="s">
        <v>196</v>
      </c>
      <c r="J520" s="89">
        <f>C479-J519</f>
        <v>0</v>
      </c>
      <c r="K520" s="89">
        <f>E479-K519</f>
        <v>0</v>
      </c>
      <c r="L520" s="139">
        <f>G479-L519</f>
        <v>0</v>
      </c>
      <c r="M520" s="101"/>
      <c r="N520" s="89"/>
      <c r="O520" s="89"/>
      <c r="P520" s="122"/>
    </row>
    <row r="521" spans="1:16" s="103" customFormat="1" ht="14.1" customHeight="1" x14ac:dyDescent="0.2">
      <c r="A521" s="43"/>
      <c r="B521" s="101"/>
      <c r="C521" s="118"/>
      <c r="D521" s="118"/>
      <c r="E521" s="118"/>
      <c r="F521" s="118"/>
      <c r="G521" s="89"/>
      <c r="H521" s="89"/>
      <c r="I521" s="89"/>
      <c r="J521" s="89"/>
      <c r="K521" s="89"/>
      <c r="L521" s="122"/>
      <c r="M521" s="101"/>
      <c r="N521" s="89"/>
      <c r="O521" s="89"/>
      <c r="P521" s="122"/>
    </row>
    <row r="522" spans="1:16" s="103" customFormat="1" ht="14.1" customHeight="1" x14ac:dyDescent="0.2">
      <c r="A522" s="117">
        <v>13</v>
      </c>
      <c r="B522" s="118" t="s">
        <v>46</v>
      </c>
      <c r="C522" s="48">
        <v>2069618</v>
      </c>
      <c r="D522" s="119">
        <f>C522*100/22958322</f>
        <v>9.0146745045217163</v>
      </c>
      <c r="E522" s="48">
        <v>2035671</v>
      </c>
      <c r="F522" s="119">
        <f>E522*100/23212007</f>
        <v>8.7699051615829688</v>
      </c>
      <c r="G522" s="120">
        <f>C522-E522</f>
        <v>33947</v>
      </c>
      <c r="H522" s="121">
        <f>G522*100/E522</f>
        <v>1.6676073884237679</v>
      </c>
      <c r="J522" s="89"/>
      <c r="K522" s="89"/>
      <c r="L522" s="122"/>
      <c r="N522" s="89"/>
      <c r="O522" s="89"/>
      <c r="P522" s="122"/>
    </row>
    <row r="523" spans="1:16" s="103" customFormat="1" ht="14.1" customHeight="1" x14ac:dyDescent="0.2">
      <c r="A523" s="43"/>
      <c r="B523" s="101"/>
      <c r="C523" s="118"/>
      <c r="D523" s="118"/>
      <c r="E523" s="118"/>
      <c r="F523" s="118"/>
      <c r="G523" s="89"/>
      <c r="H523" s="89"/>
      <c r="I523" s="171" t="s">
        <v>73</v>
      </c>
      <c r="J523" s="128">
        <v>265570</v>
      </c>
      <c r="K523" s="128">
        <v>127786</v>
      </c>
      <c r="L523" s="129">
        <f t="shared" ref="L523:L552" si="25">J523-K523</f>
        <v>137784</v>
      </c>
      <c r="M523" s="171" t="s">
        <v>98</v>
      </c>
      <c r="N523" s="128">
        <v>44595</v>
      </c>
      <c r="O523" s="128">
        <v>133375</v>
      </c>
      <c r="P523" s="129">
        <f t="shared" ref="P523:P549" si="26">N523-O523</f>
        <v>-88780</v>
      </c>
    </row>
    <row r="524" spans="1:16" s="103" customFormat="1" ht="14.1" customHeight="1" thickBot="1" x14ac:dyDescent="0.25">
      <c r="A524" s="43"/>
      <c r="B524" s="101"/>
      <c r="C524" s="101"/>
      <c r="D524" s="89"/>
      <c r="E524" s="89"/>
      <c r="F524" s="118"/>
      <c r="G524" s="89"/>
      <c r="H524" s="89"/>
      <c r="I524" s="171" t="s">
        <v>167</v>
      </c>
      <c r="J524" s="128">
        <v>165597</v>
      </c>
      <c r="K524" s="128">
        <v>129146</v>
      </c>
      <c r="L524" s="129">
        <f t="shared" si="25"/>
        <v>36451</v>
      </c>
      <c r="M524" s="171" t="s">
        <v>71</v>
      </c>
      <c r="N524" s="128">
        <v>49855</v>
      </c>
      <c r="O524" s="128">
        <v>114089</v>
      </c>
      <c r="P524" s="129">
        <f t="shared" si="26"/>
        <v>-64234</v>
      </c>
    </row>
    <row r="525" spans="1:16" s="103" customFormat="1" ht="14.1" customHeight="1" thickBot="1" x14ac:dyDescent="0.25">
      <c r="A525" s="43"/>
      <c r="B525" s="560" t="s">
        <v>197</v>
      </c>
      <c r="C525" s="561"/>
      <c r="D525" s="561"/>
      <c r="E525" s="562"/>
      <c r="F525" s="118"/>
      <c r="G525" s="89"/>
      <c r="H525" s="89"/>
      <c r="I525" s="171" t="s">
        <v>148</v>
      </c>
      <c r="J525" s="128">
        <v>45795</v>
      </c>
      <c r="K525" s="128">
        <v>16543</v>
      </c>
      <c r="L525" s="129">
        <f t="shared" si="25"/>
        <v>29252</v>
      </c>
      <c r="M525" s="171" t="s">
        <v>150</v>
      </c>
      <c r="N525" s="128">
        <v>278530</v>
      </c>
      <c r="O525" s="128">
        <v>327101</v>
      </c>
      <c r="P525" s="129">
        <f t="shared" si="26"/>
        <v>-48571</v>
      </c>
    </row>
    <row r="526" spans="1:16" s="103" customFormat="1" ht="14.1" customHeight="1" x14ac:dyDescent="0.2">
      <c r="A526" s="95"/>
      <c r="B526" s="172"/>
      <c r="C526" s="173"/>
      <c r="D526" s="174"/>
      <c r="E526" s="175"/>
      <c r="F526" s="97"/>
      <c r="G526" s="89"/>
      <c r="H526" s="89"/>
      <c r="I526" s="171" t="s">
        <v>101</v>
      </c>
      <c r="J526" s="128">
        <v>61820</v>
      </c>
      <c r="K526" s="128">
        <v>36933</v>
      </c>
      <c r="L526" s="129">
        <f t="shared" si="25"/>
        <v>24887</v>
      </c>
      <c r="M526" s="171" t="s">
        <v>78</v>
      </c>
      <c r="N526" s="128">
        <v>109579</v>
      </c>
      <c r="O526" s="128">
        <v>131864</v>
      </c>
      <c r="P526" s="129">
        <f t="shared" si="26"/>
        <v>-22285</v>
      </c>
    </row>
    <row r="527" spans="1:16" s="103" customFormat="1" ht="14.1" customHeight="1" x14ac:dyDescent="0.2">
      <c r="A527" s="95"/>
      <c r="B527" s="176" t="s">
        <v>198</v>
      </c>
      <c r="C527" s="177">
        <v>634532</v>
      </c>
      <c r="D527" s="91"/>
      <c r="E527" s="178">
        <v>581927</v>
      </c>
      <c r="F527" s="97"/>
      <c r="G527" s="89"/>
      <c r="H527" s="89"/>
      <c r="I527" s="171" t="s">
        <v>97</v>
      </c>
      <c r="J527" s="128">
        <v>53681</v>
      </c>
      <c r="K527" s="128">
        <v>30900</v>
      </c>
      <c r="L527" s="129">
        <f t="shared" si="25"/>
        <v>22781</v>
      </c>
      <c r="M527" s="171" t="s">
        <v>70</v>
      </c>
      <c r="N527" s="128">
        <v>182825</v>
      </c>
      <c r="O527" s="128">
        <v>201499</v>
      </c>
      <c r="P527" s="129">
        <f t="shared" si="26"/>
        <v>-18674</v>
      </c>
    </row>
    <row r="528" spans="1:16" s="103" customFormat="1" ht="14.1" customHeight="1" x14ac:dyDescent="0.2">
      <c r="A528" s="95"/>
      <c r="B528" s="176" t="s">
        <v>199</v>
      </c>
      <c r="C528" s="177">
        <v>1435086</v>
      </c>
      <c r="D528" s="91"/>
      <c r="E528" s="178">
        <v>1453744</v>
      </c>
      <c r="F528" s="97"/>
      <c r="G528" s="89"/>
      <c r="H528" s="89"/>
      <c r="I528" s="171" t="s">
        <v>68</v>
      </c>
      <c r="J528" s="128">
        <v>93601</v>
      </c>
      <c r="K528" s="128">
        <v>74332</v>
      </c>
      <c r="L528" s="129">
        <f t="shared" si="25"/>
        <v>19269</v>
      </c>
      <c r="M528" s="171" t="s">
        <v>96</v>
      </c>
      <c r="N528" s="128">
        <v>57841</v>
      </c>
      <c r="O528" s="128">
        <v>68080</v>
      </c>
      <c r="P528" s="129">
        <f t="shared" si="26"/>
        <v>-10239</v>
      </c>
    </row>
    <row r="529" spans="1:16" s="103" customFormat="1" ht="14.1" customHeight="1" x14ac:dyDescent="0.2">
      <c r="A529" s="95"/>
      <c r="B529" s="179"/>
      <c r="C529" s="180">
        <f>SUM(C527:C528)</f>
        <v>2069618</v>
      </c>
      <c r="D529" s="181"/>
      <c r="E529" s="182">
        <f>SUM(E527:E528)</f>
        <v>2035671</v>
      </c>
      <c r="F529" s="97"/>
      <c r="G529" s="89"/>
      <c r="H529" s="89"/>
      <c r="I529" s="171" t="s">
        <v>159</v>
      </c>
      <c r="J529" s="128">
        <v>59451</v>
      </c>
      <c r="K529" s="128">
        <v>44375</v>
      </c>
      <c r="L529" s="129">
        <f t="shared" si="25"/>
        <v>15076</v>
      </c>
      <c r="M529" s="171" t="s">
        <v>64</v>
      </c>
      <c r="N529" s="128">
        <v>5492</v>
      </c>
      <c r="O529" s="128">
        <v>14564</v>
      </c>
      <c r="P529" s="129">
        <f t="shared" si="26"/>
        <v>-9072</v>
      </c>
    </row>
    <row r="530" spans="1:16" s="103" customFormat="1" ht="14.1" customHeight="1" thickBot="1" x14ac:dyDescent="0.25">
      <c r="A530" s="95"/>
      <c r="B530" s="183"/>
      <c r="C530" s="184"/>
      <c r="D530" s="185"/>
      <c r="E530" s="186"/>
      <c r="F530" s="97"/>
      <c r="G530" s="89"/>
      <c r="H530" s="89"/>
      <c r="I530" s="171" t="s">
        <v>74</v>
      </c>
      <c r="J530" s="128">
        <v>22079</v>
      </c>
      <c r="K530" s="128">
        <v>14396</v>
      </c>
      <c r="L530" s="129">
        <f t="shared" si="25"/>
        <v>7683</v>
      </c>
      <c r="M530" s="171" t="s">
        <v>94</v>
      </c>
      <c r="N530" s="128">
        <v>9461</v>
      </c>
      <c r="O530" s="128">
        <v>18114</v>
      </c>
      <c r="P530" s="129">
        <f t="shared" si="26"/>
        <v>-8653</v>
      </c>
    </row>
    <row r="531" spans="1:16" s="103" customFormat="1" ht="14.1" customHeight="1" x14ac:dyDescent="0.2">
      <c r="A531" s="95"/>
      <c r="B531" s="187"/>
      <c r="C531" s="187"/>
      <c r="D531" s="100"/>
      <c r="E531" s="74"/>
      <c r="F531" s="97"/>
      <c r="G531" s="89"/>
      <c r="H531" s="89"/>
      <c r="I531" s="171" t="s">
        <v>95</v>
      </c>
      <c r="J531" s="128">
        <v>10511</v>
      </c>
      <c r="K531" s="128">
        <v>5549</v>
      </c>
      <c r="L531" s="129">
        <f t="shared" si="25"/>
        <v>4962</v>
      </c>
      <c r="M531" s="171" t="s">
        <v>88</v>
      </c>
      <c r="N531" s="128">
        <v>18718</v>
      </c>
      <c r="O531" s="128">
        <v>26652</v>
      </c>
      <c r="P531" s="129">
        <f t="shared" si="26"/>
        <v>-7934</v>
      </c>
    </row>
    <row r="532" spans="1:16" s="103" customFormat="1" ht="14.1" customHeight="1" x14ac:dyDescent="0.2">
      <c r="A532" s="95"/>
      <c r="B532" s="187"/>
      <c r="C532" s="187"/>
      <c r="D532" s="97"/>
      <c r="E532" s="97"/>
      <c r="F532" s="97"/>
      <c r="G532" s="89"/>
      <c r="H532" s="89"/>
      <c r="I532" s="171" t="s">
        <v>84</v>
      </c>
      <c r="J532" s="128">
        <v>7576</v>
      </c>
      <c r="K532" s="128">
        <v>2817</v>
      </c>
      <c r="L532" s="129">
        <f t="shared" si="25"/>
        <v>4759</v>
      </c>
      <c r="M532" s="171" t="s">
        <v>67</v>
      </c>
      <c r="N532" s="128">
        <v>63185</v>
      </c>
      <c r="O532" s="128">
        <v>68802</v>
      </c>
      <c r="P532" s="129">
        <f t="shared" si="26"/>
        <v>-5617</v>
      </c>
    </row>
    <row r="533" spans="1:16" s="103" customFormat="1" ht="14.1" customHeight="1" x14ac:dyDescent="0.2">
      <c r="A533" s="43"/>
      <c r="B533" s="101"/>
      <c r="C533" s="48"/>
      <c r="D533" s="48"/>
      <c r="E533" s="118"/>
      <c r="F533" s="118"/>
      <c r="G533" s="89"/>
      <c r="H533" s="89"/>
      <c r="I533" s="171" t="s">
        <v>91</v>
      </c>
      <c r="J533" s="128">
        <v>11174</v>
      </c>
      <c r="K533" s="128">
        <v>6797</v>
      </c>
      <c r="L533" s="129">
        <f t="shared" si="25"/>
        <v>4377</v>
      </c>
      <c r="M533" s="171" t="s">
        <v>81</v>
      </c>
      <c r="N533" s="128">
        <v>15790</v>
      </c>
      <c r="O533" s="128">
        <v>20042</v>
      </c>
      <c r="P533" s="129">
        <f t="shared" si="26"/>
        <v>-4252</v>
      </c>
    </row>
    <row r="534" spans="1:16" s="103" customFormat="1" ht="14.1" customHeight="1" x14ac:dyDescent="0.2">
      <c r="A534" s="43"/>
      <c r="B534" s="101"/>
      <c r="C534" s="48"/>
      <c r="D534" s="48"/>
      <c r="E534" s="44"/>
      <c r="F534" s="118"/>
      <c r="G534" s="89"/>
      <c r="H534" s="89"/>
      <c r="I534" s="171" t="s">
        <v>102</v>
      </c>
      <c r="J534" s="128">
        <v>73726</v>
      </c>
      <c r="K534" s="128">
        <v>69527</v>
      </c>
      <c r="L534" s="129">
        <f t="shared" si="25"/>
        <v>4199</v>
      </c>
      <c r="M534" s="171" t="s">
        <v>77</v>
      </c>
      <c r="N534" s="128">
        <v>11728</v>
      </c>
      <c r="O534" s="128">
        <v>15391</v>
      </c>
      <c r="P534" s="129">
        <f t="shared" si="26"/>
        <v>-3663</v>
      </c>
    </row>
    <row r="535" spans="1:16" s="103" customFormat="1" ht="14.1" customHeight="1" x14ac:dyDescent="0.2">
      <c r="A535" s="43"/>
      <c r="B535" s="101"/>
      <c r="C535" s="48"/>
      <c r="D535" s="48"/>
      <c r="E535" s="118"/>
      <c r="F535" s="118"/>
      <c r="G535" s="89"/>
      <c r="H535" s="89"/>
      <c r="I535" s="171" t="s">
        <v>63</v>
      </c>
      <c r="J535" s="128">
        <v>26086</v>
      </c>
      <c r="K535" s="128">
        <v>22093</v>
      </c>
      <c r="L535" s="129">
        <f t="shared" si="25"/>
        <v>3993</v>
      </c>
      <c r="M535" s="171" t="s">
        <v>164</v>
      </c>
      <c r="N535" s="128">
        <v>8098</v>
      </c>
      <c r="O535" s="128">
        <v>10494</v>
      </c>
      <c r="P535" s="129">
        <f t="shared" si="26"/>
        <v>-2396</v>
      </c>
    </row>
    <row r="536" spans="1:16" s="103" customFormat="1" ht="14.1" customHeight="1" x14ac:dyDescent="0.2">
      <c r="A536" s="43"/>
      <c r="B536" s="101"/>
      <c r="C536" s="118"/>
      <c r="D536" s="118"/>
      <c r="E536" s="118"/>
      <c r="F536" s="118"/>
      <c r="G536" s="89"/>
      <c r="H536" s="89"/>
      <c r="I536" s="171" t="s">
        <v>83</v>
      </c>
      <c r="J536" s="128">
        <v>13540</v>
      </c>
      <c r="K536" s="128">
        <v>10083</v>
      </c>
      <c r="L536" s="129">
        <f t="shared" si="25"/>
        <v>3457</v>
      </c>
      <c r="M536" s="171" t="s">
        <v>176</v>
      </c>
      <c r="N536" s="128">
        <v>61608</v>
      </c>
      <c r="O536" s="128">
        <v>62866</v>
      </c>
      <c r="P536" s="129">
        <f t="shared" si="26"/>
        <v>-1258</v>
      </c>
    </row>
    <row r="537" spans="1:16" s="103" customFormat="1" ht="14.1" customHeight="1" x14ac:dyDescent="0.2">
      <c r="A537" s="43"/>
      <c r="B537" s="101"/>
      <c r="C537" s="118"/>
      <c r="D537" s="118"/>
      <c r="E537" s="118"/>
      <c r="F537" s="118"/>
      <c r="G537" s="89"/>
      <c r="H537" s="89"/>
      <c r="I537" s="171" t="s">
        <v>177</v>
      </c>
      <c r="J537" s="128">
        <v>29932</v>
      </c>
      <c r="K537" s="128">
        <v>26889</v>
      </c>
      <c r="L537" s="129">
        <f t="shared" si="25"/>
        <v>3043</v>
      </c>
      <c r="M537" s="171" t="s">
        <v>171</v>
      </c>
      <c r="N537" s="128">
        <v>39895</v>
      </c>
      <c r="O537" s="128">
        <v>41084</v>
      </c>
      <c r="P537" s="129">
        <f t="shared" si="26"/>
        <v>-1189</v>
      </c>
    </row>
    <row r="538" spans="1:16" s="103" customFormat="1" ht="14.1" customHeight="1" x14ac:dyDescent="0.2">
      <c r="A538" s="43"/>
      <c r="B538" s="101"/>
      <c r="C538" s="118"/>
      <c r="D538" s="118"/>
      <c r="E538" s="118"/>
      <c r="F538" s="118"/>
      <c r="G538" s="89"/>
      <c r="H538" s="89"/>
      <c r="I538" s="171" t="s">
        <v>154</v>
      </c>
      <c r="J538" s="128">
        <v>4949</v>
      </c>
      <c r="K538" s="128">
        <v>2155</v>
      </c>
      <c r="L538" s="129">
        <f t="shared" si="25"/>
        <v>2794</v>
      </c>
      <c r="M538" s="171" t="s">
        <v>149</v>
      </c>
      <c r="N538" s="128">
        <v>1373</v>
      </c>
      <c r="O538" s="128">
        <v>2557</v>
      </c>
      <c r="P538" s="129">
        <f t="shared" si="26"/>
        <v>-1184</v>
      </c>
    </row>
    <row r="539" spans="1:16" s="103" customFormat="1" ht="14.1" customHeight="1" x14ac:dyDescent="0.2">
      <c r="A539" s="117"/>
      <c r="B539" s="123"/>
      <c r="C539" s="118"/>
      <c r="D539" s="118"/>
      <c r="E539" s="118"/>
      <c r="F539" s="118"/>
      <c r="G539" s="118"/>
      <c r="H539" s="118"/>
      <c r="I539" s="171" t="s">
        <v>158</v>
      </c>
      <c r="J539" s="128">
        <v>2623</v>
      </c>
      <c r="K539" s="128">
        <v>527</v>
      </c>
      <c r="L539" s="129">
        <f t="shared" si="25"/>
        <v>2096</v>
      </c>
      <c r="M539" s="171" t="s">
        <v>66</v>
      </c>
      <c r="N539" s="128">
        <v>3519</v>
      </c>
      <c r="O539" s="128">
        <v>4381</v>
      </c>
      <c r="P539" s="129">
        <f t="shared" si="26"/>
        <v>-862</v>
      </c>
    </row>
    <row r="540" spans="1:16" s="103" customFormat="1" ht="14.1" customHeight="1" x14ac:dyDescent="0.2">
      <c r="A540" s="43"/>
      <c r="B540" s="101"/>
      <c r="C540" s="118"/>
      <c r="D540" s="118"/>
      <c r="E540" s="118"/>
      <c r="F540" s="118"/>
      <c r="G540" s="89"/>
      <c r="H540" s="89"/>
      <c r="I540" s="171" t="s">
        <v>87</v>
      </c>
      <c r="J540" s="128">
        <v>3901</v>
      </c>
      <c r="K540" s="128">
        <v>1932</v>
      </c>
      <c r="L540" s="129">
        <f t="shared" si="25"/>
        <v>1969</v>
      </c>
      <c r="M540" s="171" t="s">
        <v>90</v>
      </c>
      <c r="N540" s="128">
        <v>8355</v>
      </c>
      <c r="O540" s="128">
        <v>9117</v>
      </c>
      <c r="P540" s="129">
        <f t="shared" si="26"/>
        <v>-762</v>
      </c>
    </row>
    <row r="541" spans="1:16" s="103" customFormat="1" ht="14.1" customHeight="1" x14ac:dyDescent="0.2">
      <c r="A541" s="43"/>
      <c r="B541" s="101"/>
      <c r="C541" s="118"/>
      <c r="D541" s="118"/>
      <c r="E541" s="118"/>
      <c r="F541" s="118"/>
      <c r="G541" s="89"/>
      <c r="H541" s="89"/>
      <c r="I541" s="171" t="s">
        <v>80</v>
      </c>
      <c r="J541" s="128">
        <v>12116</v>
      </c>
      <c r="K541" s="128">
        <v>10655</v>
      </c>
      <c r="L541" s="129">
        <f t="shared" si="25"/>
        <v>1461</v>
      </c>
      <c r="M541" s="171" t="s">
        <v>82</v>
      </c>
      <c r="N541" s="128">
        <v>3969</v>
      </c>
      <c r="O541" s="128">
        <v>4390</v>
      </c>
      <c r="P541" s="129">
        <f t="shared" si="26"/>
        <v>-421</v>
      </c>
    </row>
    <row r="542" spans="1:16" s="103" customFormat="1" ht="14.1" customHeight="1" x14ac:dyDescent="0.2">
      <c r="A542" s="43"/>
      <c r="B542" s="101"/>
      <c r="C542" s="118"/>
      <c r="D542" s="118"/>
      <c r="E542" s="118"/>
      <c r="F542" s="118"/>
      <c r="G542" s="89"/>
      <c r="H542" s="89"/>
      <c r="I542" s="171" t="s">
        <v>156</v>
      </c>
      <c r="J542" s="128">
        <v>13543</v>
      </c>
      <c r="K542" s="128">
        <v>12099</v>
      </c>
      <c r="L542" s="129">
        <f t="shared" si="25"/>
        <v>1444</v>
      </c>
      <c r="M542" s="171" t="s">
        <v>69</v>
      </c>
      <c r="N542" s="128">
        <v>59275</v>
      </c>
      <c r="O542" s="128">
        <v>59563</v>
      </c>
      <c r="P542" s="129">
        <f t="shared" si="26"/>
        <v>-288</v>
      </c>
    </row>
    <row r="543" spans="1:16" s="103" customFormat="1" ht="14.1" customHeight="1" x14ac:dyDescent="0.2">
      <c r="A543" s="43"/>
      <c r="B543" s="101"/>
      <c r="C543" s="118"/>
      <c r="D543" s="118"/>
      <c r="E543" s="118"/>
      <c r="F543" s="118"/>
      <c r="G543" s="89"/>
      <c r="H543" s="89"/>
      <c r="I543" s="171" t="s">
        <v>99</v>
      </c>
      <c r="J543" s="128">
        <v>1847</v>
      </c>
      <c r="K543" s="128">
        <v>993</v>
      </c>
      <c r="L543" s="129">
        <f t="shared" si="25"/>
        <v>854</v>
      </c>
      <c r="M543" s="171" t="s">
        <v>168</v>
      </c>
      <c r="N543" s="128">
        <v>509</v>
      </c>
      <c r="O543" s="128">
        <v>705</v>
      </c>
      <c r="P543" s="129">
        <f t="shared" si="26"/>
        <v>-196</v>
      </c>
    </row>
    <row r="544" spans="1:16" s="103" customFormat="1" ht="14.1" customHeight="1" x14ac:dyDescent="0.2">
      <c r="C544" s="118"/>
      <c r="D544" s="118"/>
      <c r="E544" s="118"/>
      <c r="F544" s="118"/>
      <c r="G544" s="89"/>
      <c r="H544" s="89"/>
      <c r="I544" s="171" t="s">
        <v>174</v>
      </c>
      <c r="J544" s="128">
        <v>3443</v>
      </c>
      <c r="K544" s="128">
        <v>2770</v>
      </c>
      <c r="L544" s="129">
        <f t="shared" si="25"/>
        <v>673</v>
      </c>
      <c r="M544" s="171" t="s">
        <v>155</v>
      </c>
      <c r="N544" s="128">
        <v>134</v>
      </c>
      <c r="O544" s="128">
        <v>272</v>
      </c>
      <c r="P544" s="129">
        <f t="shared" si="26"/>
        <v>-138</v>
      </c>
    </row>
    <row r="545" spans="3:16" s="103" customFormat="1" ht="14.1" customHeight="1" x14ac:dyDescent="0.2">
      <c r="C545" s="118"/>
      <c r="D545" s="118"/>
      <c r="E545" s="118"/>
      <c r="F545" s="118"/>
      <c r="G545" s="89"/>
      <c r="H545" s="89"/>
      <c r="I545" s="171" t="s">
        <v>160</v>
      </c>
      <c r="J545" s="128">
        <v>4771</v>
      </c>
      <c r="K545" s="128">
        <v>4304</v>
      </c>
      <c r="L545" s="129">
        <f t="shared" si="25"/>
        <v>467</v>
      </c>
      <c r="M545" s="171" t="s">
        <v>153</v>
      </c>
      <c r="N545" s="128">
        <v>1997</v>
      </c>
      <c r="O545" s="128">
        <v>2088</v>
      </c>
      <c r="P545" s="129">
        <f t="shared" si="26"/>
        <v>-91</v>
      </c>
    </row>
    <row r="546" spans="3:16" s="103" customFormat="1" ht="14.1" customHeight="1" x14ac:dyDescent="0.2">
      <c r="C546" s="118"/>
      <c r="D546" s="118"/>
      <c r="E546" s="118"/>
      <c r="F546" s="118"/>
      <c r="G546" s="89"/>
      <c r="H546" s="89"/>
      <c r="I546" s="171" t="s">
        <v>76</v>
      </c>
      <c r="J546" s="128">
        <v>3704</v>
      </c>
      <c r="K546" s="128">
        <v>3259</v>
      </c>
      <c r="L546" s="129">
        <f t="shared" si="25"/>
        <v>445</v>
      </c>
      <c r="M546" s="171" t="s">
        <v>157</v>
      </c>
      <c r="N546" s="128">
        <v>0</v>
      </c>
      <c r="O546" s="128">
        <v>87</v>
      </c>
      <c r="P546" s="129">
        <f t="shared" si="26"/>
        <v>-87</v>
      </c>
    </row>
    <row r="547" spans="3:16" s="103" customFormat="1" ht="14.1" customHeight="1" x14ac:dyDescent="0.2">
      <c r="C547" s="118"/>
      <c r="D547" s="118"/>
      <c r="E547" s="118"/>
      <c r="F547" s="118"/>
      <c r="G547" s="89"/>
      <c r="H547" s="89"/>
      <c r="I547" s="171" t="s">
        <v>166</v>
      </c>
      <c r="J547" s="128">
        <v>529</v>
      </c>
      <c r="K547" s="128">
        <v>298</v>
      </c>
      <c r="L547" s="129">
        <f t="shared" si="25"/>
        <v>231</v>
      </c>
      <c r="M547" s="171" t="s">
        <v>85</v>
      </c>
      <c r="N547" s="128">
        <v>15888</v>
      </c>
      <c r="O547" s="128">
        <v>15959</v>
      </c>
      <c r="P547" s="129">
        <f t="shared" si="26"/>
        <v>-71</v>
      </c>
    </row>
    <row r="548" spans="3:16" s="103" customFormat="1" ht="14.1" customHeight="1" x14ac:dyDescent="0.2">
      <c r="C548" s="118"/>
      <c r="D548" s="118"/>
      <c r="E548" s="118"/>
      <c r="F548" s="118"/>
      <c r="G548" s="89"/>
      <c r="H548" s="89"/>
      <c r="I548" s="171" t="s">
        <v>103</v>
      </c>
      <c r="J548" s="128">
        <v>927</v>
      </c>
      <c r="K548" s="128">
        <v>713</v>
      </c>
      <c r="L548" s="129">
        <f t="shared" si="25"/>
        <v>214</v>
      </c>
      <c r="M548" s="171" t="s">
        <v>65</v>
      </c>
      <c r="N548" s="128">
        <v>4</v>
      </c>
      <c r="O548" s="128">
        <v>28</v>
      </c>
      <c r="P548" s="129">
        <f t="shared" si="26"/>
        <v>-24</v>
      </c>
    </row>
    <row r="549" spans="3:16" s="103" customFormat="1" ht="14.1" customHeight="1" x14ac:dyDescent="0.2">
      <c r="C549" s="118"/>
      <c r="D549" s="118"/>
      <c r="E549" s="118"/>
      <c r="F549" s="118"/>
      <c r="G549" s="89"/>
      <c r="H549" s="89"/>
      <c r="I549" s="171" t="s">
        <v>161</v>
      </c>
      <c r="J549" s="128">
        <v>422</v>
      </c>
      <c r="K549" s="128">
        <v>242</v>
      </c>
      <c r="L549" s="129">
        <f t="shared" si="25"/>
        <v>180</v>
      </c>
      <c r="M549" s="171" t="s">
        <v>175</v>
      </c>
      <c r="N549" s="128">
        <v>0</v>
      </c>
      <c r="O549" s="128">
        <v>10</v>
      </c>
      <c r="P549" s="129">
        <f t="shared" si="26"/>
        <v>-10</v>
      </c>
    </row>
    <row r="550" spans="3:16" s="103" customFormat="1" ht="14.1" customHeight="1" x14ac:dyDescent="0.2">
      <c r="C550" s="118"/>
      <c r="D550" s="118"/>
      <c r="E550" s="118"/>
      <c r="F550" s="118"/>
      <c r="G550" s="89"/>
      <c r="H550" s="89"/>
      <c r="I550" s="171" t="s">
        <v>165</v>
      </c>
      <c r="J550" s="128">
        <v>74</v>
      </c>
      <c r="K550" s="128">
        <v>28</v>
      </c>
      <c r="L550" s="129">
        <f t="shared" si="25"/>
        <v>46</v>
      </c>
      <c r="M550" s="131"/>
      <c r="N550" s="128"/>
      <c r="O550" s="128"/>
      <c r="P550" s="129"/>
    </row>
    <row r="551" spans="3:16" s="103" customFormat="1" ht="14.1" customHeight="1" x14ac:dyDescent="0.2">
      <c r="C551" s="118"/>
      <c r="D551" s="118"/>
      <c r="E551" s="118"/>
      <c r="F551" s="118"/>
      <c r="G551" s="89"/>
      <c r="H551" s="89"/>
      <c r="I551" s="171" t="s">
        <v>162</v>
      </c>
      <c r="J551" s="128">
        <v>126</v>
      </c>
      <c r="K551" s="128">
        <v>99</v>
      </c>
      <c r="L551" s="129">
        <f t="shared" si="25"/>
        <v>27</v>
      </c>
    </row>
    <row r="552" spans="3:16" s="103" customFormat="1" ht="14.1" customHeight="1" x14ac:dyDescent="0.2">
      <c r="C552" s="118"/>
      <c r="D552" s="118"/>
      <c r="E552" s="118"/>
      <c r="F552" s="118"/>
      <c r="G552" s="89"/>
      <c r="H552" s="89"/>
      <c r="I552" s="171" t="s">
        <v>86</v>
      </c>
      <c r="J552" s="128">
        <v>24281</v>
      </c>
      <c r="K552" s="128">
        <v>24257</v>
      </c>
      <c r="L552" s="129">
        <f t="shared" si="25"/>
        <v>24</v>
      </c>
      <c r="M552" s="131"/>
      <c r="N552" s="128"/>
      <c r="O552" s="128"/>
      <c r="P552" s="129"/>
    </row>
    <row r="553" spans="3:16" s="103" customFormat="1" ht="14.1" customHeight="1" x14ac:dyDescent="0.2">
      <c r="C553" s="118"/>
      <c r="D553" s="118"/>
      <c r="E553" s="118"/>
      <c r="F553" s="89"/>
      <c r="G553" s="89"/>
      <c r="H553" s="89"/>
      <c r="I553" s="132"/>
      <c r="J553" s="128"/>
      <c r="K553" s="128"/>
      <c r="L553" s="129"/>
    </row>
    <row r="554" spans="3:16" s="103" customFormat="1" ht="14.1" customHeight="1" x14ac:dyDescent="0.2">
      <c r="C554" s="118"/>
      <c r="D554" s="118"/>
      <c r="E554" s="118"/>
      <c r="F554" s="89"/>
      <c r="G554" s="89"/>
      <c r="H554" s="89"/>
      <c r="I554" s="132"/>
      <c r="J554" s="128"/>
      <c r="K554" s="128"/>
      <c r="L554" s="129"/>
      <c r="M554" s="132"/>
      <c r="N554" s="133"/>
      <c r="O554" s="133"/>
      <c r="P554" s="129"/>
    </row>
    <row r="555" spans="3:16" s="103" customFormat="1" ht="14.1" customHeight="1" x14ac:dyDescent="0.2">
      <c r="C555" s="118"/>
      <c r="D555" s="118"/>
      <c r="E555" s="118"/>
      <c r="F555" s="89"/>
      <c r="G555" s="89"/>
      <c r="H555" s="89"/>
      <c r="I555" s="132"/>
      <c r="J555" s="128"/>
      <c r="K555" s="128"/>
      <c r="L555" s="129"/>
      <c r="M555" s="132"/>
      <c r="N555" s="133"/>
      <c r="O555" s="133"/>
      <c r="P555" s="129"/>
    </row>
    <row r="556" spans="3:16" s="103" customFormat="1" ht="14.1" customHeight="1" x14ac:dyDescent="0.2">
      <c r="C556" s="118"/>
      <c r="D556" s="118"/>
      <c r="E556" s="118"/>
      <c r="F556" s="89"/>
      <c r="G556" s="89"/>
      <c r="H556" s="89"/>
      <c r="I556" s="131"/>
      <c r="J556" s="128"/>
      <c r="K556" s="128"/>
      <c r="L556" s="129"/>
      <c r="M556" s="132"/>
      <c r="N556" s="133"/>
      <c r="O556" s="133"/>
      <c r="P556" s="129"/>
    </row>
    <row r="557" spans="3:16" s="103" customFormat="1" ht="14.1" customHeight="1" x14ac:dyDescent="0.2">
      <c r="C557" s="118"/>
      <c r="D557" s="118"/>
      <c r="E557" s="118"/>
      <c r="F557" s="89"/>
      <c r="G557" s="89"/>
      <c r="H557" s="89"/>
      <c r="I557" s="131"/>
      <c r="J557" s="128"/>
      <c r="K557" s="128"/>
      <c r="L557" s="129"/>
      <c r="M557" s="132"/>
      <c r="N557" s="133"/>
      <c r="O557" s="133"/>
      <c r="P557" s="129"/>
    </row>
    <row r="558" spans="3:16" s="103" customFormat="1" ht="14.1" customHeight="1" x14ac:dyDescent="0.2">
      <c r="C558" s="118"/>
      <c r="D558" s="118"/>
      <c r="E558" s="118"/>
      <c r="F558" s="89"/>
      <c r="G558" s="89"/>
      <c r="H558" s="89"/>
      <c r="I558" s="131"/>
      <c r="J558" s="128"/>
      <c r="K558" s="128"/>
      <c r="L558" s="129"/>
    </row>
    <row r="559" spans="3:16" s="103" customFormat="1" ht="14.1" customHeight="1" x14ac:dyDescent="0.2">
      <c r="C559" s="118"/>
      <c r="D559" s="118"/>
      <c r="E559" s="118"/>
      <c r="F559" s="89"/>
      <c r="G559" s="89"/>
      <c r="H559" s="89"/>
      <c r="I559" s="131"/>
      <c r="J559" s="128"/>
      <c r="K559" s="128"/>
      <c r="L559" s="129"/>
      <c r="P559" s="134"/>
    </row>
    <row r="560" spans="3:16" s="103" customFormat="1" ht="14.1" customHeight="1" x14ac:dyDescent="0.2">
      <c r="C560" s="118"/>
      <c r="D560" s="118"/>
      <c r="E560" s="118"/>
      <c r="F560" s="89"/>
      <c r="G560" s="89"/>
      <c r="H560" s="89"/>
      <c r="I560" s="118" t="s">
        <v>151</v>
      </c>
      <c r="J560" s="118">
        <f>SUM(J523:J559)</f>
        <v>1017395</v>
      </c>
      <c r="K560" s="145">
        <f>SUM(K523:K559)</f>
        <v>682497</v>
      </c>
      <c r="L560" s="118">
        <f>SUM(L523:L559)</f>
        <v>334898</v>
      </c>
      <c r="M560" s="118" t="s">
        <v>151</v>
      </c>
      <c r="N560" s="118">
        <f>SUM(N523:N559)</f>
        <v>1052223</v>
      </c>
      <c r="O560" s="145">
        <f>SUM(O523:O559)</f>
        <v>1353174</v>
      </c>
      <c r="P560" s="137">
        <f>SUM(P523:P559)</f>
        <v>-300951</v>
      </c>
    </row>
    <row r="561" spans="1:16" s="103" customFormat="1" ht="14.1" customHeight="1" x14ac:dyDescent="0.2">
      <c r="C561" s="118"/>
      <c r="D561" s="118"/>
      <c r="E561" s="118"/>
      <c r="F561" s="89"/>
      <c r="G561" s="89"/>
      <c r="H561" s="89"/>
      <c r="J561" s="118">
        <f>N560</f>
        <v>1052223</v>
      </c>
      <c r="K561" s="145">
        <f>O560</f>
        <v>1353174</v>
      </c>
      <c r="L561" s="164">
        <f>P560</f>
        <v>-300951</v>
      </c>
      <c r="N561" s="89"/>
      <c r="O561" s="89"/>
      <c r="P561" s="122"/>
    </row>
    <row r="562" spans="1:16" s="103" customFormat="1" ht="14.1" customHeight="1" x14ac:dyDescent="0.2">
      <c r="C562" s="118"/>
      <c r="D562" s="118"/>
      <c r="E562" s="118"/>
      <c r="F562" s="89"/>
      <c r="G562" s="89"/>
      <c r="H562" s="89"/>
      <c r="I562" s="89"/>
      <c r="J562" s="138">
        <f>SUM(J560:J561)</f>
        <v>2069618</v>
      </c>
      <c r="K562" s="138">
        <f>SUM(K560:K561)</f>
        <v>2035671</v>
      </c>
      <c r="L562" s="139">
        <f>SUM(L560:L561)</f>
        <v>33947</v>
      </c>
      <c r="N562" s="89"/>
      <c r="O562" s="89"/>
      <c r="P562" s="122"/>
    </row>
    <row r="563" spans="1:16" s="103" customFormat="1" ht="14.1" customHeight="1" x14ac:dyDescent="0.2">
      <c r="C563" s="118"/>
      <c r="D563" s="118"/>
      <c r="E563" s="118"/>
      <c r="F563" s="89"/>
      <c r="G563" s="89"/>
      <c r="H563" s="89"/>
      <c r="I563" s="142" t="s">
        <v>200</v>
      </c>
      <c r="J563" s="187">
        <f>C522-J562</f>
        <v>0</v>
      </c>
      <c r="K563" s="187">
        <f>E522-K562</f>
        <v>0</v>
      </c>
      <c r="L563" s="165">
        <f>G522-L562</f>
        <v>0</v>
      </c>
      <c r="N563" s="89"/>
      <c r="O563" s="89"/>
      <c r="P563" s="122"/>
    </row>
    <row r="564" spans="1:16" s="103" customFormat="1" ht="14.1" customHeight="1" x14ac:dyDescent="0.2">
      <c r="A564" s="43"/>
      <c r="B564" s="101"/>
      <c r="C564" s="118"/>
      <c r="D564" s="118"/>
      <c r="E564" s="118"/>
      <c r="F564" s="89"/>
      <c r="G564" s="89"/>
      <c r="H564" s="89"/>
      <c r="I564" s="89"/>
      <c r="J564" s="89"/>
      <c r="K564" s="89"/>
      <c r="L564" s="122"/>
      <c r="N564" s="89"/>
      <c r="O564" s="89"/>
      <c r="P564" s="122"/>
    </row>
    <row r="565" spans="1:16" s="103" customFormat="1" ht="14.1" customHeight="1" x14ac:dyDescent="0.2">
      <c r="A565" s="117">
        <v>14</v>
      </c>
      <c r="B565" s="118" t="s">
        <v>201</v>
      </c>
      <c r="C565" s="48">
        <v>252245</v>
      </c>
      <c r="D565" s="119">
        <f>C565*100/22958322</f>
        <v>1.0987083463678224</v>
      </c>
      <c r="E565" s="48">
        <v>330210</v>
      </c>
      <c r="F565" s="119">
        <f>E565*100/23212007</f>
        <v>1.4225827176426407</v>
      </c>
      <c r="G565" s="120">
        <f>C565-E565</f>
        <v>-77965</v>
      </c>
      <c r="H565" s="121">
        <f>G565*100/E565</f>
        <v>-23.610732564125858</v>
      </c>
      <c r="J565" s="118"/>
      <c r="K565" s="118"/>
      <c r="L565" s="160"/>
      <c r="N565" s="89"/>
      <c r="O565" s="89"/>
      <c r="P565" s="122"/>
    </row>
    <row r="566" spans="1:16" s="103" customFormat="1" ht="14.1" customHeight="1" x14ac:dyDescent="0.2">
      <c r="A566" s="43"/>
      <c r="B566" s="118" t="s">
        <v>202</v>
      </c>
      <c r="C566" s="118"/>
      <c r="D566" s="118"/>
      <c r="E566" s="124"/>
      <c r="F566" s="125"/>
      <c r="G566" s="118"/>
      <c r="H566" s="118"/>
      <c r="I566" s="127" t="s">
        <v>94</v>
      </c>
      <c r="J566" s="128">
        <v>1411</v>
      </c>
      <c r="K566" s="128">
        <v>667</v>
      </c>
      <c r="L566" s="129">
        <f t="shared" ref="L566:L585" si="27">J566-K566</f>
        <v>744</v>
      </c>
      <c r="M566" s="127" t="s">
        <v>101</v>
      </c>
      <c r="N566" s="128">
        <v>39503</v>
      </c>
      <c r="O566" s="128">
        <v>52156</v>
      </c>
      <c r="P566" s="129">
        <f t="shared" ref="P566:P596" si="28">N566-O566</f>
        <v>-12653</v>
      </c>
    </row>
    <row r="567" spans="1:16" s="103" customFormat="1" ht="14.1" customHeight="1" x14ac:dyDescent="0.2">
      <c r="A567" s="43"/>
      <c r="B567" s="101"/>
      <c r="C567" s="118"/>
      <c r="D567" s="118"/>
      <c r="E567" s="124"/>
      <c r="F567" s="118"/>
      <c r="G567" s="118"/>
      <c r="H567" s="118"/>
      <c r="I567" s="127" t="s">
        <v>65</v>
      </c>
      <c r="J567" s="128">
        <v>26630</v>
      </c>
      <c r="K567" s="128">
        <v>26012</v>
      </c>
      <c r="L567" s="129">
        <f t="shared" si="27"/>
        <v>618</v>
      </c>
      <c r="M567" s="127" t="s">
        <v>79</v>
      </c>
      <c r="N567" s="128">
        <v>7894</v>
      </c>
      <c r="O567" s="128">
        <v>19757</v>
      </c>
      <c r="P567" s="129">
        <f t="shared" si="28"/>
        <v>-11863</v>
      </c>
    </row>
    <row r="568" spans="1:16" s="103" customFormat="1" ht="14.1" customHeight="1" x14ac:dyDescent="0.2">
      <c r="A568" s="43"/>
      <c r="B568" s="101"/>
      <c r="C568" s="118"/>
      <c r="D568" s="118"/>
      <c r="E568" s="124"/>
      <c r="F568" s="118"/>
      <c r="G568" s="118"/>
      <c r="H568" s="118"/>
      <c r="I568" s="127" t="s">
        <v>98</v>
      </c>
      <c r="J568" s="128">
        <v>10392</v>
      </c>
      <c r="K568" s="128">
        <v>10099</v>
      </c>
      <c r="L568" s="129">
        <f t="shared" si="27"/>
        <v>293</v>
      </c>
      <c r="M568" s="127" t="s">
        <v>73</v>
      </c>
      <c r="N568" s="128">
        <v>28803</v>
      </c>
      <c r="O568" s="128">
        <v>37641</v>
      </c>
      <c r="P568" s="129">
        <f t="shared" si="28"/>
        <v>-8838</v>
      </c>
    </row>
    <row r="569" spans="1:16" s="103" customFormat="1" ht="14.1" customHeight="1" x14ac:dyDescent="0.2">
      <c r="A569" s="43"/>
      <c r="B569" s="101"/>
      <c r="C569" s="118"/>
      <c r="D569" s="118"/>
      <c r="E569" s="124"/>
      <c r="F569" s="118"/>
      <c r="G569" s="118"/>
      <c r="H569" s="118"/>
      <c r="I569" s="127" t="s">
        <v>63</v>
      </c>
      <c r="J569" s="128">
        <v>4566</v>
      </c>
      <c r="K569" s="128">
        <v>4338</v>
      </c>
      <c r="L569" s="129">
        <f t="shared" si="27"/>
        <v>228</v>
      </c>
      <c r="M569" s="127" t="s">
        <v>88</v>
      </c>
      <c r="N569" s="128">
        <v>10536</v>
      </c>
      <c r="O569" s="128">
        <v>18777</v>
      </c>
      <c r="P569" s="129">
        <f t="shared" si="28"/>
        <v>-8241</v>
      </c>
    </row>
    <row r="570" spans="1:16" s="103" customFormat="1" ht="14.1" customHeight="1" x14ac:dyDescent="0.2">
      <c r="A570" s="43"/>
      <c r="B570" s="101"/>
      <c r="C570" s="118"/>
      <c r="D570" s="118"/>
      <c r="E570" s="124"/>
      <c r="F570" s="118"/>
      <c r="G570" s="118"/>
      <c r="H570" s="118"/>
      <c r="I570" s="127" t="s">
        <v>68</v>
      </c>
      <c r="J570" s="128">
        <v>676</v>
      </c>
      <c r="K570" s="128">
        <v>527</v>
      </c>
      <c r="L570" s="129">
        <f t="shared" si="27"/>
        <v>149</v>
      </c>
      <c r="M570" s="127" t="s">
        <v>167</v>
      </c>
      <c r="N570" s="128">
        <v>2232</v>
      </c>
      <c r="O570" s="128">
        <v>9197</v>
      </c>
      <c r="P570" s="129">
        <f t="shared" si="28"/>
        <v>-6965</v>
      </c>
    </row>
    <row r="571" spans="1:16" s="103" customFormat="1" ht="14.1" customHeight="1" x14ac:dyDescent="0.2">
      <c r="A571" s="43"/>
      <c r="B571" s="101"/>
      <c r="C571" s="118"/>
      <c r="D571" s="118"/>
      <c r="E571" s="124"/>
      <c r="F571" s="118"/>
      <c r="G571" s="118"/>
      <c r="H571" s="118"/>
      <c r="I571" s="127" t="s">
        <v>154</v>
      </c>
      <c r="J571" s="128">
        <v>231</v>
      </c>
      <c r="K571" s="128">
        <v>121</v>
      </c>
      <c r="L571" s="129">
        <f t="shared" si="27"/>
        <v>110</v>
      </c>
      <c r="M571" s="127" t="s">
        <v>153</v>
      </c>
      <c r="N571" s="128">
        <v>29806</v>
      </c>
      <c r="O571" s="128">
        <v>35431</v>
      </c>
      <c r="P571" s="129">
        <f t="shared" si="28"/>
        <v>-5625</v>
      </c>
    </row>
    <row r="572" spans="1:16" s="103" customFormat="1" ht="14.1" customHeight="1" x14ac:dyDescent="0.2">
      <c r="A572" s="43"/>
      <c r="B572" s="101"/>
      <c r="C572" s="118"/>
      <c r="D572" s="118"/>
      <c r="E572" s="124"/>
      <c r="F572" s="118"/>
      <c r="G572" s="118"/>
      <c r="H572" s="118"/>
      <c r="I572" s="127" t="s">
        <v>86</v>
      </c>
      <c r="J572" s="128">
        <v>1182</v>
      </c>
      <c r="K572" s="128">
        <v>1100</v>
      </c>
      <c r="L572" s="129">
        <f t="shared" si="27"/>
        <v>82</v>
      </c>
      <c r="M572" s="127" t="s">
        <v>83</v>
      </c>
      <c r="N572" s="128">
        <v>7499</v>
      </c>
      <c r="O572" s="128">
        <v>12383</v>
      </c>
      <c r="P572" s="129">
        <f t="shared" si="28"/>
        <v>-4884</v>
      </c>
    </row>
    <row r="573" spans="1:16" s="103" customFormat="1" ht="14.1" customHeight="1" x14ac:dyDescent="0.2">
      <c r="A573" s="43"/>
      <c r="B573" s="101"/>
      <c r="C573" s="118"/>
      <c r="D573" s="118"/>
      <c r="E573" s="124"/>
      <c r="F573" s="118"/>
      <c r="G573" s="118"/>
      <c r="H573" s="118"/>
      <c r="I573" s="127" t="s">
        <v>91</v>
      </c>
      <c r="J573" s="128">
        <v>435</v>
      </c>
      <c r="K573" s="128">
        <v>368</v>
      </c>
      <c r="L573" s="129">
        <f t="shared" si="27"/>
        <v>67</v>
      </c>
      <c r="M573" s="127" t="s">
        <v>84</v>
      </c>
      <c r="N573" s="128">
        <v>3900</v>
      </c>
      <c r="O573" s="128">
        <v>7049</v>
      </c>
      <c r="P573" s="129">
        <f t="shared" si="28"/>
        <v>-3149</v>
      </c>
    </row>
    <row r="574" spans="1:16" s="103" customFormat="1" ht="14.1" customHeight="1" x14ac:dyDescent="0.2">
      <c r="A574" s="43"/>
      <c r="B574" s="101"/>
      <c r="C574" s="118"/>
      <c r="D574" s="118"/>
      <c r="E574" s="124"/>
      <c r="F574" s="118"/>
      <c r="G574" s="118"/>
      <c r="H574" s="118"/>
      <c r="I574" s="127" t="s">
        <v>149</v>
      </c>
      <c r="J574" s="128">
        <v>58</v>
      </c>
      <c r="K574" s="128">
        <v>11</v>
      </c>
      <c r="L574" s="129">
        <f t="shared" si="27"/>
        <v>47</v>
      </c>
      <c r="M574" s="127" t="s">
        <v>64</v>
      </c>
      <c r="N574" s="128">
        <v>18318</v>
      </c>
      <c r="O574" s="128">
        <v>20672</v>
      </c>
      <c r="P574" s="129">
        <f t="shared" si="28"/>
        <v>-2354</v>
      </c>
    </row>
    <row r="575" spans="1:16" s="103" customFormat="1" ht="14.1" customHeight="1" x14ac:dyDescent="0.2">
      <c r="A575" s="43"/>
      <c r="B575" s="101"/>
      <c r="C575" s="118"/>
      <c r="D575" s="118"/>
      <c r="E575" s="124"/>
      <c r="F575" s="118"/>
      <c r="G575" s="118"/>
      <c r="H575" s="118"/>
      <c r="I575" s="127" t="s">
        <v>176</v>
      </c>
      <c r="J575" s="128">
        <v>27</v>
      </c>
      <c r="K575" s="128">
        <v>0</v>
      </c>
      <c r="L575" s="129">
        <f t="shared" si="27"/>
        <v>27</v>
      </c>
      <c r="M575" s="127" t="s">
        <v>66</v>
      </c>
      <c r="N575" s="128">
        <v>6157</v>
      </c>
      <c r="O575" s="128">
        <v>8165</v>
      </c>
      <c r="P575" s="129">
        <f t="shared" si="28"/>
        <v>-2008</v>
      </c>
    </row>
    <row r="576" spans="1:16" s="103" customFormat="1" ht="14.1" customHeight="1" x14ac:dyDescent="0.2">
      <c r="A576" s="43"/>
      <c r="B576" s="101"/>
      <c r="C576" s="118"/>
      <c r="D576" s="118"/>
      <c r="E576" s="124"/>
      <c r="F576" s="118"/>
      <c r="G576" s="118"/>
      <c r="H576" s="118"/>
      <c r="I576" s="127" t="s">
        <v>162</v>
      </c>
      <c r="J576" s="128">
        <v>24</v>
      </c>
      <c r="K576" s="128">
        <v>0</v>
      </c>
      <c r="L576" s="129">
        <f t="shared" si="27"/>
        <v>24</v>
      </c>
      <c r="M576" s="127" t="s">
        <v>99</v>
      </c>
      <c r="N576" s="128">
        <v>3033</v>
      </c>
      <c r="O576" s="128">
        <v>4737</v>
      </c>
      <c r="P576" s="129">
        <f t="shared" si="28"/>
        <v>-1704</v>
      </c>
    </row>
    <row r="577" spans="1:16" s="103" customFormat="1" ht="14.1" customHeight="1" x14ac:dyDescent="0.2">
      <c r="A577" s="43"/>
      <c r="B577" s="101"/>
      <c r="C577" s="118"/>
      <c r="D577" s="118"/>
      <c r="E577" s="124"/>
      <c r="F577" s="118"/>
      <c r="G577" s="118"/>
      <c r="H577" s="118"/>
      <c r="I577" s="127" t="s">
        <v>96</v>
      </c>
      <c r="J577" s="128">
        <v>78</v>
      </c>
      <c r="K577" s="128">
        <v>55</v>
      </c>
      <c r="L577" s="129">
        <f t="shared" si="27"/>
        <v>23</v>
      </c>
      <c r="M577" s="127" t="s">
        <v>97</v>
      </c>
      <c r="N577" s="128">
        <v>2310</v>
      </c>
      <c r="O577" s="128">
        <v>3851</v>
      </c>
      <c r="P577" s="129">
        <f t="shared" si="28"/>
        <v>-1541</v>
      </c>
    </row>
    <row r="578" spans="1:16" s="103" customFormat="1" ht="14.1" customHeight="1" x14ac:dyDescent="0.2">
      <c r="A578" s="43"/>
      <c r="B578" s="101"/>
      <c r="C578" s="118"/>
      <c r="D578" s="118"/>
      <c r="E578" s="124"/>
      <c r="F578" s="118"/>
      <c r="G578" s="118"/>
      <c r="H578" s="118"/>
      <c r="I578" s="127" t="s">
        <v>82</v>
      </c>
      <c r="J578" s="128">
        <v>17</v>
      </c>
      <c r="K578" s="128">
        <v>1</v>
      </c>
      <c r="L578" s="129">
        <f t="shared" si="27"/>
        <v>16</v>
      </c>
      <c r="M578" s="127" t="s">
        <v>161</v>
      </c>
      <c r="N578" s="128">
        <v>1431</v>
      </c>
      <c r="O578" s="128">
        <v>2967</v>
      </c>
      <c r="P578" s="129">
        <f t="shared" si="28"/>
        <v>-1536</v>
      </c>
    </row>
    <row r="579" spans="1:16" s="103" customFormat="1" ht="14.1" customHeight="1" x14ac:dyDescent="0.2">
      <c r="A579" s="43"/>
      <c r="B579" s="101"/>
      <c r="C579" s="118"/>
      <c r="D579" s="118"/>
      <c r="E579" s="124"/>
      <c r="F579" s="118"/>
      <c r="G579" s="118"/>
      <c r="H579" s="118"/>
      <c r="I579" s="127" t="s">
        <v>80</v>
      </c>
      <c r="J579" s="128">
        <v>694</v>
      </c>
      <c r="K579" s="128">
        <v>679</v>
      </c>
      <c r="L579" s="129">
        <f t="shared" si="27"/>
        <v>15</v>
      </c>
      <c r="M579" s="127" t="s">
        <v>74</v>
      </c>
      <c r="N579" s="128">
        <v>1739</v>
      </c>
      <c r="O579" s="128">
        <v>3039</v>
      </c>
      <c r="P579" s="129">
        <f t="shared" si="28"/>
        <v>-1300</v>
      </c>
    </row>
    <row r="580" spans="1:16" s="103" customFormat="1" ht="14.1" customHeight="1" x14ac:dyDescent="0.2">
      <c r="C580" s="118"/>
      <c r="D580" s="118"/>
      <c r="E580" s="124"/>
      <c r="F580" s="118"/>
      <c r="G580" s="118"/>
      <c r="H580" s="118"/>
      <c r="I580" s="127" t="s">
        <v>166</v>
      </c>
      <c r="J580" s="128">
        <v>26</v>
      </c>
      <c r="K580" s="128">
        <v>12</v>
      </c>
      <c r="L580" s="129">
        <f t="shared" si="27"/>
        <v>14</v>
      </c>
      <c r="M580" s="127" t="s">
        <v>103</v>
      </c>
      <c r="N580" s="128">
        <v>2041</v>
      </c>
      <c r="O580" s="128">
        <v>3057</v>
      </c>
      <c r="P580" s="129">
        <f t="shared" si="28"/>
        <v>-1016</v>
      </c>
    </row>
    <row r="581" spans="1:16" s="103" customFormat="1" ht="14.1" customHeight="1" x14ac:dyDescent="0.2">
      <c r="C581" s="118"/>
      <c r="D581" s="118"/>
      <c r="E581" s="124"/>
      <c r="F581" s="118"/>
      <c r="G581" s="118"/>
      <c r="H581" s="118"/>
      <c r="I581" s="127" t="s">
        <v>69</v>
      </c>
      <c r="J581" s="128">
        <v>18</v>
      </c>
      <c r="K581" s="128">
        <v>8</v>
      </c>
      <c r="L581" s="129">
        <f t="shared" si="27"/>
        <v>10</v>
      </c>
      <c r="M581" s="127" t="s">
        <v>95</v>
      </c>
      <c r="N581" s="128">
        <v>3237</v>
      </c>
      <c r="O581" s="128">
        <v>4192</v>
      </c>
      <c r="P581" s="129">
        <f t="shared" si="28"/>
        <v>-955</v>
      </c>
    </row>
    <row r="582" spans="1:16" s="103" customFormat="1" ht="14.1" customHeight="1" x14ac:dyDescent="0.2">
      <c r="C582" s="118"/>
      <c r="D582" s="118"/>
      <c r="E582" s="124"/>
      <c r="F582" s="118"/>
      <c r="G582" s="118"/>
      <c r="H582" s="118"/>
      <c r="I582" s="127" t="s">
        <v>157</v>
      </c>
      <c r="J582" s="128">
        <v>6</v>
      </c>
      <c r="K582" s="128">
        <v>0</v>
      </c>
      <c r="L582" s="129">
        <f t="shared" si="27"/>
        <v>6</v>
      </c>
      <c r="M582" s="127" t="s">
        <v>155</v>
      </c>
      <c r="N582" s="128">
        <v>13154</v>
      </c>
      <c r="O582" s="128">
        <v>14036</v>
      </c>
      <c r="P582" s="129">
        <f t="shared" si="28"/>
        <v>-882</v>
      </c>
    </row>
    <row r="583" spans="1:16" s="103" customFormat="1" ht="14.1" customHeight="1" x14ac:dyDescent="0.2">
      <c r="C583" s="118"/>
      <c r="D583" s="118"/>
      <c r="E583" s="124"/>
      <c r="F583" s="118"/>
      <c r="G583" s="118"/>
      <c r="H583" s="118"/>
      <c r="I583" s="127" t="s">
        <v>160</v>
      </c>
      <c r="J583" s="128">
        <v>9</v>
      </c>
      <c r="K583" s="128">
        <v>4</v>
      </c>
      <c r="L583" s="129">
        <f t="shared" si="27"/>
        <v>5</v>
      </c>
      <c r="M583" s="127" t="s">
        <v>81</v>
      </c>
      <c r="N583" s="128">
        <v>963</v>
      </c>
      <c r="O583" s="128">
        <v>1802</v>
      </c>
      <c r="P583" s="129">
        <f t="shared" si="28"/>
        <v>-839</v>
      </c>
    </row>
    <row r="584" spans="1:16" s="103" customFormat="1" ht="14.1" customHeight="1" x14ac:dyDescent="0.2">
      <c r="C584" s="118"/>
      <c r="D584" s="118"/>
      <c r="E584" s="124"/>
      <c r="F584" s="118"/>
      <c r="G584" s="118"/>
      <c r="H584" s="118"/>
      <c r="I584" s="127" t="s">
        <v>175</v>
      </c>
      <c r="J584" s="128">
        <v>21</v>
      </c>
      <c r="K584" s="128">
        <v>17</v>
      </c>
      <c r="L584" s="129">
        <f t="shared" si="27"/>
        <v>4</v>
      </c>
      <c r="M584" s="127" t="s">
        <v>148</v>
      </c>
      <c r="N584" s="128">
        <v>1777</v>
      </c>
      <c r="O584" s="128">
        <v>2247</v>
      </c>
      <c r="P584" s="129">
        <f t="shared" si="28"/>
        <v>-470</v>
      </c>
    </row>
    <row r="585" spans="1:16" s="103" customFormat="1" ht="14.1" customHeight="1" x14ac:dyDescent="0.2">
      <c r="C585" s="118"/>
      <c r="D585" s="118"/>
      <c r="E585" s="124"/>
      <c r="F585" s="118"/>
      <c r="G585" s="118"/>
      <c r="H585" s="118"/>
      <c r="I585" s="127" t="s">
        <v>164</v>
      </c>
      <c r="J585" s="128">
        <v>1</v>
      </c>
      <c r="K585" s="128">
        <v>0</v>
      </c>
      <c r="L585" s="129">
        <f t="shared" si="27"/>
        <v>1</v>
      </c>
      <c r="M585" s="127" t="s">
        <v>87</v>
      </c>
      <c r="N585" s="128">
        <v>257</v>
      </c>
      <c r="O585" s="128">
        <v>470</v>
      </c>
      <c r="P585" s="129">
        <f t="shared" si="28"/>
        <v>-213</v>
      </c>
    </row>
    <row r="586" spans="1:16" s="103" customFormat="1" ht="14.1" customHeight="1" x14ac:dyDescent="0.2">
      <c r="C586" s="118"/>
      <c r="D586" s="118"/>
      <c r="E586" s="124"/>
      <c r="F586" s="118"/>
      <c r="G586" s="118"/>
      <c r="H586" s="118"/>
      <c r="I586" s="131"/>
      <c r="J586" s="128"/>
      <c r="K586" s="128"/>
      <c r="L586" s="129"/>
      <c r="M586" s="127" t="s">
        <v>90</v>
      </c>
      <c r="N586" s="128">
        <v>2117</v>
      </c>
      <c r="O586" s="128">
        <v>2242</v>
      </c>
      <c r="P586" s="129">
        <f t="shared" si="28"/>
        <v>-125</v>
      </c>
    </row>
    <row r="587" spans="1:16" s="103" customFormat="1" ht="14.1" customHeight="1" x14ac:dyDescent="0.2">
      <c r="C587" s="118"/>
      <c r="D587" s="118"/>
      <c r="E587" s="124"/>
      <c r="F587" s="118"/>
      <c r="G587" s="118"/>
      <c r="H587" s="118"/>
      <c r="I587" s="131"/>
      <c r="J587" s="128"/>
      <c r="K587" s="128"/>
      <c r="L587" s="129"/>
      <c r="M587" s="127" t="s">
        <v>72</v>
      </c>
      <c r="N587" s="128">
        <v>75</v>
      </c>
      <c r="O587" s="128">
        <v>141</v>
      </c>
      <c r="P587" s="129">
        <f t="shared" si="28"/>
        <v>-66</v>
      </c>
    </row>
    <row r="588" spans="1:16" s="103" customFormat="1" ht="14.1" customHeight="1" x14ac:dyDescent="0.2">
      <c r="C588" s="118"/>
      <c r="D588" s="118"/>
      <c r="E588" s="124"/>
      <c r="F588" s="118"/>
      <c r="G588" s="118"/>
      <c r="H588" s="118"/>
      <c r="M588" s="127" t="s">
        <v>76</v>
      </c>
      <c r="N588" s="128">
        <v>77</v>
      </c>
      <c r="O588" s="128">
        <v>129</v>
      </c>
      <c r="P588" s="129">
        <f t="shared" si="28"/>
        <v>-52</v>
      </c>
    </row>
    <row r="589" spans="1:16" s="103" customFormat="1" ht="14.1" customHeight="1" x14ac:dyDescent="0.2">
      <c r="C589" s="118"/>
      <c r="D589" s="118"/>
      <c r="E589" s="124"/>
      <c r="F589" s="118"/>
      <c r="G589" s="118"/>
      <c r="H589" s="118"/>
      <c r="I589" s="132"/>
      <c r="J589" s="133"/>
      <c r="K589" s="133"/>
      <c r="L589" s="129"/>
      <c r="M589" s="127" t="s">
        <v>85</v>
      </c>
      <c r="N589" s="128">
        <v>86</v>
      </c>
      <c r="O589" s="128">
        <v>132</v>
      </c>
      <c r="P589" s="129">
        <f t="shared" si="28"/>
        <v>-46</v>
      </c>
    </row>
    <row r="590" spans="1:16" s="103" customFormat="1" ht="14.1" customHeight="1" x14ac:dyDescent="0.2">
      <c r="C590" s="118"/>
      <c r="D590" s="118"/>
      <c r="E590" s="124"/>
      <c r="F590" s="118"/>
      <c r="G590" s="118"/>
      <c r="H590" s="118"/>
      <c r="I590" s="132"/>
      <c r="J590" s="133"/>
      <c r="K590" s="133"/>
      <c r="L590" s="129"/>
      <c r="M590" s="127" t="s">
        <v>165</v>
      </c>
      <c r="N590" s="128">
        <v>67</v>
      </c>
      <c r="O590" s="128">
        <v>97</v>
      </c>
      <c r="P590" s="129">
        <f t="shared" si="28"/>
        <v>-30</v>
      </c>
    </row>
    <row r="591" spans="1:16" s="103" customFormat="1" ht="14.1" customHeight="1" x14ac:dyDescent="0.2">
      <c r="C591" s="118"/>
      <c r="D591" s="118"/>
      <c r="E591" s="124"/>
      <c r="F591" s="118"/>
      <c r="G591" s="118"/>
      <c r="H591" s="118"/>
      <c r="L591" s="134"/>
      <c r="M591" s="127" t="s">
        <v>102</v>
      </c>
      <c r="N591" s="128">
        <v>3</v>
      </c>
      <c r="O591" s="128">
        <v>30</v>
      </c>
      <c r="P591" s="129">
        <f t="shared" si="28"/>
        <v>-27</v>
      </c>
    </row>
    <row r="592" spans="1:16" s="103" customFormat="1" ht="14.1" customHeight="1" x14ac:dyDescent="0.2">
      <c r="C592" s="118"/>
      <c r="D592" s="118"/>
      <c r="E592" s="124"/>
      <c r="F592" s="118"/>
      <c r="G592" s="118"/>
      <c r="H592" s="118"/>
      <c r="I592" s="132"/>
      <c r="J592" s="133"/>
      <c r="K592" s="133"/>
      <c r="L592" s="129"/>
      <c r="M592" s="127" t="s">
        <v>174</v>
      </c>
      <c r="N592" s="128">
        <v>3</v>
      </c>
      <c r="O592" s="128">
        <v>20</v>
      </c>
      <c r="P592" s="129">
        <f t="shared" si="28"/>
        <v>-17</v>
      </c>
    </row>
    <row r="593" spans="1:16" s="103" customFormat="1" ht="14.1" customHeight="1" x14ac:dyDescent="0.2">
      <c r="C593" s="118"/>
      <c r="D593" s="118"/>
      <c r="E593" s="124"/>
      <c r="F593" s="118"/>
      <c r="G593" s="118"/>
      <c r="H593" s="118"/>
      <c r="L593" s="134"/>
      <c r="M593" s="127" t="s">
        <v>67</v>
      </c>
      <c r="N593" s="128">
        <v>25</v>
      </c>
      <c r="O593" s="128">
        <v>28</v>
      </c>
      <c r="P593" s="129">
        <f t="shared" si="28"/>
        <v>-3</v>
      </c>
    </row>
    <row r="594" spans="1:16" s="103" customFormat="1" ht="14.1" customHeight="1" x14ac:dyDescent="0.2">
      <c r="C594" s="118"/>
      <c r="D594" s="118"/>
      <c r="E594" s="124"/>
      <c r="F594" s="118"/>
      <c r="G594" s="118"/>
      <c r="H594" s="118"/>
      <c r="I594" s="132"/>
      <c r="J594" s="133"/>
      <c r="K594" s="133"/>
      <c r="L594" s="129"/>
      <c r="M594" s="127" t="s">
        <v>156</v>
      </c>
      <c r="N594" s="128">
        <v>0</v>
      </c>
      <c r="O594" s="128">
        <v>1</v>
      </c>
      <c r="P594" s="129">
        <f t="shared" si="28"/>
        <v>-1</v>
      </c>
    </row>
    <row r="595" spans="1:16" s="103" customFormat="1" ht="14.1" customHeight="1" x14ac:dyDescent="0.2">
      <c r="C595" s="118"/>
      <c r="D595" s="118"/>
      <c r="E595" s="124"/>
      <c r="F595" s="118"/>
      <c r="G595" s="118"/>
      <c r="H595" s="118"/>
      <c r="I595" s="132"/>
      <c r="J595" s="133"/>
      <c r="K595" s="133"/>
      <c r="L595" s="129"/>
      <c r="M595" s="127" t="s">
        <v>77</v>
      </c>
      <c r="N595" s="128">
        <v>1</v>
      </c>
      <c r="O595" s="128">
        <v>2</v>
      </c>
      <c r="P595" s="129">
        <f t="shared" si="28"/>
        <v>-1</v>
      </c>
    </row>
    <row r="596" spans="1:16" s="103" customFormat="1" ht="14.1" customHeight="1" x14ac:dyDescent="0.2">
      <c r="A596" s="43"/>
      <c r="B596" s="101"/>
      <c r="C596" s="118"/>
      <c r="D596" s="118"/>
      <c r="E596" s="124"/>
      <c r="F596" s="118"/>
      <c r="G596" s="118"/>
      <c r="H596" s="118"/>
      <c r="L596" s="134"/>
      <c r="M596" s="127" t="s">
        <v>150</v>
      </c>
      <c r="N596" s="128">
        <v>18699</v>
      </c>
      <c r="O596" s="128">
        <v>21743</v>
      </c>
      <c r="P596" s="129">
        <f t="shared" si="28"/>
        <v>-3044</v>
      </c>
    </row>
    <row r="597" spans="1:16" s="103" customFormat="1" ht="14.1" customHeight="1" x14ac:dyDescent="0.2">
      <c r="A597" s="43"/>
      <c r="B597" s="101"/>
      <c r="C597" s="118"/>
      <c r="D597" s="118"/>
      <c r="E597" s="124"/>
      <c r="F597" s="118"/>
      <c r="G597" s="118"/>
      <c r="H597" s="118"/>
      <c r="L597" s="134"/>
    </row>
    <row r="598" spans="1:16" s="103" customFormat="1" ht="14.1" customHeight="1" x14ac:dyDescent="0.2">
      <c r="A598" s="43"/>
      <c r="B598" s="101"/>
      <c r="C598" s="118"/>
      <c r="D598" s="118"/>
      <c r="E598" s="124"/>
      <c r="F598" s="118"/>
      <c r="G598" s="118"/>
      <c r="H598" s="118"/>
      <c r="I598" s="132"/>
      <c r="J598" s="133"/>
      <c r="K598" s="133"/>
      <c r="L598" s="129"/>
      <c r="M598" s="131"/>
      <c r="N598" s="128"/>
      <c r="O598" s="128"/>
      <c r="P598" s="129"/>
    </row>
    <row r="599" spans="1:16" s="103" customFormat="1" ht="14.1" customHeight="1" x14ac:dyDescent="0.2">
      <c r="A599" s="43"/>
      <c r="B599" s="101"/>
      <c r="C599" s="118"/>
      <c r="D599" s="118"/>
      <c r="E599" s="124"/>
      <c r="F599" s="118"/>
      <c r="G599" s="118"/>
      <c r="H599" s="118"/>
      <c r="L599" s="129"/>
    </row>
    <row r="600" spans="1:16" s="103" customFormat="1" ht="14.1" customHeight="1" x14ac:dyDescent="0.2">
      <c r="A600" s="43"/>
      <c r="B600" s="101"/>
      <c r="C600" s="118"/>
      <c r="D600" s="118"/>
      <c r="E600" s="124"/>
      <c r="F600" s="118"/>
      <c r="G600" s="118"/>
      <c r="H600" s="118"/>
      <c r="I600" s="89"/>
      <c r="J600" s="89"/>
      <c r="K600" s="89"/>
      <c r="L600" s="122"/>
      <c r="N600" s="89"/>
      <c r="O600" s="89"/>
      <c r="P600" s="122"/>
    </row>
    <row r="601" spans="1:16" s="103" customFormat="1" ht="14.1" customHeight="1" x14ac:dyDescent="0.2">
      <c r="A601" s="43"/>
      <c r="B601" s="101"/>
      <c r="C601" s="118"/>
      <c r="D601" s="118"/>
      <c r="E601" s="124"/>
      <c r="F601" s="118"/>
      <c r="G601" s="118"/>
      <c r="H601" s="118"/>
      <c r="I601" s="89"/>
      <c r="J601" s="89"/>
      <c r="K601" s="89"/>
      <c r="L601" s="122"/>
      <c r="N601" s="89"/>
      <c r="O601" s="89"/>
      <c r="P601" s="122"/>
    </row>
    <row r="602" spans="1:16" s="103" customFormat="1" ht="14.1" customHeight="1" x14ac:dyDescent="0.2">
      <c r="A602" s="43"/>
      <c r="B602" s="101"/>
      <c r="C602" s="118"/>
      <c r="D602" s="118"/>
      <c r="E602" s="124"/>
      <c r="F602" s="118"/>
      <c r="G602" s="118"/>
      <c r="H602" s="118"/>
      <c r="I602" s="89"/>
      <c r="J602" s="89"/>
      <c r="K602" s="89"/>
      <c r="L602" s="122"/>
      <c r="N602" s="89"/>
      <c r="O602" s="89"/>
      <c r="P602" s="122"/>
    </row>
    <row r="603" spans="1:16" s="103" customFormat="1" ht="14.1" customHeight="1" x14ac:dyDescent="0.2">
      <c r="A603" s="43"/>
      <c r="B603" s="101"/>
      <c r="C603" s="118"/>
      <c r="D603" s="118"/>
      <c r="E603" s="124"/>
      <c r="F603" s="118"/>
      <c r="G603" s="118"/>
      <c r="H603" s="118"/>
      <c r="I603" s="118" t="s">
        <v>151</v>
      </c>
      <c r="J603" s="118">
        <f>SUM(J566:J602)</f>
        <v>46502</v>
      </c>
      <c r="K603" s="118">
        <f>SUM(K566:K602)</f>
        <v>44019</v>
      </c>
      <c r="L603" s="118">
        <f>SUM(L566:L602)</f>
        <v>2483</v>
      </c>
      <c r="M603" s="118" t="s">
        <v>151</v>
      </c>
      <c r="N603" s="118">
        <f>SUM(N566:N602)</f>
        <v>205743</v>
      </c>
      <c r="O603" s="118">
        <f>SUM(O566:O602)</f>
        <v>286191</v>
      </c>
      <c r="P603" s="137">
        <f>SUM(P566:P602)</f>
        <v>-80448</v>
      </c>
    </row>
    <row r="604" spans="1:16" s="103" customFormat="1" ht="14.1" customHeight="1" x14ac:dyDescent="0.2">
      <c r="A604" s="43"/>
      <c r="B604" s="101"/>
      <c r="C604" s="118"/>
      <c r="D604" s="118"/>
      <c r="E604" s="118"/>
      <c r="F604" s="118"/>
      <c r="G604" s="118"/>
      <c r="H604" s="118"/>
      <c r="J604" s="118">
        <f>N603</f>
        <v>205743</v>
      </c>
      <c r="K604" s="118">
        <f>O603</f>
        <v>286191</v>
      </c>
      <c r="L604" s="137">
        <f>P603</f>
        <v>-80448</v>
      </c>
      <c r="N604" s="89"/>
      <c r="O604" s="89"/>
      <c r="P604" s="122"/>
    </row>
    <row r="605" spans="1:16" s="103" customFormat="1" ht="14.1" customHeight="1" x14ac:dyDescent="0.2">
      <c r="A605" s="117"/>
      <c r="B605" s="123"/>
      <c r="C605" s="118"/>
      <c r="D605" s="118"/>
      <c r="E605" s="118"/>
      <c r="F605" s="118"/>
      <c r="G605" s="118"/>
      <c r="H605" s="118"/>
      <c r="I605" s="136"/>
      <c r="J605" s="138">
        <f>SUM(J603:J604)</f>
        <v>252245</v>
      </c>
      <c r="K605" s="138">
        <f>SUM(K603:K604)</f>
        <v>330210</v>
      </c>
      <c r="L605" s="139">
        <f>SUM(L603:L604)</f>
        <v>-77965</v>
      </c>
      <c r="N605" s="89"/>
      <c r="O605" s="89"/>
      <c r="P605" s="122"/>
    </row>
    <row r="606" spans="1:16" s="103" customFormat="1" ht="14.1" customHeight="1" x14ac:dyDescent="0.2">
      <c r="A606" s="117"/>
      <c r="B606" s="123"/>
      <c r="C606" s="118"/>
      <c r="D606" s="118"/>
      <c r="E606" s="118"/>
      <c r="F606" s="118"/>
      <c r="G606" s="118"/>
      <c r="H606" s="118"/>
      <c r="I606" s="142" t="s">
        <v>203</v>
      </c>
      <c r="J606" s="89">
        <f>C565-J605</f>
        <v>0</v>
      </c>
      <c r="K606" s="89">
        <f>E565-K605</f>
        <v>0</v>
      </c>
      <c r="L606" s="139">
        <f>G565-L605</f>
        <v>0</v>
      </c>
      <c r="N606" s="89"/>
      <c r="O606" s="89"/>
      <c r="P606" s="122"/>
    </row>
    <row r="607" spans="1:16" s="103" customFormat="1" ht="14.1" customHeight="1" x14ac:dyDescent="0.2">
      <c r="A607" s="43"/>
      <c r="B607" s="101"/>
      <c r="C607" s="118"/>
      <c r="D607" s="118"/>
      <c r="E607" s="118"/>
      <c r="F607" s="89"/>
      <c r="G607" s="89"/>
      <c r="H607" s="89"/>
      <c r="I607" s="89"/>
      <c r="J607" s="89"/>
      <c r="K607" s="89"/>
      <c r="L607" s="122"/>
      <c r="N607" s="89"/>
      <c r="O607" s="89"/>
      <c r="P607" s="122"/>
    </row>
    <row r="608" spans="1:16" s="103" customFormat="1" ht="14.1" customHeight="1" x14ac:dyDescent="0.2">
      <c r="A608" s="117">
        <v>15</v>
      </c>
      <c r="B608" s="188" t="s">
        <v>204</v>
      </c>
      <c r="C608" s="48">
        <v>256298</v>
      </c>
      <c r="D608" s="119">
        <f>C608*100/22958322</f>
        <v>1.116362075590716</v>
      </c>
      <c r="E608" s="48">
        <v>294399</v>
      </c>
      <c r="F608" s="119">
        <f>E608*100/23212007</f>
        <v>1.2683048044919165</v>
      </c>
      <c r="G608" s="120">
        <f>C608-E608</f>
        <v>-38101</v>
      </c>
      <c r="H608" s="121">
        <f>G608*100/E608</f>
        <v>-12.941959721330575</v>
      </c>
      <c r="I608" s="118"/>
      <c r="J608" s="118"/>
      <c r="K608" s="118"/>
      <c r="L608" s="160"/>
      <c r="M608" s="136"/>
      <c r="N608" s="118"/>
      <c r="O608" s="118"/>
      <c r="P608" s="160"/>
    </row>
    <row r="609" spans="1:16" s="103" customFormat="1" ht="14.1" customHeight="1" x14ac:dyDescent="0.2">
      <c r="A609" s="43"/>
      <c r="B609" s="189" t="s">
        <v>205</v>
      </c>
      <c r="C609" s="118"/>
      <c r="D609" s="118"/>
      <c r="E609" s="118"/>
      <c r="F609" s="118"/>
      <c r="G609" s="89"/>
      <c r="H609" s="89"/>
      <c r="I609" s="127" t="s">
        <v>90</v>
      </c>
      <c r="J609" s="128">
        <v>6253</v>
      </c>
      <c r="K609" s="128">
        <v>2579</v>
      </c>
      <c r="L609" s="129">
        <f t="shared" ref="L609:L632" si="29">J609-K609</f>
        <v>3674</v>
      </c>
      <c r="M609" s="127" t="s">
        <v>83</v>
      </c>
      <c r="N609" s="128">
        <v>66949</v>
      </c>
      <c r="O609" s="128">
        <v>82397</v>
      </c>
      <c r="P609" s="129">
        <f t="shared" ref="P609:P643" si="30">N609-O609</f>
        <v>-15448</v>
      </c>
    </row>
    <row r="610" spans="1:16" s="103" customFormat="1" ht="14.1" customHeight="1" x14ac:dyDescent="0.2">
      <c r="A610" s="43"/>
      <c r="C610" s="118"/>
      <c r="D610" s="118"/>
      <c r="E610" s="118"/>
      <c r="F610" s="118"/>
      <c r="G610" s="89"/>
      <c r="H610" s="89"/>
      <c r="I610" s="127" t="s">
        <v>69</v>
      </c>
      <c r="J610" s="128">
        <v>10286</v>
      </c>
      <c r="K610" s="128">
        <v>8947</v>
      </c>
      <c r="L610" s="129">
        <f t="shared" si="29"/>
        <v>1339</v>
      </c>
      <c r="M610" s="127" t="s">
        <v>88</v>
      </c>
      <c r="N610" s="128">
        <v>12603</v>
      </c>
      <c r="O610" s="128">
        <v>26864</v>
      </c>
      <c r="P610" s="129">
        <f t="shared" si="30"/>
        <v>-14261</v>
      </c>
    </row>
    <row r="611" spans="1:16" s="103" customFormat="1" ht="14.1" customHeight="1" x14ac:dyDescent="0.2">
      <c r="A611" s="43"/>
      <c r="C611" s="118"/>
      <c r="D611" s="118"/>
      <c r="E611" s="118"/>
      <c r="F611" s="118"/>
      <c r="G611" s="89"/>
      <c r="H611" s="89"/>
      <c r="I611" s="127" t="s">
        <v>81</v>
      </c>
      <c r="J611" s="128">
        <v>10812</v>
      </c>
      <c r="K611" s="128">
        <v>9861</v>
      </c>
      <c r="L611" s="129">
        <f t="shared" si="29"/>
        <v>951</v>
      </c>
      <c r="M611" s="127" t="s">
        <v>97</v>
      </c>
      <c r="N611" s="128">
        <v>20104</v>
      </c>
      <c r="O611" s="128">
        <v>24859</v>
      </c>
      <c r="P611" s="129">
        <f t="shared" si="30"/>
        <v>-4755</v>
      </c>
    </row>
    <row r="612" spans="1:16" s="103" customFormat="1" ht="14.1" customHeight="1" x14ac:dyDescent="0.2">
      <c r="A612" s="43"/>
      <c r="C612" s="118"/>
      <c r="D612" s="118"/>
      <c r="E612" s="118"/>
      <c r="F612" s="118"/>
      <c r="G612" s="89"/>
      <c r="H612" s="89"/>
      <c r="I612" s="127" t="s">
        <v>167</v>
      </c>
      <c r="J612" s="128">
        <v>1177</v>
      </c>
      <c r="K612" s="128">
        <v>970</v>
      </c>
      <c r="L612" s="129">
        <f t="shared" si="29"/>
        <v>207</v>
      </c>
      <c r="M612" s="127" t="s">
        <v>74</v>
      </c>
      <c r="N612" s="128">
        <v>20561</v>
      </c>
      <c r="O612" s="128">
        <v>23735</v>
      </c>
      <c r="P612" s="129">
        <f t="shared" si="30"/>
        <v>-3174</v>
      </c>
    </row>
    <row r="613" spans="1:16" s="103" customFormat="1" ht="14.1" customHeight="1" x14ac:dyDescent="0.2">
      <c r="A613" s="43"/>
      <c r="B613" s="101"/>
      <c r="C613" s="118"/>
      <c r="D613" s="118"/>
      <c r="E613" s="118"/>
      <c r="F613" s="118"/>
      <c r="G613" s="89"/>
      <c r="H613" s="89"/>
      <c r="I613" s="127" t="s">
        <v>153</v>
      </c>
      <c r="J613" s="128">
        <v>527</v>
      </c>
      <c r="K613" s="128">
        <v>349</v>
      </c>
      <c r="L613" s="129">
        <f t="shared" si="29"/>
        <v>178</v>
      </c>
      <c r="M613" s="127" t="s">
        <v>101</v>
      </c>
      <c r="N613" s="128">
        <v>6792</v>
      </c>
      <c r="O613" s="128">
        <v>8192</v>
      </c>
      <c r="P613" s="129">
        <f t="shared" si="30"/>
        <v>-1400</v>
      </c>
    </row>
    <row r="614" spans="1:16" s="103" customFormat="1" ht="14.1" customHeight="1" x14ac:dyDescent="0.2">
      <c r="A614" s="43"/>
      <c r="B614" s="101"/>
      <c r="C614" s="118"/>
      <c r="D614" s="118"/>
      <c r="E614" s="118"/>
      <c r="F614" s="118"/>
      <c r="G614" s="89"/>
      <c r="H614" s="89"/>
      <c r="I614" s="127" t="s">
        <v>160</v>
      </c>
      <c r="J614" s="128">
        <v>197</v>
      </c>
      <c r="K614" s="128">
        <v>50</v>
      </c>
      <c r="L614" s="129">
        <f t="shared" si="29"/>
        <v>147</v>
      </c>
      <c r="M614" s="127" t="s">
        <v>85</v>
      </c>
      <c r="N614" s="128">
        <v>2739</v>
      </c>
      <c r="O614" s="128">
        <v>4055</v>
      </c>
      <c r="P614" s="129">
        <f t="shared" si="30"/>
        <v>-1316</v>
      </c>
    </row>
    <row r="615" spans="1:16" s="103" customFormat="1" ht="14.1" customHeight="1" x14ac:dyDescent="0.2">
      <c r="A615" s="43"/>
      <c r="B615" s="101"/>
      <c r="C615" s="118"/>
      <c r="D615" s="118"/>
      <c r="E615" s="118"/>
      <c r="F615" s="118"/>
      <c r="G615" s="89"/>
      <c r="H615" s="89"/>
      <c r="I615" s="127" t="s">
        <v>95</v>
      </c>
      <c r="J615" s="128">
        <v>840</v>
      </c>
      <c r="K615" s="128">
        <v>739</v>
      </c>
      <c r="L615" s="129">
        <f t="shared" si="29"/>
        <v>101</v>
      </c>
      <c r="M615" s="127" t="s">
        <v>63</v>
      </c>
      <c r="N615" s="128">
        <v>38860</v>
      </c>
      <c r="O615" s="128">
        <v>39748</v>
      </c>
      <c r="P615" s="129">
        <f t="shared" si="30"/>
        <v>-888</v>
      </c>
    </row>
    <row r="616" spans="1:16" s="103" customFormat="1" ht="14.1" customHeight="1" x14ac:dyDescent="0.2">
      <c r="A616" s="43"/>
      <c r="B616" s="101"/>
      <c r="C616" s="118"/>
      <c r="D616" s="118"/>
      <c r="E616" s="118"/>
      <c r="F616" s="118"/>
      <c r="G616" s="89"/>
      <c r="H616" s="89"/>
      <c r="I616" s="127" t="s">
        <v>162</v>
      </c>
      <c r="J616" s="128">
        <v>246</v>
      </c>
      <c r="K616" s="128">
        <v>173</v>
      </c>
      <c r="L616" s="129">
        <f t="shared" si="29"/>
        <v>73</v>
      </c>
      <c r="M616" s="127" t="s">
        <v>99</v>
      </c>
      <c r="N616" s="128">
        <v>4671</v>
      </c>
      <c r="O616" s="128">
        <v>5469</v>
      </c>
      <c r="P616" s="129">
        <f t="shared" si="30"/>
        <v>-798</v>
      </c>
    </row>
    <row r="617" spans="1:16" s="103" customFormat="1" ht="14.1" customHeight="1" x14ac:dyDescent="0.2">
      <c r="A617" s="43"/>
      <c r="B617" s="101"/>
      <c r="C617" s="118"/>
      <c r="D617" s="118"/>
      <c r="E617" s="118"/>
      <c r="F617" s="118"/>
      <c r="G617" s="89"/>
      <c r="H617" s="89"/>
      <c r="I617" s="127" t="s">
        <v>174</v>
      </c>
      <c r="J617" s="128">
        <v>892</v>
      </c>
      <c r="K617" s="128">
        <v>822</v>
      </c>
      <c r="L617" s="129">
        <f t="shared" si="29"/>
        <v>70</v>
      </c>
      <c r="M617" s="127" t="s">
        <v>68</v>
      </c>
      <c r="N617" s="128">
        <v>20532</v>
      </c>
      <c r="O617" s="128">
        <v>21311</v>
      </c>
      <c r="P617" s="129">
        <f t="shared" si="30"/>
        <v>-779</v>
      </c>
    </row>
    <row r="618" spans="1:16" s="103" customFormat="1" ht="14.1" customHeight="1" x14ac:dyDescent="0.2">
      <c r="A618" s="43"/>
      <c r="B618" s="101"/>
      <c r="C618" s="118"/>
      <c r="D618" s="118"/>
      <c r="E618" s="118"/>
      <c r="F618" s="118"/>
      <c r="G618" s="89"/>
      <c r="H618" s="89"/>
      <c r="I618" s="127" t="s">
        <v>102</v>
      </c>
      <c r="J618" s="128">
        <v>245</v>
      </c>
      <c r="K618" s="128">
        <v>185</v>
      </c>
      <c r="L618" s="129">
        <f t="shared" si="29"/>
        <v>60</v>
      </c>
      <c r="M618" s="127" t="s">
        <v>76</v>
      </c>
      <c r="N618" s="128">
        <v>4006</v>
      </c>
      <c r="O618" s="128">
        <v>4750</v>
      </c>
      <c r="P618" s="129">
        <f t="shared" si="30"/>
        <v>-744</v>
      </c>
    </row>
    <row r="619" spans="1:16" s="103" customFormat="1" ht="14.1" customHeight="1" x14ac:dyDescent="0.2">
      <c r="A619" s="43"/>
      <c r="B619" s="101"/>
      <c r="C619" s="118"/>
      <c r="D619" s="118"/>
      <c r="E619" s="118"/>
      <c r="F619" s="118"/>
      <c r="G619" s="89"/>
      <c r="H619" s="89"/>
      <c r="I619" s="127" t="s">
        <v>158</v>
      </c>
      <c r="J619" s="128">
        <v>44</v>
      </c>
      <c r="K619" s="128">
        <v>0</v>
      </c>
      <c r="L619" s="129">
        <f t="shared" si="29"/>
        <v>44</v>
      </c>
      <c r="M619" s="127" t="s">
        <v>66</v>
      </c>
      <c r="N619" s="128">
        <v>1891</v>
      </c>
      <c r="O619" s="128">
        <v>2600</v>
      </c>
      <c r="P619" s="129">
        <f t="shared" si="30"/>
        <v>-709</v>
      </c>
    </row>
    <row r="620" spans="1:16" s="103" customFormat="1" ht="14.1" customHeight="1" x14ac:dyDescent="0.2">
      <c r="A620" s="43"/>
      <c r="B620" s="101"/>
      <c r="C620" s="118"/>
      <c r="D620" s="118"/>
      <c r="E620" s="118"/>
      <c r="F620" s="118"/>
      <c r="G620" s="89"/>
      <c r="H620" s="89"/>
      <c r="I620" s="127" t="s">
        <v>176</v>
      </c>
      <c r="J620" s="128">
        <v>38</v>
      </c>
      <c r="K620" s="128">
        <v>0</v>
      </c>
      <c r="L620" s="129">
        <f t="shared" si="29"/>
        <v>38</v>
      </c>
      <c r="M620" s="127" t="s">
        <v>87</v>
      </c>
      <c r="N620" s="128">
        <v>340</v>
      </c>
      <c r="O620" s="128">
        <v>788</v>
      </c>
      <c r="P620" s="129">
        <f t="shared" si="30"/>
        <v>-448</v>
      </c>
    </row>
    <row r="621" spans="1:16" s="103" customFormat="1" ht="14.1" customHeight="1" x14ac:dyDescent="0.2">
      <c r="A621" s="43"/>
      <c r="B621" s="101"/>
      <c r="C621" s="118"/>
      <c r="D621" s="118"/>
      <c r="E621" s="118"/>
      <c r="F621" s="118"/>
      <c r="G621" s="89"/>
      <c r="H621" s="89"/>
      <c r="I621" s="127" t="s">
        <v>163</v>
      </c>
      <c r="J621" s="128">
        <v>152</v>
      </c>
      <c r="K621" s="128">
        <v>123</v>
      </c>
      <c r="L621" s="129">
        <f t="shared" si="29"/>
        <v>29</v>
      </c>
      <c r="M621" s="127" t="s">
        <v>73</v>
      </c>
      <c r="N621" s="128">
        <v>1062</v>
      </c>
      <c r="O621" s="128">
        <v>1489</v>
      </c>
      <c r="P621" s="129">
        <f t="shared" si="30"/>
        <v>-427</v>
      </c>
    </row>
    <row r="622" spans="1:16" s="103" customFormat="1" ht="14.1" customHeight="1" x14ac:dyDescent="0.2">
      <c r="A622" s="43"/>
      <c r="B622" s="101"/>
      <c r="C622" s="118"/>
      <c r="D622" s="118"/>
      <c r="E622" s="118"/>
      <c r="F622" s="118"/>
      <c r="G622" s="89"/>
      <c r="H622" s="89"/>
      <c r="I622" s="127" t="s">
        <v>161</v>
      </c>
      <c r="J622" s="128">
        <v>84</v>
      </c>
      <c r="K622" s="128">
        <v>58</v>
      </c>
      <c r="L622" s="129">
        <f t="shared" si="29"/>
        <v>26</v>
      </c>
      <c r="M622" s="127" t="s">
        <v>77</v>
      </c>
      <c r="N622" s="128">
        <v>169</v>
      </c>
      <c r="O622" s="128">
        <v>492</v>
      </c>
      <c r="P622" s="129">
        <f t="shared" si="30"/>
        <v>-323</v>
      </c>
    </row>
    <row r="623" spans="1:16" s="103" customFormat="1" ht="14.1" customHeight="1" x14ac:dyDescent="0.2">
      <c r="A623" s="43"/>
      <c r="B623" s="101"/>
      <c r="C623" s="118"/>
      <c r="D623" s="118"/>
      <c r="E623" s="118"/>
      <c r="F623" s="118"/>
      <c r="G623" s="89"/>
      <c r="H623" s="89"/>
      <c r="I623" s="127" t="s">
        <v>96</v>
      </c>
      <c r="J623" s="128">
        <v>37</v>
      </c>
      <c r="K623" s="128">
        <v>17</v>
      </c>
      <c r="L623" s="129">
        <f t="shared" si="29"/>
        <v>20</v>
      </c>
      <c r="M623" s="127" t="s">
        <v>80</v>
      </c>
      <c r="N623" s="128">
        <v>5229</v>
      </c>
      <c r="O623" s="128">
        <v>5533</v>
      </c>
      <c r="P623" s="129">
        <f t="shared" si="30"/>
        <v>-304</v>
      </c>
    </row>
    <row r="624" spans="1:16" s="103" customFormat="1" ht="14.1" customHeight="1" x14ac:dyDescent="0.2">
      <c r="A624" s="43"/>
      <c r="B624" s="101"/>
      <c r="C624" s="118"/>
      <c r="D624" s="118"/>
      <c r="E624" s="118"/>
      <c r="F624" s="118"/>
      <c r="G624" s="89"/>
      <c r="H624" s="89"/>
      <c r="I624" s="127" t="s">
        <v>86</v>
      </c>
      <c r="J624" s="128">
        <v>448</v>
      </c>
      <c r="K624" s="128">
        <v>434</v>
      </c>
      <c r="L624" s="129">
        <f t="shared" si="29"/>
        <v>14</v>
      </c>
      <c r="M624" s="127" t="s">
        <v>154</v>
      </c>
      <c r="N624" s="128">
        <v>1801</v>
      </c>
      <c r="O624" s="128">
        <v>2051</v>
      </c>
      <c r="P624" s="129">
        <f t="shared" si="30"/>
        <v>-250</v>
      </c>
    </row>
    <row r="625" spans="1:16" s="103" customFormat="1" ht="14.1" customHeight="1" x14ac:dyDescent="0.2">
      <c r="A625" s="117"/>
      <c r="B625" s="123"/>
      <c r="C625" s="118"/>
      <c r="D625" s="118"/>
      <c r="E625" s="118"/>
      <c r="F625" s="118"/>
      <c r="G625" s="118"/>
      <c r="H625" s="118"/>
      <c r="I625" s="127" t="s">
        <v>149</v>
      </c>
      <c r="J625" s="128">
        <v>631</v>
      </c>
      <c r="K625" s="128">
        <v>619</v>
      </c>
      <c r="L625" s="129">
        <f t="shared" si="29"/>
        <v>12</v>
      </c>
      <c r="M625" s="127" t="s">
        <v>84</v>
      </c>
      <c r="N625" s="128">
        <v>408</v>
      </c>
      <c r="O625" s="128">
        <v>561</v>
      </c>
      <c r="P625" s="129">
        <f t="shared" si="30"/>
        <v>-153</v>
      </c>
    </row>
    <row r="626" spans="1:16" s="103" customFormat="1" ht="14.1" customHeight="1" x14ac:dyDescent="0.2">
      <c r="A626" s="117"/>
      <c r="B626" s="123"/>
      <c r="C626" s="118"/>
      <c r="D626" s="118"/>
      <c r="E626" s="118"/>
      <c r="F626" s="118"/>
      <c r="G626" s="118"/>
      <c r="H626" s="118"/>
      <c r="I626" s="127" t="s">
        <v>94</v>
      </c>
      <c r="J626" s="128">
        <v>12</v>
      </c>
      <c r="K626" s="128">
        <v>2</v>
      </c>
      <c r="L626" s="129">
        <f t="shared" si="29"/>
        <v>10</v>
      </c>
      <c r="M626" s="127" t="s">
        <v>64</v>
      </c>
      <c r="N626" s="128">
        <v>140</v>
      </c>
      <c r="O626" s="128">
        <v>276</v>
      </c>
      <c r="P626" s="129">
        <f t="shared" si="30"/>
        <v>-136</v>
      </c>
    </row>
    <row r="627" spans="1:16" s="103" customFormat="1" ht="14.1" customHeight="1" x14ac:dyDescent="0.2">
      <c r="A627" s="117"/>
      <c r="B627" s="123"/>
      <c r="C627" s="118"/>
      <c r="D627" s="118"/>
      <c r="E627" s="118"/>
      <c r="F627" s="118"/>
      <c r="G627" s="118"/>
      <c r="H627" s="118"/>
      <c r="I627" s="127" t="s">
        <v>155</v>
      </c>
      <c r="J627" s="128">
        <v>360</v>
      </c>
      <c r="K627" s="128">
        <v>357</v>
      </c>
      <c r="L627" s="129">
        <f t="shared" si="29"/>
        <v>3</v>
      </c>
      <c r="M627" s="127" t="s">
        <v>91</v>
      </c>
      <c r="N627" s="128">
        <v>2801</v>
      </c>
      <c r="O627" s="128">
        <v>2928</v>
      </c>
      <c r="P627" s="129">
        <f t="shared" si="30"/>
        <v>-127</v>
      </c>
    </row>
    <row r="628" spans="1:16" s="103" customFormat="1" ht="14.1" customHeight="1" x14ac:dyDescent="0.2">
      <c r="A628" s="117"/>
      <c r="B628" s="123"/>
      <c r="C628" s="118"/>
      <c r="D628" s="118"/>
      <c r="E628" s="118"/>
      <c r="F628" s="118"/>
      <c r="G628" s="118"/>
      <c r="H628" s="118"/>
      <c r="I628" s="127" t="s">
        <v>157</v>
      </c>
      <c r="J628" s="128">
        <v>1</v>
      </c>
      <c r="K628" s="128">
        <v>0</v>
      </c>
      <c r="L628" s="129">
        <f t="shared" si="29"/>
        <v>1</v>
      </c>
      <c r="M628" s="127" t="s">
        <v>65</v>
      </c>
      <c r="N628" s="128">
        <v>7</v>
      </c>
      <c r="O628" s="128">
        <v>127</v>
      </c>
      <c r="P628" s="129">
        <f t="shared" si="30"/>
        <v>-120</v>
      </c>
    </row>
    <row r="629" spans="1:16" s="103" customFormat="1" ht="14.1" customHeight="1" x14ac:dyDescent="0.2">
      <c r="A629" s="117"/>
      <c r="B629" s="123"/>
      <c r="C629" s="118"/>
      <c r="D629" s="118"/>
      <c r="E629" s="118"/>
      <c r="F629" s="118"/>
      <c r="G629" s="118"/>
      <c r="H629" s="118"/>
      <c r="I629" s="127" t="s">
        <v>175</v>
      </c>
      <c r="J629" s="128">
        <v>18</v>
      </c>
      <c r="K629" s="128">
        <v>17</v>
      </c>
      <c r="L629" s="129">
        <f t="shared" si="29"/>
        <v>1</v>
      </c>
      <c r="M629" s="127" t="s">
        <v>78</v>
      </c>
      <c r="N629" s="128">
        <v>12</v>
      </c>
      <c r="O629" s="128">
        <v>129</v>
      </c>
      <c r="P629" s="129">
        <f t="shared" si="30"/>
        <v>-117</v>
      </c>
    </row>
    <row r="630" spans="1:16" s="103" customFormat="1" ht="14.1" customHeight="1" x14ac:dyDescent="0.2">
      <c r="A630" s="117"/>
      <c r="B630" s="123"/>
      <c r="C630" s="118"/>
      <c r="D630" s="118"/>
      <c r="E630" s="118"/>
      <c r="F630" s="118"/>
      <c r="G630" s="118"/>
      <c r="H630" s="118"/>
      <c r="I630" s="127" t="s">
        <v>82</v>
      </c>
      <c r="J630" s="128">
        <v>216</v>
      </c>
      <c r="K630" s="128">
        <v>216</v>
      </c>
      <c r="L630" s="129">
        <f t="shared" si="29"/>
        <v>0</v>
      </c>
      <c r="M630" s="127" t="s">
        <v>148</v>
      </c>
      <c r="N630" s="128">
        <v>39</v>
      </c>
      <c r="O630" s="128">
        <v>154</v>
      </c>
      <c r="P630" s="129">
        <f t="shared" si="30"/>
        <v>-115</v>
      </c>
    </row>
    <row r="631" spans="1:16" s="103" customFormat="1" ht="14.1" customHeight="1" x14ac:dyDescent="0.2">
      <c r="A631" s="43"/>
      <c r="B631" s="101"/>
      <c r="C631" s="118"/>
      <c r="D631" s="118"/>
      <c r="E631" s="118"/>
      <c r="F631" s="118"/>
      <c r="G631" s="89"/>
      <c r="H631" s="89"/>
      <c r="I631" s="127" t="s">
        <v>67</v>
      </c>
      <c r="J631" s="128">
        <v>5</v>
      </c>
      <c r="K631" s="128">
        <v>5</v>
      </c>
      <c r="L631" s="129">
        <f t="shared" si="29"/>
        <v>0</v>
      </c>
      <c r="M631" s="127" t="s">
        <v>166</v>
      </c>
      <c r="N631" s="128">
        <v>1562</v>
      </c>
      <c r="O631" s="128">
        <v>1675</v>
      </c>
      <c r="P631" s="129">
        <f t="shared" si="30"/>
        <v>-113</v>
      </c>
    </row>
    <row r="632" spans="1:16" s="103" customFormat="1" ht="14.1" customHeight="1" x14ac:dyDescent="0.2">
      <c r="C632" s="118"/>
      <c r="D632" s="118"/>
      <c r="E632" s="118"/>
      <c r="F632" s="118"/>
      <c r="G632" s="89"/>
      <c r="H632" s="89"/>
      <c r="I632" s="127" t="s">
        <v>150</v>
      </c>
      <c r="J632" s="128">
        <v>8873</v>
      </c>
      <c r="K632" s="128">
        <v>6729</v>
      </c>
      <c r="L632" s="129">
        <f t="shared" si="29"/>
        <v>2144</v>
      </c>
      <c r="M632" s="127" t="s">
        <v>165</v>
      </c>
      <c r="N632" s="128">
        <v>393</v>
      </c>
      <c r="O632" s="128">
        <v>490</v>
      </c>
      <c r="P632" s="129">
        <f t="shared" si="30"/>
        <v>-97</v>
      </c>
    </row>
    <row r="633" spans="1:16" s="103" customFormat="1" ht="14.1" customHeight="1" x14ac:dyDescent="0.2">
      <c r="C633" s="118"/>
      <c r="D633" s="118"/>
      <c r="E633" s="118"/>
      <c r="F633" s="118"/>
      <c r="G633" s="89"/>
      <c r="H633" s="89"/>
      <c r="M633" s="127" t="s">
        <v>72</v>
      </c>
      <c r="N633" s="128">
        <v>63</v>
      </c>
      <c r="O633" s="128">
        <v>136</v>
      </c>
      <c r="P633" s="129">
        <f t="shared" si="30"/>
        <v>-73</v>
      </c>
    </row>
    <row r="634" spans="1:16" s="103" customFormat="1" ht="14.1" customHeight="1" x14ac:dyDescent="0.2">
      <c r="C634" s="118"/>
      <c r="D634" s="118"/>
      <c r="E634" s="118"/>
      <c r="F634" s="118"/>
      <c r="G634" s="89"/>
      <c r="H634" s="89"/>
      <c r="I634" s="131"/>
      <c r="J634" s="128"/>
      <c r="K634" s="128"/>
      <c r="L634" s="129"/>
      <c r="M634" s="127" t="s">
        <v>103</v>
      </c>
      <c r="N634" s="128">
        <v>30</v>
      </c>
      <c r="O634" s="128">
        <v>86</v>
      </c>
      <c r="P634" s="129">
        <f t="shared" si="30"/>
        <v>-56</v>
      </c>
    </row>
    <row r="635" spans="1:16" s="103" customFormat="1" ht="14.1" customHeight="1" x14ac:dyDescent="0.2">
      <c r="C635" s="118"/>
      <c r="D635" s="118"/>
      <c r="E635" s="118"/>
      <c r="F635" s="118"/>
      <c r="G635" s="89"/>
      <c r="H635" s="89"/>
      <c r="I635" s="131"/>
      <c r="J635" s="128"/>
      <c r="K635" s="128"/>
      <c r="L635" s="129"/>
      <c r="M635" s="127" t="s">
        <v>70</v>
      </c>
      <c r="N635" s="128">
        <v>3</v>
      </c>
      <c r="O635" s="128">
        <v>51</v>
      </c>
      <c r="P635" s="129">
        <f t="shared" si="30"/>
        <v>-48</v>
      </c>
    </row>
    <row r="636" spans="1:16" s="103" customFormat="1" ht="14.1" customHeight="1" x14ac:dyDescent="0.2">
      <c r="C636" s="118"/>
      <c r="D636" s="118"/>
      <c r="E636" s="118"/>
      <c r="F636" s="118"/>
      <c r="G636" s="89"/>
      <c r="H636" s="89"/>
      <c r="I636" s="131"/>
      <c r="J636" s="128"/>
      <c r="K636" s="128"/>
      <c r="L636" s="129"/>
      <c r="M636" s="127" t="s">
        <v>156</v>
      </c>
      <c r="N636" s="128">
        <v>39</v>
      </c>
      <c r="O636" s="128">
        <v>61</v>
      </c>
      <c r="P636" s="129">
        <f t="shared" si="30"/>
        <v>-22</v>
      </c>
    </row>
    <row r="637" spans="1:16" s="103" customFormat="1" ht="14.1" customHeight="1" x14ac:dyDescent="0.2">
      <c r="C637" s="118"/>
      <c r="D637" s="118"/>
      <c r="E637" s="118"/>
      <c r="F637" s="118"/>
      <c r="G637" s="89"/>
      <c r="H637" s="89"/>
      <c r="I637" s="131"/>
      <c r="J637" s="128"/>
      <c r="K637" s="128"/>
      <c r="L637" s="129"/>
      <c r="M637" s="127" t="s">
        <v>79</v>
      </c>
      <c r="N637" s="128">
        <v>51</v>
      </c>
      <c r="O637" s="128">
        <v>66</v>
      </c>
      <c r="P637" s="129">
        <f t="shared" si="30"/>
        <v>-15</v>
      </c>
    </row>
    <row r="638" spans="1:16" s="103" customFormat="1" ht="14.1" customHeight="1" x14ac:dyDescent="0.2">
      <c r="C638" s="118"/>
      <c r="D638" s="118"/>
      <c r="E638" s="118"/>
      <c r="F638" s="118"/>
      <c r="G638" s="89"/>
      <c r="H638" s="89"/>
      <c r="I638" s="131"/>
      <c r="J638" s="128"/>
      <c r="K638" s="128"/>
      <c r="L638" s="129"/>
      <c r="M638" s="127" t="s">
        <v>168</v>
      </c>
      <c r="N638" s="128">
        <v>30</v>
      </c>
      <c r="O638" s="128">
        <v>44</v>
      </c>
      <c r="P638" s="129">
        <f t="shared" si="30"/>
        <v>-14</v>
      </c>
    </row>
    <row r="639" spans="1:16" s="103" customFormat="1" ht="14.1" customHeight="1" x14ac:dyDescent="0.2">
      <c r="C639" s="118"/>
      <c r="D639" s="118"/>
      <c r="E639" s="118"/>
      <c r="F639" s="118"/>
      <c r="G639" s="89"/>
      <c r="H639" s="89"/>
      <c r="I639" s="131"/>
      <c r="J639" s="128"/>
      <c r="K639" s="128"/>
      <c r="L639" s="129"/>
      <c r="M639" s="127" t="s">
        <v>164</v>
      </c>
      <c r="N639" s="128">
        <v>4</v>
      </c>
      <c r="O639" s="128">
        <v>11</v>
      </c>
      <c r="P639" s="129">
        <f t="shared" si="30"/>
        <v>-7</v>
      </c>
    </row>
    <row r="640" spans="1:16" s="103" customFormat="1" ht="14.1" customHeight="1" x14ac:dyDescent="0.2">
      <c r="C640" s="118"/>
      <c r="D640" s="118"/>
      <c r="E640" s="118"/>
      <c r="F640" s="118"/>
      <c r="G640" s="89"/>
      <c r="H640" s="89"/>
      <c r="I640" s="131"/>
      <c r="J640" s="128"/>
      <c r="K640" s="128"/>
      <c r="L640" s="129"/>
      <c r="M640" s="127" t="s">
        <v>98</v>
      </c>
      <c r="N640" s="128">
        <v>13</v>
      </c>
      <c r="O640" s="128">
        <v>17</v>
      </c>
      <c r="P640" s="129">
        <f t="shared" si="30"/>
        <v>-4</v>
      </c>
    </row>
    <row r="641" spans="1:16" s="103" customFormat="1" ht="14.1" customHeight="1" x14ac:dyDescent="0.2">
      <c r="C641" s="118"/>
      <c r="D641" s="118"/>
      <c r="E641" s="118"/>
      <c r="F641" s="118"/>
      <c r="G641" s="89"/>
      <c r="H641" s="89"/>
      <c r="M641" s="127" t="s">
        <v>71</v>
      </c>
      <c r="N641" s="128">
        <v>0</v>
      </c>
      <c r="O641" s="128">
        <v>2</v>
      </c>
      <c r="P641" s="129">
        <f t="shared" si="30"/>
        <v>-2</v>
      </c>
    </row>
    <row r="642" spans="1:16" s="103" customFormat="1" ht="14.1" customHeight="1" x14ac:dyDescent="0.2">
      <c r="C642" s="118"/>
      <c r="D642" s="118"/>
      <c r="E642" s="118"/>
      <c r="F642" s="118"/>
      <c r="G642" s="89"/>
      <c r="H642" s="89"/>
      <c r="I642" s="131"/>
      <c r="J642" s="128"/>
      <c r="K642" s="128"/>
      <c r="L642" s="129"/>
      <c r="M642" s="131"/>
      <c r="N642" s="128"/>
      <c r="O642" s="128"/>
      <c r="P642" s="129">
        <f t="shared" si="30"/>
        <v>0</v>
      </c>
    </row>
    <row r="643" spans="1:16" s="103" customFormat="1" ht="14.1" customHeight="1" x14ac:dyDescent="0.2">
      <c r="C643" s="118"/>
      <c r="D643" s="118"/>
      <c r="E643" s="118"/>
      <c r="F643" s="118"/>
      <c r="G643" s="89"/>
      <c r="H643" s="89"/>
      <c r="I643" s="131"/>
      <c r="J643" s="128"/>
      <c r="K643" s="128"/>
      <c r="L643" s="129"/>
      <c r="M643" s="131"/>
      <c r="N643" s="128"/>
      <c r="O643" s="128"/>
      <c r="P643" s="129">
        <f t="shared" si="30"/>
        <v>0</v>
      </c>
    </row>
    <row r="644" spans="1:16" s="103" customFormat="1" ht="14.1" customHeight="1" x14ac:dyDescent="0.2">
      <c r="C644" s="118"/>
      <c r="D644" s="118"/>
      <c r="E644" s="118"/>
      <c r="F644" s="118"/>
      <c r="G644" s="89"/>
      <c r="H644" s="89"/>
      <c r="M644" s="131"/>
      <c r="N644" s="128"/>
      <c r="O644" s="128"/>
      <c r="P644" s="129"/>
    </row>
    <row r="645" spans="1:16" s="103" customFormat="1" ht="14.1" customHeight="1" x14ac:dyDescent="0.2">
      <c r="C645" s="118"/>
      <c r="D645" s="118"/>
      <c r="E645" s="118"/>
      <c r="F645" s="89"/>
      <c r="G645" s="89"/>
      <c r="H645" s="89"/>
      <c r="I645" s="89"/>
      <c r="J645" s="89"/>
      <c r="K645" s="89"/>
      <c r="L645" s="122"/>
      <c r="N645" s="89"/>
      <c r="O645" s="89"/>
      <c r="P645" s="122"/>
    </row>
    <row r="646" spans="1:16" s="103" customFormat="1" ht="14.1" customHeight="1" x14ac:dyDescent="0.2">
      <c r="A646" s="43"/>
      <c r="B646" s="101"/>
      <c r="C646" s="118"/>
      <c r="D646" s="118"/>
      <c r="E646" s="118"/>
      <c r="F646" s="89"/>
      <c r="G646" s="89"/>
      <c r="H646" s="89"/>
      <c r="I646" s="118" t="s">
        <v>151</v>
      </c>
      <c r="J646" s="118">
        <f>SUM(J609:J645)</f>
        <v>42394</v>
      </c>
      <c r="K646" s="118">
        <f>SUM(K609:K645)</f>
        <v>33252</v>
      </c>
      <c r="L646" s="118">
        <f>SUM(L609:L645)</f>
        <v>9142</v>
      </c>
      <c r="M646" s="118" t="s">
        <v>151</v>
      </c>
      <c r="N646" s="118">
        <f>SUM(N609:N645)</f>
        <v>213904</v>
      </c>
      <c r="O646" s="118">
        <f>SUM(O609:O645)</f>
        <v>261147</v>
      </c>
      <c r="P646" s="137">
        <f>SUM(P609:P645)</f>
        <v>-47243</v>
      </c>
    </row>
    <row r="647" spans="1:16" s="103" customFormat="1" ht="14.1" customHeight="1" x14ac:dyDescent="0.2">
      <c r="A647" s="43"/>
      <c r="B647" s="101"/>
      <c r="C647" s="118"/>
      <c r="D647" s="118"/>
      <c r="E647" s="118"/>
      <c r="F647" s="89"/>
      <c r="G647" s="89"/>
      <c r="H647" s="89"/>
      <c r="I647" s="136"/>
      <c r="J647" s="118">
        <f>N646</f>
        <v>213904</v>
      </c>
      <c r="K647" s="118">
        <f>O646</f>
        <v>261147</v>
      </c>
      <c r="L647" s="137">
        <f>P646</f>
        <v>-47243</v>
      </c>
      <c r="N647" s="89"/>
      <c r="O647" s="89"/>
      <c r="P647" s="122"/>
    </row>
    <row r="648" spans="1:16" s="103" customFormat="1" ht="14.1" customHeight="1" x14ac:dyDescent="0.2">
      <c r="A648" s="43"/>
      <c r="B648" s="101"/>
      <c r="C648" s="118"/>
      <c r="D648" s="118"/>
      <c r="E648" s="118"/>
      <c r="F648" s="89"/>
      <c r="G648" s="89"/>
      <c r="H648" s="89"/>
      <c r="I648" s="136"/>
      <c r="J648" s="138">
        <f>SUM(J646:J647)</f>
        <v>256298</v>
      </c>
      <c r="K648" s="138">
        <f>SUM(K646:K647)</f>
        <v>294399</v>
      </c>
      <c r="L648" s="139">
        <f>SUM(L646:L647)</f>
        <v>-38101</v>
      </c>
      <c r="N648" s="89"/>
      <c r="O648" s="89"/>
      <c r="P648" s="122"/>
    </row>
    <row r="649" spans="1:16" s="103" customFormat="1" ht="14.1" customHeight="1" x14ac:dyDescent="0.2">
      <c r="A649" s="43"/>
      <c r="B649" s="101"/>
      <c r="C649" s="118"/>
      <c r="D649" s="118"/>
      <c r="E649" s="118"/>
      <c r="F649" s="89"/>
      <c r="G649" s="89"/>
      <c r="H649" s="89"/>
      <c r="I649" s="142" t="s">
        <v>206</v>
      </c>
      <c r="J649" s="89">
        <f>C608-J648</f>
        <v>0</v>
      </c>
      <c r="K649" s="89">
        <f>E608-K648</f>
        <v>0</v>
      </c>
      <c r="L649" s="139">
        <f>G608-L648</f>
        <v>0</v>
      </c>
      <c r="N649" s="89"/>
      <c r="O649" s="89"/>
      <c r="P649" s="122"/>
    </row>
    <row r="650" spans="1:16" s="103" customFormat="1" ht="14.1" customHeight="1" x14ac:dyDescent="0.2">
      <c r="A650" s="43"/>
      <c r="B650" s="101"/>
      <c r="C650" s="118"/>
      <c r="D650" s="118"/>
      <c r="E650" s="118"/>
      <c r="F650" s="89"/>
      <c r="G650" s="89"/>
      <c r="H650" s="89"/>
      <c r="I650" s="89"/>
      <c r="J650" s="89"/>
      <c r="K650" s="89"/>
      <c r="L650" s="122"/>
      <c r="N650" s="89"/>
      <c r="O650" s="89"/>
      <c r="P650" s="122"/>
    </row>
    <row r="651" spans="1:16" s="103" customFormat="1" ht="14.1" customHeight="1" x14ac:dyDescent="0.2">
      <c r="A651" s="117">
        <v>16</v>
      </c>
      <c r="B651" s="190" t="s">
        <v>22</v>
      </c>
      <c r="C651" s="48">
        <v>217942</v>
      </c>
      <c r="D651" s="119">
        <f>C651*100/22958322</f>
        <v>0.949294116529945</v>
      </c>
      <c r="E651" s="48">
        <v>215882</v>
      </c>
      <c r="F651" s="119">
        <f>E651*100/23212007</f>
        <v>0.93004452393970072</v>
      </c>
      <c r="G651" s="120">
        <f>C651-E651</f>
        <v>2060</v>
      </c>
      <c r="H651" s="121">
        <f>G651*100/E651</f>
        <v>0.95422499328336774</v>
      </c>
      <c r="I651" s="136"/>
      <c r="J651" s="89"/>
      <c r="K651" s="89"/>
      <c r="L651" s="122"/>
      <c r="N651" s="89"/>
      <c r="O651" s="89"/>
      <c r="P651" s="122"/>
    </row>
    <row r="652" spans="1:16" s="103" customFormat="1" ht="14.1" customHeight="1" x14ac:dyDescent="0.2">
      <c r="A652" s="117"/>
      <c r="B652" s="118"/>
      <c r="C652" s="118"/>
      <c r="D652" s="118"/>
      <c r="E652" s="118"/>
      <c r="F652" s="125"/>
      <c r="G652" s="126"/>
      <c r="H652" s="125"/>
      <c r="I652" s="127" t="s">
        <v>63</v>
      </c>
      <c r="J652" s="128">
        <v>48794</v>
      </c>
      <c r="K652" s="128">
        <v>40414</v>
      </c>
      <c r="L652" s="129">
        <f t="shared" ref="L652:L678" si="31">J652-K652</f>
        <v>8380</v>
      </c>
      <c r="M652" s="127" t="s">
        <v>68</v>
      </c>
      <c r="N652" s="128">
        <v>8755</v>
      </c>
      <c r="O652" s="128">
        <v>11976</v>
      </c>
      <c r="P652" s="129">
        <f t="shared" ref="P652:P680" si="32">N652-O652</f>
        <v>-3221</v>
      </c>
    </row>
    <row r="653" spans="1:16" s="103" customFormat="1" ht="14.1" customHeight="1" x14ac:dyDescent="0.2">
      <c r="A653" s="117"/>
      <c r="B653" s="123"/>
      <c r="C653" s="118"/>
      <c r="D653" s="118"/>
      <c r="E653" s="118"/>
      <c r="F653" s="125"/>
      <c r="G653" s="126"/>
      <c r="H653" s="125"/>
      <c r="I653" s="127" t="s">
        <v>83</v>
      </c>
      <c r="J653" s="128">
        <v>25925</v>
      </c>
      <c r="K653" s="128">
        <v>24113</v>
      </c>
      <c r="L653" s="129">
        <f t="shared" si="31"/>
        <v>1812</v>
      </c>
      <c r="M653" s="127" t="s">
        <v>74</v>
      </c>
      <c r="N653" s="128">
        <v>7373</v>
      </c>
      <c r="O653" s="128">
        <v>9612</v>
      </c>
      <c r="P653" s="129">
        <f t="shared" si="32"/>
        <v>-2239</v>
      </c>
    </row>
    <row r="654" spans="1:16" s="103" customFormat="1" ht="14.1" customHeight="1" x14ac:dyDescent="0.2">
      <c r="A654" s="117"/>
      <c r="B654" s="123"/>
      <c r="C654" s="118"/>
      <c r="D654" s="118"/>
      <c r="E654" s="118"/>
      <c r="F654" s="125"/>
      <c r="G654" s="126"/>
      <c r="H654" s="125"/>
      <c r="I654" s="127" t="s">
        <v>81</v>
      </c>
      <c r="J654" s="128">
        <v>1470</v>
      </c>
      <c r="K654" s="128">
        <v>430</v>
      </c>
      <c r="L654" s="129">
        <f t="shared" si="31"/>
        <v>1040</v>
      </c>
      <c r="M654" s="127" t="s">
        <v>167</v>
      </c>
      <c r="N654" s="128">
        <v>7142</v>
      </c>
      <c r="O654" s="128">
        <v>8851</v>
      </c>
      <c r="P654" s="129">
        <f t="shared" si="32"/>
        <v>-1709</v>
      </c>
    </row>
    <row r="655" spans="1:16" s="103" customFormat="1" ht="14.1" customHeight="1" x14ac:dyDescent="0.2">
      <c r="A655" s="117"/>
      <c r="B655" s="123"/>
      <c r="C655" s="118"/>
      <c r="D655" s="118"/>
      <c r="E655" s="118"/>
      <c r="F655" s="125"/>
      <c r="G655" s="126"/>
      <c r="H655" s="125"/>
      <c r="I655" s="127" t="s">
        <v>90</v>
      </c>
      <c r="J655" s="128">
        <v>10391</v>
      </c>
      <c r="K655" s="128">
        <v>9558</v>
      </c>
      <c r="L655" s="129">
        <f t="shared" si="31"/>
        <v>833</v>
      </c>
      <c r="M655" s="127" t="s">
        <v>69</v>
      </c>
      <c r="N655" s="128">
        <v>6700</v>
      </c>
      <c r="O655" s="128">
        <v>8006</v>
      </c>
      <c r="P655" s="129">
        <f t="shared" si="32"/>
        <v>-1306</v>
      </c>
    </row>
    <row r="656" spans="1:16" s="103" customFormat="1" ht="14.1" customHeight="1" x14ac:dyDescent="0.2">
      <c r="A656" s="117"/>
      <c r="B656" s="123"/>
      <c r="C656" s="118"/>
      <c r="D656" s="118"/>
      <c r="E656" s="118"/>
      <c r="F656" s="125"/>
      <c r="G656" s="126"/>
      <c r="H656" s="125"/>
      <c r="I656" s="127" t="s">
        <v>101</v>
      </c>
      <c r="J656" s="128">
        <v>6243</v>
      </c>
      <c r="K656" s="128">
        <v>5466</v>
      </c>
      <c r="L656" s="129">
        <f t="shared" si="31"/>
        <v>777</v>
      </c>
      <c r="M656" s="127" t="s">
        <v>88</v>
      </c>
      <c r="N656" s="128">
        <v>6672</v>
      </c>
      <c r="O656" s="128">
        <v>7709</v>
      </c>
      <c r="P656" s="129">
        <f t="shared" si="32"/>
        <v>-1037</v>
      </c>
    </row>
    <row r="657" spans="1:16" s="103" customFormat="1" ht="14.1" customHeight="1" x14ac:dyDescent="0.2">
      <c r="A657" s="117"/>
      <c r="B657" s="123"/>
      <c r="C657" s="118"/>
      <c r="D657" s="118"/>
      <c r="E657" s="118"/>
      <c r="F657" s="125"/>
      <c r="G657" s="126"/>
      <c r="H657" s="125"/>
      <c r="I657" s="127" t="s">
        <v>158</v>
      </c>
      <c r="J657" s="128">
        <v>1329</v>
      </c>
      <c r="K657" s="128">
        <v>633</v>
      </c>
      <c r="L657" s="129">
        <f t="shared" si="31"/>
        <v>696</v>
      </c>
      <c r="M657" s="127" t="s">
        <v>66</v>
      </c>
      <c r="N657" s="128">
        <v>3320</v>
      </c>
      <c r="O657" s="128">
        <v>4228</v>
      </c>
      <c r="P657" s="129">
        <f t="shared" si="32"/>
        <v>-908</v>
      </c>
    </row>
    <row r="658" spans="1:16" s="103" customFormat="1" ht="14.1" customHeight="1" x14ac:dyDescent="0.2">
      <c r="A658" s="117"/>
      <c r="B658" s="123"/>
      <c r="C658" s="118"/>
      <c r="D658" s="118"/>
      <c r="E658" s="118"/>
      <c r="F658" s="125"/>
      <c r="G658" s="126"/>
      <c r="H658" s="125"/>
      <c r="I658" s="127" t="s">
        <v>154</v>
      </c>
      <c r="J658" s="128">
        <v>959</v>
      </c>
      <c r="K658" s="128">
        <v>522</v>
      </c>
      <c r="L658" s="129">
        <f t="shared" si="31"/>
        <v>437</v>
      </c>
      <c r="M658" s="127" t="s">
        <v>102</v>
      </c>
      <c r="N658" s="128">
        <v>5705</v>
      </c>
      <c r="O658" s="128">
        <v>6208</v>
      </c>
      <c r="P658" s="129">
        <f t="shared" si="32"/>
        <v>-503</v>
      </c>
    </row>
    <row r="659" spans="1:16" s="103" customFormat="1" ht="14.1" customHeight="1" x14ac:dyDescent="0.2">
      <c r="A659" s="117"/>
      <c r="B659" s="123"/>
      <c r="C659" s="118"/>
      <c r="D659" s="118"/>
      <c r="E659" s="118"/>
      <c r="F659" s="125"/>
      <c r="G659" s="126"/>
      <c r="H659" s="125"/>
      <c r="I659" s="127" t="s">
        <v>80</v>
      </c>
      <c r="J659" s="128">
        <v>19792</v>
      </c>
      <c r="K659" s="128">
        <v>19452</v>
      </c>
      <c r="L659" s="129">
        <f t="shared" si="31"/>
        <v>340</v>
      </c>
      <c r="M659" s="127" t="s">
        <v>84</v>
      </c>
      <c r="N659" s="128">
        <v>1006</v>
      </c>
      <c r="O659" s="128">
        <v>1437</v>
      </c>
      <c r="P659" s="129">
        <f t="shared" si="32"/>
        <v>-431</v>
      </c>
    </row>
    <row r="660" spans="1:16" s="103" customFormat="1" ht="14.1" customHeight="1" x14ac:dyDescent="0.2">
      <c r="A660" s="117"/>
      <c r="B660" s="123"/>
      <c r="C660" s="118"/>
      <c r="D660" s="118"/>
      <c r="E660" s="118"/>
      <c r="F660" s="125"/>
      <c r="G660" s="126"/>
      <c r="H660" s="125"/>
      <c r="I660" s="127" t="s">
        <v>76</v>
      </c>
      <c r="J660" s="128">
        <v>3048</v>
      </c>
      <c r="K660" s="128">
        <v>2740</v>
      </c>
      <c r="L660" s="129">
        <f t="shared" si="31"/>
        <v>308</v>
      </c>
      <c r="M660" s="127" t="s">
        <v>72</v>
      </c>
      <c r="N660" s="128">
        <v>214</v>
      </c>
      <c r="O660" s="128">
        <v>606</v>
      </c>
      <c r="P660" s="129">
        <f t="shared" si="32"/>
        <v>-392</v>
      </c>
    </row>
    <row r="661" spans="1:16" s="103" customFormat="1" ht="14.1" customHeight="1" x14ac:dyDescent="0.2">
      <c r="A661" s="117"/>
      <c r="B661" s="123"/>
      <c r="C661" s="118"/>
      <c r="D661" s="118"/>
      <c r="E661" s="118"/>
      <c r="F661" s="125"/>
      <c r="G661" s="126"/>
      <c r="H661" s="125"/>
      <c r="I661" s="127" t="s">
        <v>166</v>
      </c>
      <c r="J661" s="128">
        <v>2779</v>
      </c>
      <c r="K661" s="128">
        <v>2551</v>
      </c>
      <c r="L661" s="129">
        <f t="shared" si="31"/>
        <v>228</v>
      </c>
      <c r="M661" s="127" t="s">
        <v>97</v>
      </c>
      <c r="N661" s="128">
        <v>6365</v>
      </c>
      <c r="O661" s="128">
        <v>6712</v>
      </c>
      <c r="P661" s="129">
        <f t="shared" si="32"/>
        <v>-347</v>
      </c>
    </row>
    <row r="662" spans="1:16" s="103" customFormat="1" ht="14.1" customHeight="1" x14ac:dyDescent="0.2">
      <c r="A662" s="117"/>
      <c r="B662" s="123"/>
      <c r="C662" s="118"/>
      <c r="D662" s="118"/>
      <c r="E662" s="118"/>
      <c r="F662" s="125"/>
      <c r="G662" s="126"/>
      <c r="H662" s="125"/>
      <c r="I662" s="127" t="s">
        <v>160</v>
      </c>
      <c r="J662" s="128">
        <v>1460</v>
      </c>
      <c r="K662" s="128">
        <v>1244</v>
      </c>
      <c r="L662" s="129">
        <f t="shared" si="31"/>
        <v>216</v>
      </c>
      <c r="M662" s="127" t="s">
        <v>168</v>
      </c>
      <c r="N662" s="128">
        <v>320</v>
      </c>
      <c r="O662" s="128">
        <v>616</v>
      </c>
      <c r="P662" s="129">
        <f t="shared" si="32"/>
        <v>-296</v>
      </c>
    </row>
    <row r="663" spans="1:16" s="103" customFormat="1" ht="14.1" customHeight="1" x14ac:dyDescent="0.2">
      <c r="A663" s="117"/>
      <c r="B663" s="123"/>
      <c r="C663" s="118"/>
      <c r="D663" s="118"/>
      <c r="E663" s="118"/>
      <c r="F663" s="125"/>
      <c r="G663" s="126"/>
      <c r="H663" s="125"/>
      <c r="I663" s="127" t="s">
        <v>103</v>
      </c>
      <c r="J663" s="128">
        <v>229</v>
      </c>
      <c r="K663" s="128">
        <v>98</v>
      </c>
      <c r="L663" s="129">
        <f t="shared" si="31"/>
        <v>131</v>
      </c>
      <c r="M663" s="127" t="s">
        <v>77</v>
      </c>
      <c r="N663" s="128">
        <v>1250</v>
      </c>
      <c r="O663" s="128">
        <v>1533</v>
      </c>
      <c r="P663" s="129">
        <f t="shared" si="32"/>
        <v>-283</v>
      </c>
    </row>
    <row r="664" spans="1:16" s="103" customFormat="1" ht="14.1" customHeight="1" x14ac:dyDescent="0.2">
      <c r="A664" s="117"/>
      <c r="B664" s="123"/>
      <c r="C664" s="118"/>
      <c r="D664" s="118"/>
      <c r="E664" s="118"/>
      <c r="F664" s="125"/>
      <c r="G664" s="126"/>
      <c r="H664" s="125"/>
      <c r="I664" s="127" t="s">
        <v>73</v>
      </c>
      <c r="J664" s="128">
        <v>676</v>
      </c>
      <c r="K664" s="128">
        <v>557</v>
      </c>
      <c r="L664" s="129">
        <f t="shared" si="31"/>
        <v>119</v>
      </c>
      <c r="M664" s="127" t="s">
        <v>99</v>
      </c>
      <c r="N664" s="128">
        <v>919</v>
      </c>
      <c r="O664" s="128">
        <v>1165</v>
      </c>
      <c r="P664" s="129">
        <f t="shared" si="32"/>
        <v>-246</v>
      </c>
    </row>
    <row r="665" spans="1:16" s="103" customFormat="1" ht="14.1" customHeight="1" x14ac:dyDescent="0.2">
      <c r="A665" s="117"/>
      <c r="B665" s="123"/>
      <c r="C665" s="118"/>
      <c r="D665" s="118"/>
      <c r="E665" s="118"/>
      <c r="F665" s="125"/>
      <c r="G665" s="126"/>
      <c r="H665" s="125"/>
      <c r="I665" s="127" t="s">
        <v>95</v>
      </c>
      <c r="J665" s="128">
        <v>488</v>
      </c>
      <c r="K665" s="128">
        <v>379</v>
      </c>
      <c r="L665" s="129">
        <f t="shared" si="31"/>
        <v>109</v>
      </c>
      <c r="M665" s="127" t="s">
        <v>161</v>
      </c>
      <c r="N665" s="128">
        <v>662</v>
      </c>
      <c r="O665" s="128">
        <v>907</v>
      </c>
      <c r="P665" s="129">
        <f t="shared" si="32"/>
        <v>-245</v>
      </c>
    </row>
    <row r="666" spans="1:16" s="103" customFormat="1" ht="14.1" customHeight="1" x14ac:dyDescent="0.2">
      <c r="A666" s="117"/>
      <c r="B666" s="123"/>
      <c r="C666" s="118"/>
      <c r="D666" s="118"/>
      <c r="E666" s="118"/>
      <c r="F666" s="125"/>
      <c r="G666" s="126"/>
      <c r="H666" s="125"/>
      <c r="I666" s="127" t="s">
        <v>149</v>
      </c>
      <c r="J666" s="128">
        <v>338</v>
      </c>
      <c r="K666" s="128">
        <v>239</v>
      </c>
      <c r="L666" s="129">
        <f t="shared" si="31"/>
        <v>99</v>
      </c>
      <c r="M666" s="127" t="s">
        <v>82</v>
      </c>
      <c r="N666" s="128">
        <v>1654</v>
      </c>
      <c r="O666" s="128">
        <v>1856</v>
      </c>
      <c r="P666" s="129">
        <f t="shared" si="32"/>
        <v>-202</v>
      </c>
    </row>
    <row r="667" spans="1:16" s="103" customFormat="1" ht="14.1" customHeight="1" x14ac:dyDescent="0.2">
      <c r="A667" s="117"/>
      <c r="B667" s="123"/>
      <c r="C667" s="118"/>
      <c r="D667" s="118"/>
      <c r="E667" s="118"/>
      <c r="F667" s="125"/>
      <c r="G667" s="126"/>
      <c r="H667" s="125"/>
      <c r="I667" s="127" t="s">
        <v>165</v>
      </c>
      <c r="J667" s="128">
        <v>310</v>
      </c>
      <c r="K667" s="128">
        <v>216</v>
      </c>
      <c r="L667" s="129">
        <f t="shared" si="31"/>
        <v>94</v>
      </c>
      <c r="M667" s="127" t="s">
        <v>96</v>
      </c>
      <c r="N667" s="128">
        <v>602</v>
      </c>
      <c r="O667" s="128">
        <v>750</v>
      </c>
      <c r="P667" s="129">
        <f t="shared" si="32"/>
        <v>-148</v>
      </c>
    </row>
    <row r="668" spans="1:16" s="103" customFormat="1" ht="14.1" customHeight="1" x14ac:dyDescent="0.2">
      <c r="A668" s="117"/>
      <c r="B668" s="123"/>
      <c r="C668" s="118"/>
      <c r="D668" s="118"/>
      <c r="E668" s="118"/>
      <c r="F668" s="125"/>
      <c r="G668" s="126"/>
      <c r="H668" s="125"/>
      <c r="I668" s="127" t="s">
        <v>156</v>
      </c>
      <c r="J668" s="128">
        <v>495</v>
      </c>
      <c r="K668" s="128">
        <v>427</v>
      </c>
      <c r="L668" s="129">
        <f t="shared" si="31"/>
        <v>68</v>
      </c>
      <c r="M668" s="127" t="s">
        <v>85</v>
      </c>
      <c r="N668" s="128">
        <v>3480</v>
      </c>
      <c r="O668" s="128">
        <v>3623</v>
      </c>
      <c r="P668" s="129">
        <f t="shared" si="32"/>
        <v>-143</v>
      </c>
    </row>
    <row r="669" spans="1:16" s="103" customFormat="1" ht="14.1" customHeight="1" x14ac:dyDescent="0.2">
      <c r="A669" s="117"/>
      <c r="B669" s="123"/>
      <c r="C669" s="118"/>
      <c r="D669" s="118"/>
      <c r="E669" s="118"/>
      <c r="F669" s="125"/>
      <c r="G669" s="126"/>
      <c r="H669" s="125"/>
      <c r="I669" s="127" t="s">
        <v>87</v>
      </c>
      <c r="J669" s="128">
        <v>1471</v>
      </c>
      <c r="K669" s="128">
        <v>1407</v>
      </c>
      <c r="L669" s="129">
        <f t="shared" si="31"/>
        <v>64</v>
      </c>
      <c r="M669" s="127" t="s">
        <v>98</v>
      </c>
      <c r="N669" s="128">
        <v>63</v>
      </c>
      <c r="O669" s="128">
        <v>172</v>
      </c>
      <c r="P669" s="129">
        <f t="shared" si="32"/>
        <v>-109</v>
      </c>
    </row>
    <row r="670" spans="1:16" s="103" customFormat="1" ht="14.1" customHeight="1" x14ac:dyDescent="0.2">
      <c r="A670" s="117"/>
      <c r="B670" s="123"/>
      <c r="C670" s="118"/>
      <c r="D670" s="118"/>
      <c r="E670" s="118"/>
      <c r="F670" s="125"/>
      <c r="G670" s="126"/>
      <c r="H670" s="125"/>
      <c r="I670" s="127" t="s">
        <v>175</v>
      </c>
      <c r="J670" s="128">
        <v>86</v>
      </c>
      <c r="K670" s="128">
        <v>40</v>
      </c>
      <c r="L670" s="129">
        <f t="shared" si="31"/>
        <v>46</v>
      </c>
      <c r="M670" s="127" t="s">
        <v>174</v>
      </c>
      <c r="N670" s="128">
        <v>2726</v>
      </c>
      <c r="O670" s="128">
        <v>2828</v>
      </c>
      <c r="P670" s="129">
        <f t="shared" si="32"/>
        <v>-102</v>
      </c>
    </row>
    <row r="671" spans="1:16" s="103" customFormat="1" ht="14.1" customHeight="1" x14ac:dyDescent="0.2">
      <c r="A671" s="117"/>
      <c r="B671" s="123"/>
      <c r="C671" s="118"/>
      <c r="D671" s="118"/>
      <c r="E671" s="118"/>
      <c r="F671" s="125"/>
      <c r="G671" s="126"/>
      <c r="H671" s="125"/>
      <c r="I671" s="127" t="s">
        <v>91</v>
      </c>
      <c r="J671" s="128">
        <v>12616</v>
      </c>
      <c r="K671" s="128">
        <v>12574</v>
      </c>
      <c r="L671" s="129">
        <f t="shared" si="31"/>
        <v>42</v>
      </c>
      <c r="M671" s="127" t="s">
        <v>86</v>
      </c>
      <c r="N671" s="128">
        <v>279</v>
      </c>
      <c r="O671" s="128">
        <v>348</v>
      </c>
      <c r="P671" s="129">
        <f t="shared" si="32"/>
        <v>-69</v>
      </c>
    </row>
    <row r="672" spans="1:16" s="103" customFormat="1" ht="14.1" customHeight="1" x14ac:dyDescent="0.2">
      <c r="A672" s="117"/>
      <c r="B672" s="123"/>
      <c r="C672" s="118"/>
      <c r="D672" s="118"/>
      <c r="E672" s="118"/>
      <c r="F672" s="125"/>
      <c r="G672" s="126"/>
      <c r="H672" s="125"/>
      <c r="I672" s="127" t="s">
        <v>148</v>
      </c>
      <c r="J672" s="128">
        <v>76</v>
      </c>
      <c r="K672" s="128">
        <v>55</v>
      </c>
      <c r="L672" s="129">
        <f t="shared" si="31"/>
        <v>21</v>
      </c>
      <c r="M672" s="127" t="s">
        <v>176</v>
      </c>
      <c r="N672" s="128">
        <v>98</v>
      </c>
      <c r="O672" s="128">
        <v>145</v>
      </c>
      <c r="P672" s="129">
        <f t="shared" si="32"/>
        <v>-47</v>
      </c>
    </row>
    <row r="673" spans="1:16" s="103" customFormat="1" ht="14.1" customHeight="1" x14ac:dyDescent="0.2">
      <c r="A673" s="117"/>
      <c r="B673" s="123"/>
      <c r="C673" s="118"/>
      <c r="D673" s="118"/>
      <c r="E673" s="118"/>
      <c r="F673" s="125"/>
      <c r="G673" s="126"/>
      <c r="H673" s="125"/>
      <c r="I673" s="127" t="s">
        <v>159</v>
      </c>
      <c r="J673" s="128">
        <v>19</v>
      </c>
      <c r="K673" s="128">
        <v>0</v>
      </c>
      <c r="L673" s="129">
        <f t="shared" si="31"/>
        <v>19</v>
      </c>
      <c r="M673" s="127" t="s">
        <v>70</v>
      </c>
      <c r="N673" s="128">
        <v>38</v>
      </c>
      <c r="O673" s="128">
        <v>76</v>
      </c>
      <c r="P673" s="129">
        <f t="shared" si="32"/>
        <v>-38</v>
      </c>
    </row>
    <row r="674" spans="1:16" s="103" customFormat="1" ht="14.1" customHeight="1" x14ac:dyDescent="0.2">
      <c r="A674" s="117"/>
      <c r="B674" s="123"/>
      <c r="C674" s="118"/>
      <c r="D674" s="118"/>
      <c r="E674" s="118"/>
      <c r="F674" s="125"/>
      <c r="G674" s="126"/>
      <c r="H674" s="125"/>
      <c r="I674" s="127" t="s">
        <v>65</v>
      </c>
      <c r="J674" s="128">
        <v>30</v>
      </c>
      <c r="K674" s="128">
        <v>14</v>
      </c>
      <c r="L674" s="129">
        <f t="shared" si="31"/>
        <v>16</v>
      </c>
      <c r="M674" s="127" t="s">
        <v>162</v>
      </c>
      <c r="N674" s="128">
        <v>406</v>
      </c>
      <c r="O674" s="128">
        <v>439</v>
      </c>
      <c r="P674" s="129">
        <f t="shared" si="32"/>
        <v>-33</v>
      </c>
    </row>
    <row r="675" spans="1:16" s="103" customFormat="1" ht="14.1" customHeight="1" x14ac:dyDescent="0.2">
      <c r="A675" s="117"/>
      <c r="B675" s="123"/>
      <c r="C675" s="118"/>
      <c r="D675" s="118"/>
      <c r="E675" s="118"/>
      <c r="F675" s="125"/>
      <c r="G675" s="126"/>
      <c r="H675" s="125"/>
      <c r="I675" s="127" t="s">
        <v>153</v>
      </c>
      <c r="J675" s="128">
        <v>49</v>
      </c>
      <c r="K675" s="128">
        <v>37</v>
      </c>
      <c r="L675" s="129">
        <f t="shared" si="31"/>
        <v>12</v>
      </c>
      <c r="M675" s="127" t="s">
        <v>155</v>
      </c>
      <c r="N675" s="128">
        <v>252</v>
      </c>
      <c r="O675" s="128">
        <v>276</v>
      </c>
      <c r="P675" s="129">
        <f t="shared" si="32"/>
        <v>-24</v>
      </c>
    </row>
    <row r="676" spans="1:16" s="103" customFormat="1" ht="14.1" customHeight="1" x14ac:dyDescent="0.2">
      <c r="A676" s="117"/>
      <c r="B676" s="123"/>
      <c r="C676" s="118"/>
      <c r="D676" s="118"/>
      <c r="E676" s="118"/>
      <c r="F676" s="125"/>
      <c r="G676" s="126"/>
      <c r="H676" s="125"/>
      <c r="I676" s="127" t="s">
        <v>157</v>
      </c>
      <c r="J676" s="128">
        <v>40</v>
      </c>
      <c r="K676" s="128">
        <v>31</v>
      </c>
      <c r="L676" s="129">
        <f t="shared" si="31"/>
        <v>9</v>
      </c>
      <c r="M676" s="127" t="s">
        <v>79</v>
      </c>
      <c r="N676" s="128">
        <v>170</v>
      </c>
      <c r="O676" s="128">
        <v>193</v>
      </c>
      <c r="P676" s="129">
        <f t="shared" si="32"/>
        <v>-23</v>
      </c>
    </row>
    <row r="677" spans="1:16" s="103" customFormat="1" ht="14.1" customHeight="1" x14ac:dyDescent="0.2">
      <c r="A677" s="117"/>
      <c r="B677" s="123"/>
      <c r="C677" s="118"/>
      <c r="D677" s="118"/>
      <c r="E677" s="118"/>
      <c r="F677" s="125"/>
      <c r="G677" s="126"/>
      <c r="H677" s="125"/>
      <c r="I677" s="127" t="s">
        <v>64</v>
      </c>
      <c r="J677" s="128">
        <v>8</v>
      </c>
      <c r="K677" s="128">
        <v>8</v>
      </c>
      <c r="L677" s="129">
        <f t="shared" si="31"/>
        <v>0</v>
      </c>
      <c r="M677" s="127" t="s">
        <v>163</v>
      </c>
      <c r="N677" s="128">
        <v>289</v>
      </c>
      <c r="O677" s="128">
        <v>307</v>
      </c>
      <c r="P677" s="129">
        <f t="shared" si="32"/>
        <v>-18</v>
      </c>
    </row>
    <row r="678" spans="1:16" s="103" customFormat="1" ht="14.1" customHeight="1" x14ac:dyDescent="0.2">
      <c r="A678" s="117"/>
      <c r="B678" s="123"/>
      <c r="C678" s="118"/>
      <c r="D678" s="118"/>
      <c r="E678" s="118"/>
      <c r="F678" s="125"/>
      <c r="G678" s="126"/>
      <c r="H678" s="125"/>
      <c r="I678" s="127" t="s">
        <v>150</v>
      </c>
      <c r="J678" s="128">
        <v>12199</v>
      </c>
      <c r="K678" s="128">
        <v>11913</v>
      </c>
      <c r="L678" s="129">
        <f t="shared" si="31"/>
        <v>286</v>
      </c>
      <c r="M678" s="127" t="s">
        <v>164</v>
      </c>
      <c r="N678" s="128">
        <v>113</v>
      </c>
      <c r="O678" s="128">
        <v>123</v>
      </c>
      <c r="P678" s="129">
        <f t="shared" si="32"/>
        <v>-10</v>
      </c>
    </row>
    <row r="679" spans="1:16" s="103" customFormat="1" ht="14.1" customHeight="1" x14ac:dyDescent="0.2">
      <c r="A679" s="117"/>
      <c r="B679" s="123"/>
      <c r="C679" s="118"/>
      <c r="D679" s="118"/>
      <c r="E679" s="118"/>
      <c r="F679" s="125"/>
      <c r="G679" s="126"/>
      <c r="H679" s="125"/>
      <c r="M679" s="127" t="s">
        <v>94</v>
      </c>
      <c r="N679" s="128">
        <v>48</v>
      </c>
      <c r="O679" s="128">
        <v>55</v>
      </c>
      <c r="P679" s="129">
        <f t="shared" si="32"/>
        <v>-7</v>
      </c>
    </row>
    <row r="680" spans="1:16" s="103" customFormat="1" ht="14.1" customHeight="1" x14ac:dyDescent="0.2">
      <c r="A680" s="117"/>
      <c r="B680" s="123"/>
      <c r="C680" s="118"/>
      <c r="D680" s="118"/>
      <c r="E680" s="118"/>
      <c r="F680" s="125"/>
      <c r="G680" s="126"/>
      <c r="H680" s="125"/>
      <c r="I680" s="131"/>
      <c r="J680" s="128"/>
      <c r="K680" s="128"/>
      <c r="L680" s="129"/>
      <c r="M680" s="127" t="s">
        <v>67</v>
      </c>
      <c r="N680" s="128">
        <v>1</v>
      </c>
      <c r="O680" s="128">
        <v>7</v>
      </c>
      <c r="P680" s="129">
        <f t="shared" si="32"/>
        <v>-6</v>
      </c>
    </row>
    <row r="681" spans="1:16" s="103" customFormat="1" ht="14.1" customHeight="1" x14ac:dyDescent="0.2">
      <c r="A681" s="117"/>
      <c r="B681" s="123"/>
      <c r="C681" s="118"/>
      <c r="D681" s="118"/>
      <c r="E681" s="118"/>
      <c r="F681" s="125"/>
      <c r="G681" s="126"/>
      <c r="H681" s="125"/>
      <c r="I681" s="131"/>
      <c r="J681" s="128"/>
      <c r="K681" s="128"/>
      <c r="L681" s="129"/>
      <c r="M681" s="131"/>
      <c r="N681" s="128"/>
      <c r="O681" s="128"/>
      <c r="P681" s="129"/>
    </row>
    <row r="682" spans="1:16" s="103" customFormat="1" ht="14.1" customHeight="1" x14ac:dyDescent="0.2">
      <c r="A682" s="117"/>
      <c r="B682" s="123"/>
      <c r="C682" s="118"/>
      <c r="D682" s="118"/>
      <c r="E682" s="118"/>
      <c r="F682" s="125"/>
      <c r="G682" s="126"/>
      <c r="H682" s="125"/>
      <c r="I682" s="131"/>
      <c r="J682" s="128"/>
      <c r="K682" s="128"/>
      <c r="L682" s="129"/>
      <c r="M682" s="131"/>
      <c r="N682" s="128"/>
      <c r="O682" s="128"/>
      <c r="P682" s="129"/>
    </row>
    <row r="683" spans="1:16" s="103" customFormat="1" ht="14.1" customHeight="1" x14ac:dyDescent="0.2">
      <c r="A683" s="117"/>
      <c r="B683" s="123"/>
      <c r="C683" s="118"/>
      <c r="D683" s="118"/>
      <c r="E683" s="118"/>
      <c r="F683" s="125"/>
      <c r="G683" s="126"/>
      <c r="H683" s="125"/>
      <c r="I683" s="131"/>
      <c r="J683" s="128"/>
      <c r="K683" s="128"/>
      <c r="L683" s="129"/>
      <c r="M683" s="131"/>
      <c r="N683" s="128"/>
      <c r="O683" s="128"/>
      <c r="P683" s="129"/>
    </row>
    <row r="684" spans="1:16" s="103" customFormat="1" ht="14.1" customHeight="1" x14ac:dyDescent="0.2">
      <c r="A684" s="117"/>
      <c r="B684" s="101"/>
      <c r="C684" s="118"/>
      <c r="D684" s="118"/>
      <c r="E684" s="118"/>
      <c r="F684" s="118"/>
      <c r="G684" s="89"/>
      <c r="H684" s="89"/>
      <c r="M684" s="135"/>
      <c r="N684" s="124"/>
      <c r="O684" s="124"/>
      <c r="P684" s="129"/>
    </row>
    <row r="685" spans="1:16" s="103" customFormat="1" ht="14.1" customHeight="1" x14ac:dyDescent="0.2">
      <c r="A685" s="117"/>
      <c r="B685" s="101"/>
      <c r="C685" s="118"/>
      <c r="D685" s="118"/>
      <c r="E685" s="118"/>
      <c r="F685" s="118"/>
      <c r="G685" s="89"/>
      <c r="H685" s="89"/>
      <c r="I685" s="132"/>
      <c r="J685" s="133"/>
      <c r="K685" s="133"/>
      <c r="L685" s="129"/>
      <c r="M685" s="135"/>
      <c r="N685" s="124"/>
      <c r="O685" s="124"/>
      <c r="P685" s="129"/>
    </row>
    <row r="686" spans="1:16" s="103" customFormat="1" ht="14.1" customHeight="1" x14ac:dyDescent="0.2">
      <c r="A686" s="117"/>
      <c r="B686" s="101"/>
      <c r="C686" s="118"/>
      <c r="D686" s="118"/>
      <c r="E686" s="118"/>
      <c r="F686" s="118"/>
      <c r="G686" s="89"/>
      <c r="H686" s="89"/>
      <c r="I686" s="132"/>
      <c r="J686" s="133"/>
      <c r="K686" s="133"/>
      <c r="L686" s="129"/>
      <c r="M686" s="135"/>
      <c r="N686" s="124"/>
      <c r="O686" s="124"/>
      <c r="P686" s="129"/>
    </row>
    <row r="687" spans="1:16" s="103" customFormat="1" ht="14.1" customHeight="1" x14ac:dyDescent="0.2">
      <c r="A687" s="117"/>
      <c r="B687" s="101"/>
      <c r="C687" s="118"/>
      <c r="D687" s="118"/>
      <c r="E687" s="118"/>
      <c r="F687" s="118"/>
      <c r="G687" s="89"/>
      <c r="H687" s="89"/>
      <c r="I687" s="132"/>
      <c r="J687" s="133"/>
      <c r="K687" s="133"/>
      <c r="L687" s="129"/>
      <c r="M687" s="135"/>
      <c r="N687" s="124"/>
      <c r="O687" s="124"/>
      <c r="P687" s="129"/>
    </row>
    <row r="688" spans="1:16" s="103" customFormat="1" ht="14.1" customHeight="1" x14ac:dyDescent="0.2">
      <c r="A688" s="117"/>
      <c r="B688" s="101"/>
      <c r="C688" s="118"/>
      <c r="D688" s="118"/>
      <c r="E688" s="118"/>
      <c r="F688" s="118"/>
      <c r="G688" s="89"/>
      <c r="H688" s="89"/>
      <c r="I688" s="132"/>
      <c r="J688" s="133"/>
      <c r="K688" s="133"/>
      <c r="L688" s="129"/>
      <c r="N688" s="89"/>
      <c r="O688" s="89"/>
      <c r="P688" s="122"/>
    </row>
    <row r="689" spans="1:16" s="103" customFormat="1" ht="14.1" customHeight="1" x14ac:dyDescent="0.2">
      <c r="A689" s="117"/>
      <c r="B689" s="101"/>
      <c r="C689" s="118"/>
      <c r="D689" s="118"/>
      <c r="E689" s="118"/>
      <c r="F689" s="118"/>
      <c r="G689" s="89"/>
      <c r="H689" s="89"/>
      <c r="I689" s="118" t="s">
        <v>151</v>
      </c>
      <c r="J689" s="118">
        <f>SUM(J652:J688)</f>
        <v>151320</v>
      </c>
      <c r="K689" s="118">
        <f>SUM(K652:K688)</f>
        <v>135118</v>
      </c>
      <c r="L689" s="137">
        <f>SUM(L652:L688)</f>
        <v>16202</v>
      </c>
      <c r="M689" s="118" t="s">
        <v>151</v>
      </c>
      <c r="N689" s="118">
        <f>SUM(N652:N688)</f>
        <v>66622</v>
      </c>
      <c r="O689" s="118">
        <f>SUM(O652:O688)</f>
        <v>80764</v>
      </c>
      <c r="P689" s="137">
        <f>SUM(P652:P688)</f>
        <v>-14142</v>
      </c>
    </row>
    <row r="690" spans="1:16" s="103" customFormat="1" ht="14.1" customHeight="1" x14ac:dyDescent="0.2">
      <c r="A690" s="117"/>
      <c r="B690" s="101"/>
      <c r="C690" s="118"/>
      <c r="D690" s="118"/>
      <c r="E690" s="118"/>
      <c r="F690" s="118"/>
      <c r="G690" s="89"/>
      <c r="H690" s="89"/>
      <c r="I690" s="136"/>
      <c r="J690" s="118">
        <f>N689</f>
        <v>66622</v>
      </c>
      <c r="K690" s="118">
        <f>O689</f>
        <v>80764</v>
      </c>
      <c r="L690" s="137">
        <f>P689</f>
        <v>-14142</v>
      </c>
      <c r="M690" s="136"/>
      <c r="N690" s="118"/>
      <c r="O690" s="118"/>
      <c r="P690" s="160"/>
    </row>
    <row r="691" spans="1:16" s="103" customFormat="1" ht="14.1" customHeight="1" x14ac:dyDescent="0.2">
      <c r="A691" s="117"/>
      <c r="B691" s="101"/>
      <c r="C691" s="118"/>
      <c r="D691" s="118"/>
      <c r="E691" s="118"/>
      <c r="F691" s="118"/>
      <c r="G691" s="89"/>
      <c r="H691" s="89"/>
      <c r="I691" s="89"/>
      <c r="J691" s="138">
        <f>SUM(J689:J690)</f>
        <v>217942</v>
      </c>
      <c r="K691" s="138">
        <f>SUM(K689:K690)</f>
        <v>215882</v>
      </c>
      <c r="L691" s="139">
        <f>SUM(L689:L690)</f>
        <v>2060</v>
      </c>
      <c r="M691" s="136"/>
      <c r="N691" s="118"/>
      <c r="O691" s="118"/>
      <c r="P691" s="160"/>
    </row>
    <row r="692" spans="1:16" s="103" customFormat="1" ht="14.1" customHeight="1" x14ac:dyDescent="0.2">
      <c r="A692" s="117"/>
      <c r="B692" s="101"/>
      <c r="C692" s="118"/>
      <c r="D692" s="118"/>
      <c r="E692" s="118"/>
      <c r="F692" s="118"/>
      <c r="G692" s="89"/>
      <c r="H692" s="89"/>
      <c r="I692" s="142" t="s">
        <v>207</v>
      </c>
      <c r="J692" s="89">
        <f>C651-J691</f>
        <v>0</v>
      </c>
      <c r="K692" s="89">
        <f>E651-K691</f>
        <v>0</v>
      </c>
      <c r="L692" s="139">
        <f>G651-L691</f>
        <v>0</v>
      </c>
      <c r="N692" s="89"/>
      <c r="O692" s="89"/>
      <c r="P692" s="122"/>
    </row>
    <row r="693" spans="1:16" s="103" customFormat="1" ht="14.1" customHeight="1" x14ac:dyDescent="0.2">
      <c r="A693" s="117"/>
      <c r="B693" s="101"/>
      <c r="C693" s="118"/>
      <c r="D693" s="118"/>
      <c r="E693" s="118"/>
      <c r="F693" s="118"/>
      <c r="G693" s="89"/>
      <c r="H693" s="89"/>
      <c r="I693" s="136"/>
      <c r="J693" s="118"/>
      <c r="K693" s="118"/>
      <c r="L693" s="160"/>
      <c r="N693" s="89"/>
      <c r="O693" s="89"/>
      <c r="P693" s="122"/>
    </row>
    <row r="694" spans="1:16" s="103" customFormat="1" ht="14.1" customHeight="1" x14ac:dyDescent="0.2">
      <c r="A694" s="117">
        <v>17</v>
      </c>
      <c r="B694" s="118" t="s">
        <v>27</v>
      </c>
      <c r="C694" s="48">
        <v>11436</v>
      </c>
      <c r="D694" s="119">
        <f>C694*100/22958322</f>
        <v>4.9812002811006832E-2</v>
      </c>
      <c r="E694" s="48">
        <v>12627</v>
      </c>
      <c r="F694" s="119">
        <f>E694*100/23212007</f>
        <v>5.4398570532914282E-2</v>
      </c>
      <c r="G694" s="120">
        <f>C694-E694</f>
        <v>-1191</v>
      </c>
      <c r="H694" s="121">
        <f>G694*100/E694</f>
        <v>-9.4321691613209797</v>
      </c>
      <c r="I694" s="136"/>
      <c r="J694" s="89"/>
      <c r="K694" s="89"/>
      <c r="L694" s="122"/>
      <c r="N694" s="89"/>
      <c r="O694" s="89"/>
      <c r="P694" s="122"/>
    </row>
    <row r="695" spans="1:16" s="103" customFormat="1" ht="14.1" customHeight="1" x14ac:dyDescent="0.2">
      <c r="A695" s="117"/>
      <c r="B695" s="118"/>
      <c r="C695" s="191"/>
      <c r="D695" s="118"/>
      <c r="E695" s="191"/>
      <c r="F695" s="125"/>
      <c r="G695" s="126"/>
      <c r="H695" s="125"/>
      <c r="I695" s="127" t="s">
        <v>85</v>
      </c>
      <c r="J695" s="128">
        <v>1070</v>
      </c>
      <c r="K695" s="128">
        <v>260</v>
      </c>
      <c r="L695" s="129">
        <f t="shared" ref="L695:L721" si="33">J695-K695</f>
        <v>810</v>
      </c>
      <c r="M695" s="127" t="s">
        <v>97</v>
      </c>
      <c r="N695" s="128">
        <v>685</v>
      </c>
      <c r="O695" s="128">
        <v>1316</v>
      </c>
      <c r="P695" s="129">
        <f t="shared" ref="P695:P718" si="34">N695-O695</f>
        <v>-631</v>
      </c>
    </row>
    <row r="696" spans="1:16" s="103" customFormat="1" ht="14.1" customHeight="1" x14ac:dyDescent="0.2">
      <c r="A696" s="117"/>
      <c r="B696" s="123"/>
      <c r="C696" s="118"/>
      <c r="D696" s="118"/>
      <c r="E696" s="118"/>
      <c r="F696" s="125"/>
      <c r="G696" s="126"/>
      <c r="H696" s="125"/>
      <c r="I696" s="127" t="s">
        <v>157</v>
      </c>
      <c r="J696" s="128">
        <v>49</v>
      </c>
      <c r="K696" s="128">
        <v>0</v>
      </c>
      <c r="L696" s="129">
        <f t="shared" si="33"/>
        <v>49</v>
      </c>
      <c r="M696" s="127" t="s">
        <v>63</v>
      </c>
      <c r="N696" s="128">
        <v>2945</v>
      </c>
      <c r="O696" s="128">
        <v>3555</v>
      </c>
      <c r="P696" s="129">
        <f t="shared" si="34"/>
        <v>-610</v>
      </c>
    </row>
    <row r="697" spans="1:16" s="103" customFormat="1" ht="14.1" customHeight="1" x14ac:dyDescent="0.2">
      <c r="A697" s="117"/>
      <c r="B697" s="123"/>
      <c r="C697" s="118"/>
      <c r="D697" s="118"/>
      <c r="E697" s="118"/>
      <c r="F697" s="125"/>
      <c r="G697" s="126"/>
      <c r="H697" s="125"/>
      <c r="I697" s="127" t="s">
        <v>68</v>
      </c>
      <c r="J697" s="128">
        <v>1116</v>
      </c>
      <c r="K697" s="128">
        <v>1070</v>
      </c>
      <c r="L697" s="129">
        <f t="shared" si="33"/>
        <v>46</v>
      </c>
      <c r="M697" s="127" t="s">
        <v>83</v>
      </c>
      <c r="N697" s="128">
        <v>2296</v>
      </c>
      <c r="O697" s="128">
        <v>2747</v>
      </c>
      <c r="P697" s="129">
        <f t="shared" si="34"/>
        <v>-451</v>
      </c>
    </row>
    <row r="698" spans="1:16" s="103" customFormat="1" ht="14.1" customHeight="1" x14ac:dyDescent="0.2">
      <c r="A698" s="117"/>
      <c r="B698" s="123"/>
      <c r="C698" s="118"/>
      <c r="D698" s="118"/>
      <c r="E698" s="118"/>
      <c r="F698" s="125"/>
      <c r="G698" s="126"/>
      <c r="H698" s="125"/>
      <c r="I698" s="127" t="s">
        <v>91</v>
      </c>
      <c r="J698" s="128">
        <v>219</v>
      </c>
      <c r="K698" s="128">
        <v>182</v>
      </c>
      <c r="L698" s="129">
        <f t="shared" si="33"/>
        <v>37</v>
      </c>
      <c r="M698" s="127" t="s">
        <v>167</v>
      </c>
      <c r="N698" s="128">
        <v>203</v>
      </c>
      <c r="O698" s="128">
        <v>336</v>
      </c>
      <c r="P698" s="129">
        <f t="shared" si="34"/>
        <v>-133</v>
      </c>
    </row>
    <row r="699" spans="1:16" s="103" customFormat="1" ht="14.1" customHeight="1" x14ac:dyDescent="0.2">
      <c r="A699" s="117"/>
      <c r="B699" s="123"/>
      <c r="C699" s="118"/>
      <c r="D699" s="118"/>
      <c r="E699" s="118"/>
      <c r="F699" s="125"/>
      <c r="G699" s="126"/>
      <c r="H699" s="125"/>
      <c r="I699" s="127" t="s">
        <v>72</v>
      </c>
      <c r="J699" s="128">
        <v>25</v>
      </c>
      <c r="K699" s="128">
        <v>0</v>
      </c>
      <c r="L699" s="129">
        <f t="shared" si="33"/>
        <v>25</v>
      </c>
      <c r="M699" s="127" t="s">
        <v>88</v>
      </c>
      <c r="N699" s="128">
        <v>311</v>
      </c>
      <c r="O699" s="128">
        <v>433</v>
      </c>
      <c r="P699" s="129">
        <f t="shared" si="34"/>
        <v>-122</v>
      </c>
    </row>
    <row r="700" spans="1:16" s="103" customFormat="1" ht="14.1" customHeight="1" x14ac:dyDescent="0.2">
      <c r="A700" s="117"/>
      <c r="B700" s="123"/>
      <c r="C700" s="118"/>
      <c r="D700" s="118"/>
      <c r="E700" s="118"/>
      <c r="F700" s="125"/>
      <c r="G700" s="126"/>
      <c r="H700" s="125"/>
      <c r="I700" s="127" t="s">
        <v>80</v>
      </c>
      <c r="J700" s="128">
        <v>118</v>
      </c>
      <c r="K700" s="128">
        <v>96</v>
      </c>
      <c r="L700" s="129">
        <f t="shared" si="33"/>
        <v>22</v>
      </c>
      <c r="M700" s="127" t="s">
        <v>74</v>
      </c>
      <c r="N700" s="128">
        <v>192</v>
      </c>
      <c r="O700" s="128">
        <v>302</v>
      </c>
      <c r="P700" s="129">
        <f t="shared" si="34"/>
        <v>-110</v>
      </c>
    </row>
    <row r="701" spans="1:16" s="103" customFormat="1" ht="14.1" customHeight="1" x14ac:dyDescent="0.2">
      <c r="A701" s="117"/>
      <c r="B701" s="123"/>
      <c r="C701" s="118"/>
      <c r="D701" s="118"/>
      <c r="E701" s="118"/>
      <c r="F701" s="125"/>
      <c r="G701" s="126"/>
      <c r="H701" s="125"/>
      <c r="I701" s="127" t="s">
        <v>160</v>
      </c>
      <c r="J701" s="128">
        <v>25</v>
      </c>
      <c r="K701" s="128">
        <v>5</v>
      </c>
      <c r="L701" s="129">
        <f t="shared" si="33"/>
        <v>20</v>
      </c>
      <c r="M701" s="127" t="s">
        <v>90</v>
      </c>
      <c r="N701" s="128">
        <v>71</v>
      </c>
      <c r="O701" s="128">
        <v>127</v>
      </c>
      <c r="P701" s="129">
        <f t="shared" si="34"/>
        <v>-56</v>
      </c>
    </row>
    <row r="702" spans="1:16" s="103" customFormat="1" ht="14.1" customHeight="1" x14ac:dyDescent="0.2">
      <c r="A702" s="117"/>
      <c r="B702" s="123"/>
      <c r="C702" s="118"/>
      <c r="D702" s="118"/>
      <c r="E702" s="118"/>
      <c r="F702" s="125"/>
      <c r="G702" s="126"/>
      <c r="H702" s="125"/>
      <c r="I702" s="127" t="s">
        <v>102</v>
      </c>
      <c r="J702" s="128">
        <v>210</v>
      </c>
      <c r="K702" s="128">
        <v>191</v>
      </c>
      <c r="L702" s="129">
        <f t="shared" si="33"/>
        <v>19</v>
      </c>
      <c r="M702" s="127" t="s">
        <v>166</v>
      </c>
      <c r="N702" s="128">
        <v>38</v>
      </c>
      <c r="O702" s="128">
        <v>77</v>
      </c>
      <c r="P702" s="129">
        <f t="shared" si="34"/>
        <v>-39</v>
      </c>
    </row>
    <row r="703" spans="1:16" s="103" customFormat="1" ht="14.1" customHeight="1" x14ac:dyDescent="0.2">
      <c r="A703" s="117"/>
      <c r="B703" s="123"/>
      <c r="C703" s="118"/>
      <c r="D703" s="118"/>
      <c r="E703" s="118"/>
      <c r="F703" s="125"/>
      <c r="G703" s="126"/>
      <c r="H703" s="125"/>
      <c r="I703" s="127" t="s">
        <v>86</v>
      </c>
      <c r="J703" s="128">
        <v>28</v>
      </c>
      <c r="K703" s="128">
        <v>10</v>
      </c>
      <c r="L703" s="129">
        <f t="shared" si="33"/>
        <v>18</v>
      </c>
      <c r="M703" s="127" t="s">
        <v>76</v>
      </c>
      <c r="N703" s="128">
        <v>81</v>
      </c>
      <c r="O703" s="128">
        <v>120</v>
      </c>
      <c r="P703" s="129">
        <f t="shared" si="34"/>
        <v>-39</v>
      </c>
    </row>
    <row r="704" spans="1:16" s="103" customFormat="1" ht="14.1" customHeight="1" x14ac:dyDescent="0.2">
      <c r="A704" s="117"/>
      <c r="B704" s="123"/>
      <c r="C704" s="118"/>
      <c r="D704" s="118"/>
      <c r="E704" s="118"/>
      <c r="F704" s="125"/>
      <c r="G704" s="126"/>
      <c r="H704" s="125"/>
      <c r="I704" s="127" t="s">
        <v>155</v>
      </c>
      <c r="J704" s="128">
        <v>27</v>
      </c>
      <c r="K704" s="128">
        <v>12</v>
      </c>
      <c r="L704" s="129">
        <f t="shared" si="33"/>
        <v>15</v>
      </c>
      <c r="M704" s="127" t="s">
        <v>174</v>
      </c>
      <c r="N704" s="128">
        <v>25</v>
      </c>
      <c r="O704" s="128">
        <v>61</v>
      </c>
      <c r="P704" s="129">
        <f t="shared" si="34"/>
        <v>-36</v>
      </c>
    </row>
    <row r="705" spans="1:16" s="103" customFormat="1" ht="14.1" customHeight="1" x14ac:dyDescent="0.2">
      <c r="A705" s="117"/>
      <c r="B705" s="123"/>
      <c r="C705" s="118"/>
      <c r="D705" s="118"/>
      <c r="E705" s="118"/>
      <c r="F705" s="125"/>
      <c r="G705" s="126"/>
      <c r="H705" s="125"/>
      <c r="I705" s="127" t="s">
        <v>87</v>
      </c>
      <c r="J705" s="128">
        <v>17</v>
      </c>
      <c r="K705" s="128">
        <v>4</v>
      </c>
      <c r="L705" s="129">
        <f t="shared" si="33"/>
        <v>13</v>
      </c>
      <c r="M705" s="127" t="s">
        <v>77</v>
      </c>
      <c r="N705" s="128">
        <v>18</v>
      </c>
      <c r="O705" s="128">
        <v>54</v>
      </c>
      <c r="P705" s="129">
        <f t="shared" si="34"/>
        <v>-36</v>
      </c>
    </row>
    <row r="706" spans="1:16" s="103" customFormat="1" ht="14.1" customHeight="1" x14ac:dyDescent="0.2">
      <c r="A706" s="117"/>
      <c r="B706" s="123"/>
      <c r="C706" s="118"/>
      <c r="D706" s="118"/>
      <c r="E706" s="118"/>
      <c r="F706" s="125"/>
      <c r="G706" s="126"/>
      <c r="H706" s="125"/>
      <c r="I706" s="127" t="s">
        <v>82</v>
      </c>
      <c r="J706" s="128">
        <v>24</v>
      </c>
      <c r="K706" s="128">
        <v>15</v>
      </c>
      <c r="L706" s="129">
        <f t="shared" si="33"/>
        <v>9</v>
      </c>
      <c r="M706" s="127" t="s">
        <v>101</v>
      </c>
      <c r="N706" s="128">
        <v>374</v>
      </c>
      <c r="O706" s="128">
        <v>404</v>
      </c>
      <c r="P706" s="129">
        <f t="shared" si="34"/>
        <v>-30</v>
      </c>
    </row>
    <row r="707" spans="1:16" s="103" customFormat="1" ht="14.1" customHeight="1" x14ac:dyDescent="0.2">
      <c r="A707" s="117"/>
      <c r="B707" s="123"/>
      <c r="C707" s="118"/>
      <c r="D707" s="118"/>
      <c r="E707" s="118"/>
      <c r="F707" s="125"/>
      <c r="G707" s="126"/>
      <c r="H707" s="125"/>
      <c r="I707" s="127" t="s">
        <v>161</v>
      </c>
      <c r="J707" s="128">
        <v>16</v>
      </c>
      <c r="K707" s="128">
        <v>7</v>
      </c>
      <c r="L707" s="129">
        <f t="shared" si="33"/>
        <v>9</v>
      </c>
      <c r="M707" s="127" t="s">
        <v>158</v>
      </c>
      <c r="N707" s="128">
        <v>4</v>
      </c>
      <c r="O707" s="128">
        <v>29</v>
      </c>
      <c r="P707" s="129">
        <f t="shared" si="34"/>
        <v>-25</v>
      </c>
    </row>
    <row r="708" spans="1:16" s="103" customFormat="1" ht="14.1" customHeight="1" x14ac:dyDescent="0.2">
      <c r="A708" s="117"/>
      <c r="B708" s="123"/>
      <c r="C708" s="118"/>
      <c r="D708" s="118"/>
      <c r="E708" s="118"/>
      <c r="F708" s="125"/>
      <c r="G708" s="126"/>
      <c r="H708" s="125"/>
      <c r="I708" s="127" t="s">
        <v>165</v>
      </c>
      <c r="J708" s="128">
        <v>17</v>
      </c>
      <c r="K708" s="128">
        <v>9</v>
      </c>
      <c r="L708" s="129">
        <f t="shared" si="33"/>
        <v>8</v>
      </c>
      <c r="M708" s="127" t="s">
        <v>156</v>
      </c>
      <c r="N708" s="128">
        <v>21</v>
      </c>
      <c r="O708" s="128">
        <v>43</v>
      </c>
      <c r="P708" s="129">
        <f t="shared" si="34"/>
        <v>-22</v>
      </c>
    </row>
    <row r="709" spans="1:16" s="103" customFormat="1" ht="14.1" customHeight="1" x14ac:dyDescent="0.2">
      <c r="A709" s="117"/>
      <c r="B709" s="123"/>
      <c r="C709" s="118"/>
      <c r="D709" s="118"/>
      <c r="E709" s="118"/>
      <c r="F709" s="125"/>
      <c r="G709" s="126"/>
      <c r="H709" s="125"/>
      <c r="I709" s="127" t="s">
        <v>81</v>
      </c>
      <c r="J709" s="128">
        <v>39</v>
      </c>
      <c r="K709" s="128">
        <v>31</v>
      </c>
      <c r="L709" s="129">
        <f t="shared" si="33"/>
        <v>8</v>
      </c>
      <c r="M709" s="127" t="s">
        <v>66</v>
      </c>
      <c r="N709" s="128">
        <v>143</v>
      </c>
      <c r="O709" s="128">
        <v>160</v>
      </c>
      <c r="P709" s="129">
        <f t="shared" si="34"/>
        <v>-17</v>
      </c>
    </row>
    <row r="710" spans="1:16" s="103" customFormat="1" ht="14.1" customHeight="1" x14ac:dyDescent="0.2">
      <c r="A710" s="117"/>
      <c r="B710" s="123"/>
      <c r="C710" s="118"/>
      <c r="D710" s="118"/>
      <c r="E710" s="118"/>
      <c r="F710" s="125"/>
      <c r="G710" s="126"/>
      <c r="H710" s="125"/>
      <c r="I710" s="127" t="s">
        <v>78</v>
      </c>
      <c r="J710" s="128">
        <v>6</v>
      </c>
      <c r="K710" s="128">
        <v>0</v>
      </c>
      <c r="L710" s="129">
        <f t="shared" si="33"/>
        <v>6</v>
      </c>
      <c r="M710" s="127" t="s">
        <v>99</v>
      </c>
      <c r="N710" s="128">
        <v>75</v>
      </c>
      <c r="O710" s="128">
        <v>88</v>
      </c>
      <c r="P710" s="129">
        <f t="shared" si="34"/>
        <v>-13</v>
      </c>
    </row>
    <row r="711" spans="1:16" s="103" customFormat="1" ht="14.1" customHeight="1" x14ac:dyDescent="0.2">
      <c r="A711" s="117"/>
      <c r="B711" s="123"/>
      <c r="C711" s="118"/>
      <c r="D711" s="118"/>
      <c r="E711" s="118"/>
      <c r="F711" s="125"/>
      <c r="G711" s="126"/>
      <c r="H711" s="125"/>
      <c r="I711" s="127" t="s">
        <v>163</v>
      </c>
      <c r="J711" s="128">
        <v>5</v>
      </c>
      <c r="K711" s="128">
        <v>0</v>
      </c>
      <c r="L711" s="129">
        <f t="shared" si="33"/>
        <v>5</v>
      </c>
      <c r="M711" s="127" t="s">
        <v>95</v>
      </c>
      <c r="N711" s="128">
        <v>21</v>
      </c>
      <c r="O711" s="128">
        <v>34</v>
      </c>
      <c r="P711" s="129">
        <f t="shared" si="34"/>
        <v>-13</v>
      </c>
    </row>
    <row r="712" spans="1:16" s="103" customFormat="1" ht="14.1" customHeight="1" x14ac:dyDescent="0.2">
      <c r="A712" s="117"/>
      <c r="B712" s="123"/>
      <c r="C712" s="118"/>
      <c r="D712" s="118"/>
      <c r="E712" s="118"/>
      <c r="F712" s="125"/>
      <c r="G712" s="126"/>
      <c r="H712" s="125"/>
      <c r="I712" s="127" t="s">
        <v>84</v>
      </c>
      <c r="J712" s="128">
        <v>29</v>
      </c>
      <c r="K712" s="128">
        <v>24</v>
      </c>
      <c r="L712" s="129">
        <f t="shared" si="33"/>
        <v>5</v>
      </c>
      <c r="M712" s="127" t="s">
        <v>69</v>
      </c>
      <c r="N712" s="128">
        <v>448</v>
      </c>
      <c r="O712" s="128">
        <v>456</v>
      </c>
      <c r="P712" s="129">
        <f t="shared" si="34"/>
        <v>-8</v>
      </c>
    </row>
    <row r="713" spans="1:16" s="103" customFormat="1" ht="14.1" customHeight="1" x14ac:dyDescent="0.2">
      <c r="A713" s="117"/>
      <c r="B713" s="123"/>
      <c r="C713" s="118"/>
      <c r="D713" s="118"/>
      <c r="E713" s="118"/>
      <c r="F713" s="125"/>
      <c r="G713" s="126"/>
      <c r="H713" s="125"/>
      <c r="I713" s="127" t="s">
        <v>96</v>
      </c>
      <c r="J713" s="128">
        <v>27</v>
      </c>
      <c r="K713" s="128">
        <v>23</v>
      </c>
      <c r="L713" s="129">
        <f t="shared" si="33"/>
        <v>4</v>
      </c>
      <c r="M713" s="127" t="s">
        <v>73</v>
      </c>
      <c r="N713" s="128">
        <v>23</v>
      </c>
      <c r="O713" s="128">
        <v>29</v>
      </c>
      <c r="P713" s="129">
        <f t="shared" si="34"/>
        <v>-6</v>
      </c>
    </row>
    <row r="714" spans="1:16" s="103" customFormat="1" ht="14.1" customHeight="1" x14ac:dyDescent="0.2">
      <c r="A714" s="117"/>
      <c r="B714" s="123"/>
      <c r="C714" s="118"/>
      <c r="D714" s="118"/>
      <c r="E714" s="118"/>
      <c r="F714" s="125"/>
      <c r="G714" s="126"/>
      <c r="H714" s="125"/>
      <c r="I714" s="127" t="s">
        <v>148</v>
      </c>
      <c r="J714" s="128">
        <v>3</v>
      </c>
      <c r="K714" s="128">
        <v>0</v>
      </c>
      <c r="L714" s="129">
        <f t="shared" si="33"/>
        <v>3</v>
      </c>
      <c r="M714" s="127" t="s">
        <v>103</v>
      </c>
      <c r="N714" s="128">
        <v>12</v>
      </c>
      <c r="O714" s="128">
        <v>15</v>
      </c>
      <c r="P714" s="129">
        <f t="shared" si="34"/>
        <v>-3</v>
      </c>
    </row>
    <row r="715" spans="1:16" s="103" customFormat="1" ht="14.1" customHeight="1" x14ac:dyDescent="0.2">
      <c r="A715" s="117"/>
      <c r="B715" s="123"/>
      <c r="C715" s="118"/>
      <c r="D715" s="118"/>
      <c r="E715" s="118"/>
      <c r="F715" s="125"/>
      <c r="G715" s="126"/>
      <c r="H715" s="125"/>
      <c r="I715" s="127" t="s">
        <v>64</v>
      </c>
      <c r="J715" s="128">
        <v>2</v>
      </c>
      <c r="K715" s="128">
        <v>0</v>
      </c>
      <c r="L715" s="129">
        <f t="shared" si="33"/>
        <v>2</v>
      </c>
      <c r="M715" s="127" t="s">
        <v>70</v>
      </c>
      <c r="N715" s="128">
        <v>0</v>
      </c>
      <c r="O715" s="128">
        <v>2</v>
      </c>
      <c r="P715" s="129">
        <f t="shared" si="34"/>
        <v>-2</v>
      </c>
    </row>
    <row r="716" spans="1:16" s="103" customFormat="1" ht="14.1" customHeight="1" x14ac:dyDescent="0.2">
      <c r="A716" s="117"/>
      <c r="B716" s="123"/>
      <c r="C716" s="118"/>
      <c r="D716" s="118"/>
      <c r="E716" s="118"/>
      <c r="F716" s="125"/>
      <c r="G716" s="126"/>
      <c r="H716" s="125"/>
      <c r="I716" s="127" t="s">
        <v>154</v>
      </c>
      <c r="J716" s="128">
        <v>23</v>
      </c>
      <c r="K716" s="128">
        <v>21</v>
      </c>
      <c r="L716" s="129">
        <f t="shared" si="33"/>
        <v>2</v>
      </c>
      <c r="M716" s="127" t="s">
        <v>175</v>
      </c>
      <c r="N716" s="128">
        <v>0</v>
      </c>
      <c r="O716" s="128">
        <v>2</v>
      </c>
      <c r="P716" s="129">
        <f t="shared" si="34"/>
        <v>-2</v>
      </c>
    </row>
    <row r="717" spans="1:16" s="103" customFormat="1" ht="14.1" customHeight="1" x14ac:dyDescent="0.2">
      <c r="A717" s="117"/>
      <c r="B717" s="123"/>
      <c r="C717" s="118"/>
      <c r="D717" s="118"/>
      <c r="E717" s="118"/>
      <c r="F717" s="125"/>
      <c r="G717" s="126"/>
      <c r="H717" s="125"/>
      <c r="I717" s="127" t="s">
        <v>164</v>
      </c>
      <c r="J717" s="128">
        <v>2</v>
      </c>
      <c r="K717" s="128">
        <v>0</v>
      </c>
      <c r="L717" s="129">
        <f t="shared" si="33"/>
        <v>2</v>
      </c>
      <c r="M717" s="127" t="s">
        <v>149</v>
      </c>
      <c r="N717" s="128">
        <v>9</v>
      </c>
      <c r="O717" s="128">
        <v>10</v>
      </c>
      <c r="P717" s="129">
        <f t="shared" si="34"/>
        <v>-1</v>
      </c>
    </row>
    <row r="718" spans="1:16" s="103" customFormat="1" ht="14.1" customHeight="1" x14ac:dyDescent="0.2">
      <c r="A718" s="117"/>
      <c r="B718" s="123"/>
      <c r="C718" s="118"/>
      <c r="D718" s="118"/>
      <c r="E718" s="118"/>
      <c r="F718" s="125"/>
      <c r="G718" s="126"/>
      <c r="H718" s="125"/>
      <c r="I718" s="127" t="s">
        <v>162</v>
      </c>
      <c r="J718" s="128">
        <v>1</v>
      </c>
      <c r="K718" s="128">
        <v>1</v>
      </c>
      <c r="L718" s="129">
        <f t="shared" si="33"/>
        <v>0</v>
      </c>
      <c r="M718" s="127" t="s">
        <v>79</v>
      </c>
      <c r="N718" s="128">
        <v>0</v>
      </c>
      <c r="O718" s="128">
        <v>1</v>
      </c>
      <c r="P718" s="129">
        <f t="shared" si="34"/>
        <v>-1</v>
      </c>
    </row>
    <row r="719" spans="1:16" s="103" customFormat="1" ht="14.1" customHeight="1" x14ac:dyDescent="0.2">
      <c r="A719" s="117"/>
      <c r="B719" s="123"/>
      <c r="C719" s="118"/>
      <c r="D719" s="118"/>
      <c r="E719" s="118"/>
      <c r="F719" s="125"/>
      <c r="G719" s="126"/>
      <c r="H719" s="125"/>
      <c r="I719" s="127" t="s">
        <v>168</v>
      </c>
      <c r="J719" s="128">
        <v>7</v>
      </c>
      <c r="K719" s="128">
        <v>7</v>
      </c>
      <c r="L719" s="129">
        <f t="shared" si="33"/>
        <v>0</v>
      </c>
      <c r="M719" s="131"/>
      <c r="N719" s="128"/>
      <c r="O719" s="128"/>
      <c r="P719" s="129"/>
    </row>
    <row r="720" spans="1:16" s="103" customFormat="1" ht="14.1" customHeight="1" x14ac:dyDescent="0.2">
      <c r="A720" s="117"/>
      <c r="B720" s="123"/>
      <c r="C720" s="118"/>
      <c r="D720" s="118"/>
      <c r="E720" s="118"/>
      <c r="F720" s="125"/>
      <c r="G720" s="126"/>
      <c r="H720" s="125"/>
      <c r="I720" s="127" t="s">
        <v>176</v>
      </c>
      <c r="J720" s="128">
        <v>2</v>
      </c>
      <c r="K720" s="128">
        <v>2</v>
      </c>
      <c r="L720" s="129">
        <f t="shared" si="33"/>
        <v>0</v>
      </c>
      <c r="M720" s="131"/>
      <c r="N720" s="128"/>
      <c r="O720" s="128"/>
      <c r="P720" s="129"/>
    </row>
    <row r="721" spans="1:16" s="103" customFormat="1" ht="14.1" customHeight="1" x14ac:dyDescent="0.2">
      <c r="A721" s="117"/>
      <c r="B721" s="123"/>
      <c r="C721" s="118"/>
      <c r="D721" s="118"/>
      <c r="E721" s="118"/>
      <c r="F721" s="125"/>
      <c r="G721" s="126"/>
      <c r="H721" s="125"/>
      <c r="I721" s="127" t="s">
        <v>150</v>
      </c>
      <c r="J721" s="128">
        <v>334</v>
      </c>
      <c r="K721" s="128">
        <v>256</v>
      </c>
      <c r="L721" s="129">
        <f t="shared" si="33"/>
        <v>78</v>
      </c>
      <c r="M721" s="131"/>
      <c r="N721" s="128"/>
      <c r="O721" s="128"/>
      <c r="P721" s="129"/>
    </row>
    <row r="722" spans="1:16" s="103" customFormat="1" ht="14.1" customHeight="1" x14ac:dyDescent="0.2">
      <c r="A722" s="117"/>
      <c r="B722" s="123"/>
      <c r="C722" s="118"/>
      <c r="D722" s="118"/>
      <c r="E722" s="118"/>
      <c r="F722" s="125"/>
      <c r="G722" s="126"/>
      <c r="H722" s="125"/>
      <c r="M722" s="131"/>
      <c r="N722" s="128"/>
      <c r="O722" s="128"/>
      <c r="P722" s="129"/>
    </row>
    <row r="723" spans="1:16" s="103" customFormat="1" ht="14.1" customHeight="1" x14ac:dyDescent="0.2">
      <c r="A723" s="117"/>
      <c r="B723" s="123"/>
      <c r="C723" s="118"/>
      <c r="D723" s="118"/>
      <c r="E723" s="118"/>
      <c r="F723" s="125"/>
      <c r="G723" s="126"/>
      <c r="H723" s="125"/>
      <c r="I723" s="132"/>
      <c r="J723" s="133"/>
      <c r="K723" s="133"/>
      <c r="L723" s="129"/>
    </row>
    <row r="724" spans="1:16" s="103" customFormat="1" ht="14.1" customHeight="1" x14ac:dyDescent="0.2">
      <c r="A724" s="117"/>
      <c r="B724" s="123"/>
      <c r="C724" s="118"/>
      <c r="D724" s="118"/>
      <c r="E724" s="118"/>
      <c r="F724" s="125"/>
      <c r="G724" s="126"/>
      <c r="H724" s="125"/>
      <c r="I724" s="132"/>
      <c r="J724" s="133"/>
      <c r="K724" s="133"/>
      <c r="L724" s="129"/>
    </row>
    <row r="725" spans="1:16" s="103" customFormat="1" ht="14.1" customHeight="1" x14ac:dyDescent="0.2">
      <c r="A725" s="117"/>
      <c r="B725" s="123"/>
      <c r="C725" s="118"/>
      <c r="D725" s="118"/>
      <c r="E725" s="118"/>
      <c r="F725" s="125"/>
      <c r="G725" s="126"/>
      <c r="H725" s="125"/>
      <c r="I725" s="132"/>
      <c r="J725" s="133"/>
      <c r="K725" s="133"/>
      <c r="L725" s="129"/>
    </row>
    <row r="726" spans="1:16" s="103" customFormat="1" ht="14.1" customHeight="1" x14ac:dyDescent="0.2">
      <c r="A726" s="117"/>
      <c r="B726" s="123"/>
      <c r="C726" s="118"/>
      <c r="D726" s="118"/>
      <c r="E726" s="118"/>
      <c r="F726" s="125"/>
      <c r="G726" s="126"/>
      <c r="H726" s="125"/>
      <c r="I726" s="132"/>
      <c r="J726" s="133"/>
      <c r="K726" s="133"/>
      <c r="L726" s="129"/>
      <c r="M726" s="132"/>
      <c r="N726" s="133"/>
      <c r="O726" s="133"/>
      <c r="P726" s="129"/>
    </row>
    <row r="727" spans="1:16" s="103" customFormat="1" ht="14.1" customHeight="1" x14ac:dyDescent="0.2">
      <c r="A727" s="43"/>
      <c r="B727" s="101"/>
      <c r="C727" s="118"/>
      <c r="D727" s="118"/>
      <c r="E727" s="118"/>
      <c r="F727" s="118"/>
      <c r="G727" s="89"/>
      <c r="H727" s="89"/>
      <c r="I727" s="89"/>
      <c r="J727" s="89"/>
      <c r="K727" s="89"/>
      <c r="L727" s="122"/>
      <c r="M727" s="155"/>
      <c r="N727" s="124"/>
      <c r="O727" s="124"/>
      <c r="P727" s="129"/>
    </row>
    <row r="728" spans="1:16" s="103" customFormat="1" ht="14.1" customHeight="1" x14ac:dyDescent="0.2">
      <c r="A728" s="43"/>
      <c r="B728" s="101"/>
      <c r="C728" s="118"/>
      <c r="D728" s="118"/>
      <c r="E728" s="118"/>
      <c r="F728" s="118"/>
      <c r="G728" s="89"/>
      <c r="H728" s="89"/>
      <c r="I728" s="155"/>
      <c r="J728" s="124"/>
      <c r="K728" s="124"/>
      <c r="L728" s="129"/>
      <c r="N728" s="89"/>
      <c r="O728" s="89"/>
      <c r="P728" s="122"/>
    </row>
    <row r="729" spans="1:16" s="103" customFormat="1" ht="14.1" customHeight="1" x14ac:dyDescent="0.2">
      <c r="A729" s="43"/>
      <c r="B729" s="101"/>
      <c r="C729" s="118"/>
      <c r="D729" s="118"/>
      <c r="E729" s="118"/>
      <c r="F729" s="118"/>
      <c r="G729" s="89"/>
      <c r="H729" s="89"/>
      <c r="I729" s="155"/>
      <c r="J729" s="124"/>
      <c r="K729" s="124"/>
      <c r="L729" s="129"/>
      <c r="N729" s="89"/>
      <c r="O729" s="89"/>
      <c r="P729" s="122"/>
    </row>
    <row r="730" spans="1:16" s="103" customFormat="1" ht="14.1" customHeight="1" x14ac:dyDescent="0.2">
      <c r="A730" s="43"/>
      <c r="B730" s="101"/>
      <c r="C730" s="118"/>
      <c r="D730" s="118"/>
      <c r="E730" s="118"/>
      <c r="F730" s="118"/>
      <c r="G730" s="89"/>
      <c r="H730" s="89"/>
      <c r="I730" s="89"/>
      <c r="J730" s="89"/>
      <c r="K730" s="89"/>
      <c r="L730" s="122"/>
      <c r="N730" s="89"/>
      <c r="O730" s="89"/>
      <c r="P730" s="122"/>
    </row>
    <row r="731" spans="1:16" s="103" customFormat="1" ht="14.1" customHeight="1" x14ac:dyDescent="0.2">
      <c r="A731" s="43"/>
      <c r="B731" s="101"/>
      <c r="C731" s="118"/>
      <c r="D731" s="118"/>
      <c r="E731" s="118"/>
      <c r="F731" s="118"/>
      <c r="G731" s="89"/>
      <c r="H731" s="89"/>
      <c r="I731" s="155"/>
      <c r="J731" s="124"/>
      <c r="K731" s="124"/>
      <c r="L731" s="129"/>
      <c r="N731" s="89"/>
      <c r="O731" s="89"/>
      <c r="P731" s="122"/>
    </row>
    <row r="732" spans="1:16" s="103" customFormat="1" ht="14.1" customHeight="1" x14ac:dyDescent="0.2">
      <c r="A732" s="43"/>
      <c r="B732" s="101"/>
      <c r="C732" s="118"/>
      <c r="D732" s="118"/>
      <c r="E732" s="118"/>
      <c r="F732" s="118"/>
      <c r="G732" s="89"/>
      <c r="H732" s="89"/>
      <c r="I732" s="118" t="s">
        <v>151</v>
      </c>
      <c r="J732" s="118">
        <f>SUM(J695:J731)</f>
        <v>3441</v>
      </c>
      <c r="K732" s="118">
        <f>SUM(K695:K731)</f>
        <v>2226</v>
      </c>
      <c r="L732" s="118">
        <f>SUM(L695:L731)</f>
        <v>1215</v>
      </c>
      <c r="M732" s="118" t="s">
        <v>151</v>
      </c>
      <c r="N732" s="118">
        <f>SUM(N695:N731)</f>
        <v>7995</v>
      </c>
      <c r="O732" s="118">
        <f>SUM(O695:O731)</f>
        <v>10401</v>
      </c>
      <c r="P732" s="137">
        <f>SUM(P695:P731)</f>
        <v>-2406</v>
      </c>
    </row>
    <row r="733" spans="1:16" s="103" customFormat="1" ht="14.1" customHeight="1" x14ac:dyDescent="0.2">
      <c r="A733" s="43"/>
      <c r="B733" s="101"/>
      <c r="C733" s="118"/>
      <c r="D733" s="118"/>
      <c r="E733" s="118"/>
      <c r="F733" s="118"/>
      <c r="G733" s="89"/>
      <c r="H733" s="89"/>
      <c r="I733" s="89"/>
      <c r="J733" s="118">
        <f>N732</f>
        <v>7995</v>
      </c>
      <c r="K733" s="118">
        <f>O732</f>
        <v>10401</v>
      </c>
      <c r="L733" s="137">
        <f>P732</f>
        <v>-2406</v>
      </c>
      <c r="M733" s="136"/>
      <c r="N733" s="118"/>
      <c r="O733" s="118"/>
      <c r="P733" s="160"/>
    </row>
    <row r="734" spans="1:16" s="103" customFormat="1" ht="14.1" customHeight="1" x14ac:dyDescent="0.2">
      <c r="A734" s="43"/>
      <c r="B734" s="101"/>
      <c r="C734" s="118"/>
      <c r="D734" s="118"/>
      <c r="E734" s="118"/>
      <c r="F734" s="118"/>
      <c r="G734" s="89"/>
      <c r="H734" s="89"/>
      <c r="J734" s="138">
        <f>SUM(J732:J733)</f>
        <v>11436</v>
      </c>
      <c r="K734" s="138">
        <f>SUM(K732:K733)</f>
        <v>12627</v>
      </c>
      <c r="L734" s="139">
        <f>SUM(L732:L733)</f>
        <v>-1191</v>
      </c>
      <c r="M734" s="136"/>
      <c r="N734" s="118"/>
      <c r="O734" s="118"/>
      <c r="P734" s="160"/>
    </row>
    <row r="735" spans="1:16" s="103" customFormat="1" ht="14.1" customHeight="1" x14ac:dyDescent="0.2">
      <c r="A735" s="43"/>
      <c r="B735" s="101"/>
      <c r="C735" s="118"/>
      <c r="D735" s="118"/>
      <c r="E735" s="118"/>
      <c r="F735" s="118"/>
      <c r="G735" s="89"/>
      <c r="H735" s="89"/>
      <c r="I735" s="142" t="s">
        <v>208</v>
      </c>
      <c r="J735" s="89">
        <f>C694-J734</f>
        <v>0</v>
      </c>
      <c r="K735" s="89">
        <f>E694-K734</f>
        <v>0</v>
      </c>
      <c r="L735" s="139">
        <f>G694-L734</f>
        <v>0</v>
      </c>
      <c r="N735" s="89"/>
      <c r="O735" s="89"/>
      <c r="P735" s="122"/>
    </row>
    <row r="736" spans="1:16" s="103" customFormat="1" ht="14.1" customHeight="1" x14ac:dyDescent="0.2">
      <c r="A736" s="43"/>
      <c r="B736" s="101"/>
      <c r="C736" s="118"/>
      <c r="D736" s="118"/>
      <c r="E736" s="118"/>
      <c r="F736" s="118"/>
      <c r="G736" s="89"/>
      <c r="H736" s="89"/>
      <c r="I736" s="136"/>
      <c r="J736" s="118"/>
      <c r="K736" s="118"/>
      <c r="L736" s="160"/>
      <c r="N736" s="89"/>
      <c r="O736" s="89"/>
      <c r="P736" s="122"/>
    </row>
    <row r="737" spans="1:16" s="103" customFormat="1" ht="14.1" customHeight="1" x14ac:dyDescent="0.2">
      <c r="A737" s="117">
        <v>18</v>
      </c>
      <c r="B737" s="118" t="s">
        <v>209</v>
      </c>
      <c r="C737" s="48">
        <v>122434</v>
      </c>
      <c r="D737" s="119">
        <f>C737*100/22958322</f>
        <v>0.53328810354694045</v>
      </c>
      <c r="E737" s="48">
        <v>108125</v>
      </c>
      <c r="F737" s="119">
        <f>E737*100/23212007</f>
        <v>0.4658149551652298</v>
      </c>
      <c r="G737" s="120">
        <f>C737-E737</f>
        <v>14309</v>
      </c>
      <c r="H737" s="121">
        <f>G737*100/E737</f>
        <v>13.233757225433527</v>
      </c>
      <c r="J737" s="89"/>
      <c r="K737" s="89"/>
      <c r="L737" s="122"/>
      <c r="N737" s="89"/>
      <c r="O737" s="89"/>
      <c r="P737" s="122"/>
    </row>
    <row r="738" spans="1:16" s="103" customFormat="1" ht="14.1" customHeight="1" x14ac:dyDescent="0.2">
      <c r="A738" s="117"/>
      <c r="B738" s="123"/>
      <c r="C738" s="167"/>
      <c r="D738" s="125"/>
      <c r="E738" s="167"/>
      <c r="F738" s="125"/>
      <c r="G738" s="126"/>
      <c r="H738" s="125"/>
      <c r="I738" s="171" t="s">
        <v>63</v>
      </c>
      <c r="J738" s="128">
        <v>9468</v>
      </c>
      <c r="K738" s="128">
        <v>5142</v>
      </c>
      <c r="L738" s="129">
        <f t="shared" ref="L738:L770" si="35">J738-K738</f>
        <v>4326</v>
      </c>
      <c r="M738" s="171" t="s">
        <v>83</v>
      </c>
      <c r="N738" s="128">
        <v>31029</v>
      </c>
      <c r="O738" s="128">
        <v>32549</v>
      </c>
      <c r="P738" s="129">
        <f t="shared" ref="P738:P761" si="36">N738-O738</f>
        <v>-1520</v>
      </c>
    </row>
    <row r="739" spans="1:16" s="103" customFormat="1" ht="14.1" customHeight="1" x14ac:dyDescent="0.2">
      <c r="A739" s="43"/>
      <c r="B739" s="101"/>
      <c r="C739" s="101"/>
      <c r="D739" s="89"/>
      <c r="E739" s="89"/>
      <c r="F739" s="118"/>
      <c r="G739" s="89"/>
      <c r="H739" s="89"/>
      <c r="I739" s="171" t="s">
        <v>102</v>
      </c>
      <c r="J739" s="128">
        <v>9663</v>
      </c>
      <c r="K739" s="128">
        <v>6439</v>
      </c>
      <c r="L739" s="129">
        <f t="shared" si="35"/>
        <v>3224</v>
      </c>
      <c r="M739" s="171" t="s">
        <v>74</v>
      </c>
      <c r="N739" s="128">
        <v>3755</v>
      </c>
      <c r="O739" s="128">
        <v>5220</v>
      </c>
      <c r="P739" s="129">
        <f t="shared" si="36"/>
        <v>-1465</v>
      </c>
    </row>
    <row r="740" spans="1:16" s="103" customFormat="1" ht="14.1" customHeight="1" thickBot="1" x14ac:dyDescent="0.25">
      <c r="D740" s="89"/>
      <c r="F740" s="118"/>
      <c r="G740" s="89"/>
      <c r="H740" s="89"/>
      <c r="I740" s="171" t="s">
        <v>68</v>
      </c>
      <c r="J740" s="128">
        <v>9320</v>
      </c>
      <c r="K740" s="128">
        <v>7452</v>
      </c>
      <c r="L740" s="129">
        <f t="shared" si="35"/>
        <v>1868</v>
      </c>
      <c r="M740" s="171" t="s">
        <v>101</v>
      </c>
      <c r="N740" s="128">
        <v>18472</v>
      </c>
      <c r="O740" s="128">
        <v>19230</v>
      </c>
      <c r="P740" s="129">
        <f t="shared" si="36"/>
        <v>-758</v>
      </c>
    </row>
    <row r="741" spans="1:16" s="103" customFormat="1" ht="14.1" customHeight="1" thickBot="1" x14ac:dyDescent="0.25">
      <c r="B741" s="560" t="s">
        <v>197</v>
      </c>
      <c r="C741" s="561"/>
      <c r="D741" s="561"/>
      <c r="E741" s="562"/>
      <c r="F741" s="118"/>
      <c r="G741" s="89"/>
      <c r="H741" s="89"/>
      <c r="I741" s="171" t="s">
        <v>171</v>
      </c>
      <c r="J741" s="128">
        <v>2184</v>
      </c>
      <c r="K741" s="128">
        <v>1057</v>
      </c>
      <c r="L741" s="129">
        <f t="shared" si="35"/>
        <v>1127</v>
      </c>
      <c r="M741" s="171" t="s">
        <v>91</v>
      </c>
      <c r="N741" s="128">
        <v>217</v>
      </c>
      <c r="O741" s="128">
        <v>539</v>
      </c>
      <c r="P741" s="129">
        <f t="shared" si="36"/>
        <v>-322</v>
      </c>
    </row>
    <row r="742" spans="1:16" s="103" customFormat="1" ht="14.1" customHeight="1" x14ac:dyDescent="0.2">
      <c r="B742" s="172"/>
      <c r="C742" s="192"/>
      <c r="D742" s="192"/>
      <c r="E742" s="193"/>
      <c r="F742" s="118"/>
      <c r="G742" s="89"/>
      <c r="H742" s="89"/>
      <c r="I742" s="171" t="s">
        <v>90</v>
      </c>
      <c r="J742" s="128">
        <v>1831</v>
      </c>
      <c r="K742" s="128">
        <v>820</v>
      </c>
      <c r="L742" s="129">
        <f t="shared" si="35"/>
        <v>1011</v>
      </c>
      <c r="M742" s="171" t="s">
        <v>66</v>
      </c>
      <c r="N742" s="128">
        <v>1215</v>
      </c>
      <c r="O742" s="128">
        <v>1447</v>
      </c>
      <c r="P742" s="129">
        <f t="shared" si="36"/>
        <v>-232</v>
      </c>
    </row>
    <row r="743" spans="1:16" s="103" customFormat="1" ht="14.1" customHeight="1" x14ac:dyDescent="0.2">
      <c r="B743" s="194" t="s">
        <v>210</v>
      </c>
      <c r="C743" s="195">
        <v>106466</v>
      </c>
      <c r="D743" s="196"/>
      <c r="E743" s="197">
        <v>95150</v>
      </c>
      <c r="F743" s="118"/>
      <c r="G743" s="89"/>
      <c r="H743" s="89"/>
      <c r="I743" s="171" t="s">
        <v>85</v>
      </c>
      <c r="J743" s="128">
        <v>2434</v>
      </c>
      <c r="K743" s="128">
        <v>1581</v>
      </c>
      <c r="L743" s="129">
        <f t="shared" si="35"/>
        <v>853</v>
      </c>
      <c r="M743" s="171" t="s">
        <v>82</v>
      </c>
      <c r="N743" s="128">
        <v>295</v>
      </c>
      <c r="O743" s="128">
        <v>387</v>
      </c>
      <c r="P743" s="129">
        <f t="shared" si="36"/>
        <v>-92</v>
      </c>
    </row>
    <row r="744" spans="1:16" s="103" customFormat="1" ht="14.1" customHeight="1" x14ac:dyDescent="0.2">
      <c r="B744" s="194" t="s">
        <v>211</v>
      </c>
      <c r="C744" s="195">
        <v>370</v>
      </c>
      <c r="D744" s="198"/>
      <c r="E744" s="199">
        <v>230</v>
      </c>
      <c r="F744" s="118"/>
      <c r="G744" s="89"/>
      <c r="H744" s="89"/>
      <c r="I744" s="171" t="s">
        <v>78</v>
      </c>
      <c r="J744" s="128">
        <v>2947</v>
      </c>
      <c r="K744" s="128">
        <v>2236</v>
      </c>
      <c r="L744" s="129">
        <f t="shared" si="35"/>
        <v>711</v>
      </c>
      <c r="M744" s="171" t="s">
        <v>87</v>
      </c>
      <c r="N744" s="128">
        <v>253</v>
      </c>
      <c r="O744" s="128">
        <v>315</v>
      </c>
      <c r="P744" s="129">
        <f t="shared" si="36"/>
        <v>-62</v>
      </c>
    </row>
    <row r="745" spans="1:16" s="103" customFormat="1" ht="14.1" customHeight="1" x14ac:dyDescent="0.2">
      <c r="B745" s="194" t="s">
        <v>212</v>
      </c>
      <c r="C745" s="195">
        <v>15597</v>
      </c>
      <c r="D745" s="198"/>
      <c r="E745" s="199">
        <v>12745</v>
      </c>
      <c r="F745" s="118"/>
      <c r="G745" s="89"/>
      <c r="H745" s="89"/>
      <c r="I745" s="171" t="s">
        <v>97</v>
      </c>
      <c r="J745" s="128">
        <v>7422</v>
      </c>
      <c r="K745" s="128">
        <v>6767</v>
      </c>
      <c r="L745" s="129">
        <f t="shared" si="35"/>
        <v>655</v>
      </c>
      <c r="M745" s="171" t="s">
        <v>76</v>
      </c>
      <c r="N745" s="128">
        <v>330</v>
      </c>
      <c r="O745" s="128">
        <v>386</v>
      </c>
      <c r="P745" s="129">
        <f t="shared" si="36"/>
        <v>-56</v>
      </c>
    </row>
    <row r="746" spans="1:16" s="103" customFormat="1" ht="14.1" customHeight="1" x14ac:dyDescent="0.2">
      <c r="B746" s="194"/>
      <c r="C746" s="200">
        <f>SUM(C743:C745)</f>
        <v>122433</v>
      </c>
      <c r="D746" s="196"/>
      <c r="E746" s="201">
        <f>SUM(E743:E745)</f>
        <v>108125</v>
      </c>
      <c r="F746" s="118"/>
      <c r="G746" s="89"/>
      <c r="H746" s="89"/>
      <c r="I746" s="171" t="s">
        <v>80</v>
      </c>
      <c r="J746" s="128">
        <v>979</v>
      </c>
      <c r="K746" s="128">
        <v>326</v>
      </c>
      <c r="L746" s="129">
        <f t="shared" si="35"/>
        <v>653</v>
      </c>
      <c r="M746" s="171" t="s">
        <v>79</v>
      </c>
      <c r="N746" s="128">
        <v>117</v>
      </c>
      <c r="O746" s="128">
        <v>171</v>
      </c>
      <c r="P746" s="129">
        <f t="shared" si="36"/>
        <v>-54</v>
      </c>
    </row>
    <row r="747" spans="1:16" s="103" customFormat="1" ht="14.1" customHeight="1" thickBot="1" x14ac:dyDescent="0.25">
      <c r="B747" s="183"/>
      <c r="C747" s="202"/>
      <c r="D747" s="202"/>
      <c r="E747" s="203"/>
      <c r="F747" s="118"/>
      <c r="G747" s="89"/>
      <c r="H747" s="89"/>
      <c r="I747" s="171" t="s">
        <v>69</v>
      </c>
      <c r="J747" s="128">
        <v>2762</v>
      </c>
      <c r="K747" s="128">
        <v>2143</v>
      </c>
      <c r="L747" s="129">
        <f t="shared" si="35"/>
        <v>619</v>
      </c>
      <c r="M747" s="171" t="s">
        <v>153</v>
      </c>
      <c r="N747" s="128">
        <v>111</v>
      </c>
      <c r="O747" s="128">
        <v>155</v>
      </c>
      <c r="P747" s="129">
        <f t="shared" si="36"/>
        <v>-44</v>
      </c>
    </row>
    <row r="748" spans="1:16" s="103" customFormat="1" ht="14.1" customHeight="1" x14ac:dyDescent="0.2">
      <c r="B748" s="187"/>
      <c r="C748" s="187"/>
      <c r="D748" s="118"/>
      <c r="E748" s="118"/>
      <c r="F748" s="118"/>
      <c r="G748" s="89"/>
      <c r="H748" s="89"/>
      <c r="I748" s="171" t="s">
        <v>88</v>
      </c>
      <c r="J748" s="128">
        <v>5800</v>
      </c>
      <c r="K748" s="128">
        <v>5214</v>
      </c>
      <c r="L748" s="129">
        <f t="shared" si="35"/>
        <v>586</v>
      </c>
      <c r="M748" s="171" t="s">
        <v>163</v>
      </c>
      <c r="N748" s="128">
        <v>5</v>
      </c>
      <c r="O748" s="128">
        <v>46</v>
      </c>
      <c r="P748" s="129">
        <f t="shared" si="36"/>
        <v>-41</v>
      </c>
    </row>
    <row r="749" spans="1:16" s="103" customFormat="1" ht="14.1" customHeight="1" x14ac:dyDescent="0.2">
      <c r="B749" s="101"/>
      <c r="C749" s="118"/>
      <c r="D749" s="118"/>
      <c r="E749" s="118"/>
      <c r="F749" s="118"/>
      <c r="G749" s="89"/>
      <c r="H749" s="89"/>
      <c r="I749" s="171" t="s">
        <v>168</v>
      </c>
      <c r="J749" s="128">
        <v>1609</v>
      </c>
      <c r="K749" s="128">
        <v>1078</v>
      </c>
      <c r="L749" s="129">
        <f t="shared" si="35"/>
        <v>531</v>
      </c>
      <c r="M749" s="171" t="s">
        <v>70</v>
      </c>
      <c r="N749" s="128">
        <v>10</v>
      </c>
      <c r="O749" s="128">
        <v>49</v>
      </c>
      <c r="P749" s="129">
        <f t="shared" si="36"/>
        <v>-39</v>
      </c>
    </row>
    <row r="750" spans="1:16" s="103" customFormat="1" ht="14.1" customHeight="1" x14ac:dyDescent="0.2">
      <c r="B750" s="204"/>
      <c r="C750" s="48"/>
      <c r="D750" s="48"/>
      <c r="E750" s="118"/>
      <c r="F750" s="118"/>
      <c r="G750" s="89"/>
      <c r="H750" s="89"/>
      <c r="I750" s="171" t="s">
        <v>81</v>
      </c>
      <c r="J750" s="128">
        <v>826</v>
      </c>
      <c r="K750" s="128">
        <v>462</v>
      </c>
      <c r="L750" s="129">
        <f t="shared" si="35"/>
        <v>364</v>
      </c>
      <c r="M750" s="171" t="s">
        <v>77</v>
      </c>
      <c r="N750" s="128">
        <v>297</v>
      </c>
      <c r="O750" s="128">
        <v>334</v>
      </c>
      <c r="P750" s="129">
        <f t="shared" si="36"/>
        <v>-37</v>
      </c>
    </row>
    <row r="751" spans="1:16" s="103" customFormat="1" ht="14.1" customHeight="1" x14ac:dyDescent="0.2">
      <c r="B751" s="204"/>
      <c r="C751" s="48"/>
      <c r="D751" s="48"/>
      <c r="E751" s="118"/>
      <c r="F751" s="118"/>
      <c r="G751" s="89"/>
      <c r="H751" s="89"/>
      <c r="I751" s="171" t="s">
        <v>177</v>
      </c>
      <c r="J751" s="128">
        <v>409</v>
      </c>
      <c r="K751" s="128">
        <v>87</v>
      </c>
      <c r="L751" s="129">
        <f t="shared" si="35"/>
        <v>322</v>
      </c>
      <c r="M751" s="171" t="s">
        <v>165</v>
      </c>
      <c r="N751" s="128">
        <v>62</v>
      </c>
      <c r="O751" s="128">
        <v>96</v>
      </c>
      <c r="P751" s="129">
        <f t="shared" si="36"/>
        <v>-34</v>
      </c>
    </row>
    <row r="752" spans="1:16" s="103" customFormat="1" ht="14.1" customHeight="1" x14ac:dyDescent="0.2">
      <c r="B752" s="204"/>
      <c r="C752" s="48"/>
      <c r="D752" s="48"/>
      <c r="E752" s="118"/>
      <c r="F752" s="118"/>
      <c r="G752" s="89"/>
      <c r="H752" s="89"/>
      <c r="I752" s="171" t="s">
        <v>99</v>
      </c>
      <c r="J752" s="128">
        <v>343</v>
      </c>
      <c r="K752" s="128">
        <v>87</v>
      </c>
      <c r="L752" s="129">
        <f t="shared" si="35"/>
        <v>256</v>
      </c>
      <c r="M752" s="171" t="s">
        <v>95</v>
      </c>
      <c r="N752" s="128">
        <v>75</v>
      </c>
      <c r="O752" s="128">
        <v>109</v>
      </c>
      <c r="P752" s="129">
        <f t="shared" si="36"/>
        <v>-34</v>
      </c>
    </row>
    <row r="753" spans="2:16" s="103" customFormat="1" ht="14.1" customHeight="1" x14ac:dyDescent="0.2">
      <c r="B753" s="101"/>
      <c r="C753" s="48"/>
      <c r="D753" s="48"/>
      <c r="E753" s="118"/>
      <c r="F753" s="118"/>
      <c r="G753" s="89"/>
      <c r="H753" s="89"/>
      <c r="I753" s="171" t="s">
        <v>86</v>
      </c>
      <c r="J753" s="128">
        <v>318</v>
      </c>
      <c r="K753" s="128">
        <v>85</v>
      </c>
      <c r="L753" s="129">
        <f t="shared" si="35"/>
        <v>233</v>
      </c>
      <c r="M753" s="171" t="s">
        <v>64</v>
      </c>
      <c r="N753" s="128">
        <v>43</v>
      </c>
      <c r="O753" s="128">
        <v>66</v>
      </c>
      <c r="P753" s="129">
        <f t="shared" si="36"/>
        <v>-23</v>
      </c>
    </row>
    <row r="754" spans="2:16" s="103" customFormat="1" ht="14.1" customHeight="1" x14ac:dyDescent="0.2">
      <c r="B754" s="101"/>
      <c r="C754" s="118"/>
      <c r="D754" s="118"/>
      <c r="E754" s="118"/>
      <c r="F754" s="118"/>
      <c r="G754" s="89"/>
      <c r="H754" s="89"/>
      <c r="I754" s="171" t="s">
        <v>96</v>
      </c>
      <c r="J754" s="128">
        <v>693</v>
      </c>
      <c r="K754" s="128">
        <v>462</v>
      </c>
      <c r="L754" s="129">
        <f t="shared" si="35"/>
        <v>231</v>
      </c>
      <c r="M754" s="171" t="s">
        <v>156</v>
      </c>
      <c r="N754" s="128">
        <v>29</v>
      </c>
      <c r="O754" s="128">
        <v>35</v>
      </c>
      <c r="P754" s="129">
        <f t="shared" si="36"/>
        <v>-6</v>
      </c>
    </row>
    <row r="755" spans="2:16" s="103" customFormat="1" ht="14.1" customHeight="1" x14ac:dyDescent="0.2">
      <c r="B755" s="101"/>
      <c r="C755" s="118"/>
      <c r="D755" s="118"/>
      <c r="E755" s="118"/>
      <c r="F755" s="118"/>
      <c r="G755" s="89"/>
      <c r="H755" s="89"/>
      <c r="I755" s="171" t="s">
        <v>72</v>
      </c>
      <c r="J755" s="128">
        <v>306</v>
      </c>
      <c r="K755" s="128">
        <v>81</v>
      </c>
      <c r="L755" s="129">
        <f t="shared" si="35"/>
        <v>225</v>
      </c>
      <c r="M755" s="171" t="s">
        <v>94</v>
      </c>
      <c r="N755" s="128">
        <v>19</v>
      </c>
      <c r="O755" s="128">
        <v>25</v>
      </c>
      <c r="P755" s="129">
        <f t="shared" si="36"/>
        <v>-6</v>
      </c>
    </row>
    <row r="756" spans="2:16" s="103" customFormat="1" ht="14.1" customHeight="1" x14ac:dyDescent="0.2">
      <c r="C756" s="118"/>
      <c r="D756" s="118"/>
      <c r="E756" s="118"/>
      <c r="F756" s="118"/>
      <c r="G756" s="89"/>
      <c r="H756" s="89"/>
      <c r="I756" s="171" t="s">
        <v>161</v>
      </c>
      <c r="J756" s="128">
        <v>393</v>
      </c>
      <c r="K756" s="128">
        <v>194</v>
      </c>
      <c r="L756" s="129">
        <f t="shared" si="35"/>
        <v>199</v>
      </c>
      <c r="M756" s="171" t="s">
        <v>167</v>
      </c>
      <c r="N756" s="128">
        <v>1744</v>
      </c>
      <c r="O756" s="128">
        <v>1749</v>
      </c>
      <c r="P756" s="129">
        <f t="shared" si="36"/>
        <v>-5</v>
      </c>
    </row>
    <row r="757" spans="2:16" s="103" customFormat="1" ht="14.1" customHeight="1" x14ac:dyDescent="0.2">
      <c r="C757" s="118"/>
      <c r="D757" s="118"/>
      <c r="E757" s="118"/>
      <c r="F757" s="118"/>
      <c r="G757" s="89"/>
      <c r="H757" s="89"/>
      <c r="I757" s="171" t="s">
        <v>162</v>
      </c>
      <c r="J757" s="128">
        <v>376</v>
      </c>
      <c r="K757" s="128">
        <v>215</v>
      </c>
      <c r="L757" s="129">
        <f t="shared" si="35"/>
        <v>161</v>
      </c>
      <c r="M757" s="171" t="s">
        <v>67</v>
      </c>
      <c r="N757" s="128">
        <v>1</v>
      </c>
      <c r="O757" s="128">
        <v>5</v>
      </c>
      <c r="P757" s="129">
        <f t="shared" si="36"/>
        <v>-4</v>
      </c>
    </row>
    <row r="758" spans="2:16" s="103" customFormat="1" ht="14.1" customHeight="1" x14ac:dyDescent="0.2">
      <c r="C758" s="118"/>
      <c r="D758" s="118"/>
      <c r="E758" s="118"/>
      <c r="F758" s="118"/>
      <c r="G758" s="89"/>
      <c r="H758" s="89"/>
      <c r="I758" s="171" t="s">
        <v>73</v>
      </c>
      <c r="J758" s="128">
        <v>188</v>
      </c>
      <c r="K758" s="128">
        <v>30</v>
      </c>
      <c r="L758" s="129">
        <f t="shared" si="35"/>
        <v>158</v>
      </c>
      <c r="M758" s="171" t="s">
        <v>157</v>
      </c>
      <c r="N758" s="128">
        <v>1</v>
      </c>
      <c r="O758" s="128">
        <v>4</v>
      </c>
      <c r="P758" s="129">
        <f t="shared" si="36"/>
        <v>-3</v>
      </c>
    </row>
    <row r="759" spans="2:16" s="103" customFormat="1" ht="14.1" customHeight="1" x14ac:dyDescent="0.2">
      <c r="C759" s="118"/>
      <c r="D759" s="118"/>
      <c r="E759" s="118"/>
      <c r="F759" s="118"/>
      <c r="G759" s="89"/>
      <c r="H759" s="89"/>
      <c r="I759" s="171" t="s">
        <v>98</v>
      </c>
      <c r="J759" s="128">
        <v>123</v>
      </c>
      <c r="K759" s="128">
        <v>0</v>
      </c>
      <c r="L759" s="129">
        <f t="shared" si="35"/>
        <v>123</v>
      </c>
      <c r="M759" s="171" t="s">
        <v>164</v>
      </c>
      <c r="N759" s="128">
        <v>5</v>
      </c>
      <c r="O759" s="128">
        <v>8</v>
      </c>
      <c r="P759" s="129">
        <f t="shared" si="36"/>
        <v>-3</v>
      </c>
    </row>
    <row r="760" spans="2:16" s="103" customFormat="1" ht="14.1" customHeight="1" x14ac:dyDescent="0.2">
      <c r="C760" s="118"/>
      <c r="D760" s="118"/>
      <c r="E760" s="118"/>
      <c r="F760" s="118"/>
      <c r="G760" s="89"/>
      <c r="H760" s="89"/>
      <c r="I760" s="171" t="s">
        <v>155</v>
      </c>
      <c r="J760" s="128">
        <v>105</v>
      </c>
      <c r="K760" s="128">
        <v>24</v>
      </c>
      <c r="L760" s="129">
        <f t="shared" si="35"/>
        <v>81</v>
      </c>
      <c r="M760" s="171" t="s">
        <v>176</v>
      </c>
      <c r="N760" s="128">
        <v>1</v>
      </c>
      <c r="O760" s="128">
        <v>3</v>
      </c>
      <c r="P760" s="129">
        <f t="shared" si="36"/>
        <v>-2</v>
      </c>
    </row>
    <row r="761" spans="2:16" s="103" customFormat="1" ht="14.1" customHeight="1" x14ac:dyDescent="0.2">
      <c r="C761" s="118"/>
      <c r="D761" s="118"/>
      <c r="E761" s="118"/>
      <c r="F761" s="118"/>
      <c r="G761" s="89"/>
      <c r="H761" s="89"/>
      <c r="I761" s="171" t="s">
        <v>166</v>
      </c>
      <c r="J761" s="128">
        <v>174</v>
      </c>
      <c r="K761" s="128">
        <v>147</v>
      </c>
      <c r="L761" s="129">
        <f t="shared" si="35"/>
        <v>27</v>
      </c>
      <c r="M761" s="171" t="s">
        <v>175</v>
      </c>
      <c r="N761" s="128">
        <v>0</v>
      </c>
      <c r="O761" s="128">
        <v>2</v>
      </c>
      <c r="P761" s="129">
        <f t="shared" si="36"/>
        <v>-2</v>
      </c>
    </row>
    <row r="762" spans="2:16" s="103" customFormat="1" ht="14.1" customHeight="1" x14ac:dyDescent="0.2">
      <c r="C762" s="118"/>
      <c r="D762" s="118"/>
      <c r="E762" s="118"/>
      <c r="F762" s="118"/>
      <c r="G762" s="89"/>
      <c r="H762" s="89"/>
      <c r="I762" s="171" t="s">
        <v>84</v>
      </c>
      <c r="J762" s="128">
        <v>215</v>
      </c>
      <c r="K762" s="128">
        <v>188</v>
      </c>
      <c r="L762" s="129">
        <f t="shared" si="35"/>
        <v>27</v>
      </c>
    </row>
    <row r="763" spans="2:16" s="103" customFormat="1" ht="14.1" customHeight="1" x14ac:dyDescent="0.2">
      <c r="C763" s="118"/>
      <c r="D763" s="118"/>
      <c r="E763" s="118"/>
      <c r="F763" s="118"/>
      <c r="G763" s="89"/>
      <c r="H763" s="89"/>
      <c r="I763" s="171" t="s">
        <v>149</v>
      </c>
      <c r="J763" s="128">
        <v>148</v>
      </c>
      <c r="K763" s="128">
        <v>122</v>
      </c>
      <c r="L763" s="129">
        <f t="shared" si="35"/>
        <v>26</v>
      </c>
    </row>
    <row r="764" spans="2:16" s="103" customFormat="1" ht="14.1" customHeight="1" x14ac:dyDescent="0.2">
      <c r="C764" s="118"/>
      <c r="D764" s="118"/>
      <c r="E764" s="118"/>
      <c r="F764" s="118"/>
      <c r="G764" s="89"/>
      <c r="H764" s="89"/>
      <c r="I764" s="171" t="s">
        <v>160</v>
      </c>
      <c r="J764" s="128">
        <v>16</v>
      </c>
      <c r="K764" s="128">
        <v>0</v>
      </c>
      <c r="L764" s="129">
        <f t="shared" si="35"/>
        <v>16</v>
      </c>
      <c r="M764" s="131"/>
      <c r="N764" s="128"/>
      <c r="O764" s="128"/>
      <c r="P764" s="129"/>
    </row>
    <row r="765" spans="2:16" s="103" customFormat="1" ht="14.1" customHeight="1" x14ac:dyDescent="0.2">
      <c r="C765" s="118"/>
      <c r="D765" s="118"/>
      <c r="E765" s="118"/>
      <c r="F765" s="118"/>
      <c r="G765" s="89"/>
      <c r="H765" s="89"/>
      <c r="I765" s="171" t="s">
        <v>154</v>
      </c>
      <c r="J765" s="128">
        <v>554</v>
      </c>
      <c r="K765" s="128">
        <v>542</v>
      </c>
      <c r="L765" s="129">
        <f t="shared" si="35"/>
        <v>12</v>
      </c>
    </row>
    <row r="766" spans="2:16" s="103" customFormat="1" ht="14.1" customHeight="1" x14ac:dyDescent="0.2">
      <c r="C766" s="118"/>
      <c r="D766" s="118"/>
      <c r="E766" s="118"/>
      <c r="F766" s="118"/>
      <c r="G766" s="89"/>
      <c r="H766" s="89"/>
      <c r="I766" s="171" t="s">
        <v>174</v>
      </c>
      <c r="J766" s="128">
        <v>131</v>
      </c>
      <c r="K766" s="128">
        <v>122</v>
      </c>
      <c r="L766" s="129">
        <f t="shared" si="35"/>
        <v>9</v>
      </c>
      <c r="M766" s="132"/>
      <c r="N766" s="133"/>
      <c r="O766" s="133"/>
      <c r="P766" s="129"/>
    </row>
    <row r="767" spans="2:16" s="103" customFormat="1" ht="14.1" customHeight="1" x14ac:dyDescent="0.2">
      <c r="C767" s="118"/>
      <c r="D767" s="118"/>
      <c r="E767" s="118"/>
      <c r="F767" s="118"/>
      <c r="G767" s="89"/>
      <c r="H767" s="89"/>
      <c r="I767" s="171" t="s">
        <v>148</v>
      </c>
      <c r="J767" s="128">
        <v>7</v>
      </c>
      <c r="K767" s="128">
        <v>0</v>
      </c>
      <c r="L767" s="129">
        <f t="shared" si="35"/>
        <v>7</v>
      </c>
      <c r="M767" s="132"/>
      <c r="N767" s="133"/>
      <c r="O767" s="133"/>
      <c r="P767" s="129"/>
    </row>
    <row r="768" spans="2:16" s="103" customFormat="1" ht="14.1" customHeight="1" x14ac:dyDescent="0.2">
      <c r="C768" s="118"/>
      <c r="D768" s="118"/>
      <c r="E768" s="118"/>
      <c r="F768" s="118"/>
      <c r="G768" s="89"/>
      <c r="H768" s="89"/>
      <c r="I768" s="171" t="s">
        <v>159</v>
      </c>
      <c r="J768" s="128">
        <v>3</v>
      </c>
      <c r="K768" s="128">
        <v>0</v>
      </c>
      <c r="L768" s="129">
        <f t="shared" si="35"/>
        <v>3</v>
      </c>
      <c r="M768" s="132"/>
      <c r="N768" s="133"/>
      <c r="O768" s="133"/>
      <c r="P768" s="129"/>
    </row>
    <row r="769" spans="1:16" s="103" customFormat="1" ht="14.1" customHeight="1" x14ac:dyDescent="0.2">
      <c r="C769" s="118"/>
      <c r="D769" s="118"/>
      <c r="E769" s="118"/>
      <c r="F769" s="118"/>
      <c r="G769" s="89"/>
      <c r="H769" s="89"/>
      <c r="I769" s="171" t="s">
        <v>103</v>
      </c>
      <c r="J769" s="128">
        <v>22</v>
      </c>
      <c r="K769" s="128">
        <v>21</v>
      </c>
      <c r="L769" s="129">
        <f t="shared" si="35"/>
        <v>1</v>
      </c>
      <c r="M769" s="132"/>
      <c r="N769" s="133"/>
      <c r="O769" s="133"/>
      <c r="P769" s="129"/>
    </row>
    <row r="770" spans="1:16" s="103" customFormat="1" ht="14.1" customHeight="1" x14ac:dyDescent="0.2">
      <c r="C770" s="118"/>
      <c r="D770" s="118"/>
      <c r="E770" s="118"/>
      <c r="F770" s="118"/>
      <c r="G770" s="89"/>
      <c r="H770" s="89"/>
      <c r="I770" s="171" t="s">
        <v>150</v>
      </c>
      <c r="J770" s="128">
        <v>2579</v>
      </c>
      <c r="K770" s="128">
        <v>2071</v>
      </c>
      <c r="L770" s="129">
        <f t="shared" si="35"/>
        <v>508</v>
      </c>
      <c r="M770" s="132"/>
      <c r="N770" s="133"/>
      <c r="O770" s="133"/>
      <c r="P770" s="129"/>
    </row>
    <row r="771" spans="1:16" s="103" customFormat="1" ht="14.1" customHeight="1" x14ac:dyDescent="0.2">
      <c r="C771" s="118"/>
      <c r="D771" s="118"/>
      <c r="E771" s="118"/>
      <c r="F771" s="118"/>
      <c r="G771" s="89"/>
      <c r="H771" s="89"/>
      <c r="M771" s="132"/>
      <c r="N771" s="133"/>
      <c r="O771" s="133"/>
      <c r="P771" s="129"/>
    </row>
    <row r="772" spans="1:16" s="103" customFormat="1" ht="14.1" customHeight="1" x14ac:dyDescent="0.2">
      <c r="C772" s="118"/>
      <c r="D772" s="118"/>
      <c r="E772" s="118"/>
      <c r="F772" s="118"/>
      <c r="G772" s="89"/>
      <c r="H772" s="89"/>
      <c r="I772" s="89"/>
      <c r="J772" s="89"/>
      <c r="K772" s="89"/>
      <c r="L772" s="122"/>
      <c r="N772" s="89"/>
      <c r="O772" s="89"/>
      <c r="P772" s="122"/>
    </row>
    <row r="773" spans="1:16" s="103" customFormat="1" ht="14.1" customHeight="1" x14ac:dyDescent="0.2">
      <c r="C773" s="118"/>
      <c r="D773" s="118"/>
      <c r="E773" s="118"/>
      <c r="F773" s="118"/>
      <c r="G773" s="89"/>
      <c r="H773" s="89"/>
      <c r="I773" s="89"/>
      <c r="J773" s="89"/>
      <c r="K773" s="89"/>
      <c r="L773" s="122"/>
      <c r="N773" s="89"/>
      <c r="O773" s="89"/>
      <c r="P773" s="122"/>
    </row>
    <row r="774" spans="1:16" s="103" customFormat="1" ht="14.1" customHeight="1" x14ac:dyDescent="0.2">
      <c r="C774" s="118"/>
      <c r="D774" s="118"/>
      <c r="E774" s="118"/>
      <c r="F774" s="89"/>
      <c r="G774" s="89"/>
      <c r="H774" s="89"/>
      <c r="I774" s="89"/>
      <c r="J774" s="89"/>
      <c r="K774" s="89"/>
      <c r="L774" s="122"/>
      <c r="N774" s="89"/>
      <c r="O774" s="89"/>
      <c r="P774" s="122"/>
    </row>
    <row r="775" spans="1:16" s="103" customFormat="1" ht="14.1" customHeight="1" x14ac:dyDescent="0.2">
      <c r="C775" s="118"/>
      <c r="D775" s="118"/>
      <c r="E775" s="118"/>
      <c r="F775" s="89"/>
      <c r="G775" s="89"/>
      <c r="H775" s="89"/>
      <c r="I775" s="118" t="s">
        <v>151</v>
      </c>
      <c r="J775" s="118">
        <f>SUM(J738:J774)</f>
        <v>64348</v>
      </c>
      <c r="K775" s="118">
        <f>SUM(K738:K774)</f>
        <v>45195</v>
      </c>
      <c r="L775" s="137">
        <f>SUM(L738:L774)</f>
        <v>19153</v>
      </c>
      <c r="M775" s="118" t="s">
        <v>151</v>
      </c>
      <c r="N775" s="118">
        <f>SUM(N738:N774)</f>
        <v>58086</v>
      </c>
      <c r="O775" s="118">
        <f>SUM(O738:O774)</f>
        <v>62930</v>
      </c>
      <c r="P775" s="137">
        <f>SUM(P738:P774)</f>
        <v>-4844</v>
      </c>
    </row>
    <row r="776" spans="1:16" s="103" customFormat="1" ht="14.1" customHeight="1" x14ac:dyDescent="0.2">
      <c r="C776" s="118"/>
      <c r="D776" s="118"/>
      <c r="E776" s="118"/>
      <c r="F776" s="89"/>
      <c r="G776" s="89"/>
      <c r="H776" s="89"/>
      <c r="I776" s="136"/>
      <c r="J776" s="118">
        <f>N775</f>
        <v>58086</v>
      </c>
      <c r="K776" s="118">
        <f>O775</f>
        <v>62930</v>
      </c>
      <c r="L776" s="137">
        <f>P775</f>
        <v>-4844</v>
      </c>
      <c r="N776" s="89"/>
      <c r="O776" s="89"/>
      <c r="P776" s="122"/>
    </row>
    <row r="777" spans="1:16" s="103" customFormat="1" ht="14.1" customHeight="1" x14ac:dyDescent="0.2">
      <c r="C777" s="118"/>
      <c r="D777" s="118"/>
      <c r="E777" s="118"/>
      <c r="F777" s="89"/>
      <c r="G777" s="89"/>
      <c r="H777" s="89"/>
      <c r="J777" s="138">
        <f>SUM(J775:J776)</f>
        <v>122434</v>
      </c>
      <c r="K777" s="138">
        <f>SUM(K775:K776)</f>
        <v>108125</v>
      </c>
      <c r="L777" s="139">
        <f>SUM(L775:L776)</f>
        <v>14309</v>
      </c>
      <c r="N777" s="89"/>
      <c r="O777" s="89"/>
      <c r="P777" s="122"/>
    </row>
    <row r="778" spans="1:16" s="103" customFormat="1" ht="14.1" customHeight="1" x14ac:dyDescent="0.2">
      <c r="C778" s="118"/>
      <c r="D778" s="118"/>
      <c r="E778" s="118"/>
      <c r="F778" s="89"/>
      <c r="G778" s="89"/>
      <c r="H778" s="89"/>
      <c r="I778" s="142" t="s">
        <v>213</v>
      </c>
      <c r="J778" s="89">
        <f>C737-J777</f>
        <v>0</v>
      </c>
      <c r="K778" s="89">
        <f>E737-K777</f>
        <v>0</v>
      </c>
      <c r="L778" s="139">
        <f>G737-L777</f>
        <v>0</v>
      </c>
      <c r="N778" s="89"/>
      <c r="O778" s="89"/>
      <c r="P778" s="122"/>
    </row>
    <row r="779" spans="1:16" s="103" customFormat="1" ht="14.1" customHeight="1" x14ac:dyDescent="0.2">
      <c r="A779" s="43"/>
      <c r="B779" s="101"/>
      <c r="C779" s="118"/>
      <c r="D779" s="118"/>
      <c r="E779" s="118"/>
      <c r="F779" s="89"/>
      <c r="G779" s="89"/>
      <c r="H779" s="89"/>
      <c r="I779" s="89"/>
      <c r="J779" s="89"/>
      <c r="K779" s="89"/>
      <c r="L779" s="122"/>
      <c r="N779" s="89"/>
      <c r="O779" s="89"/>
      <c r="P779" s="122"/>
    </row>
    <row r="780" spans="1:16" s="103" customFormat="1" ht="14.1" customHeight="1" x14ac:dyDescent="0.2">
      <c r="A780" s="117">
        <v>19</v>
      </c>
      <c r="B780" s="118" t="s">
        <v>37</v>
      </c>
      <c r="C780" s="48">
        <v>308562</v>
      </c>
      <c r="D780" s="119">
        <f>C780*100/22958322</f>
        <v>1.3440093749011797</v>
      </c>
      <c r="E780" s="48">
        <v>341890</v>
      </c>
      <c r="F780" s="119">
        <f>E780*100/23212007</f>
        <v>1.4729015030884662</v>
      </c>
      <c r="G780" s="120">
        <f>C780-E780</f>
        <v>-33328</v>
      </c>
      <c r="H780" s="121">
        <f>G780*100/E780</f>
        <v>-9.7481646143496441</v>
      </c>
      <c r="J780" s="89"/>
      <c r="K780" s="89"/>
      <c r="L780" s="122"/>
      <c r="N780" s="89"/>
      <c r="O780" s="89"/>
      <c r="P780" s="122"/>
    </row>
    <row r="781" spans="1:16" s="103" customFormat="1" ht="14.1" customHeight="1" x14ac:dyDescent="0.2">
      <c r="A781" s="43"/>
      <c r="B781" s="118"/>
      <c r="C781" s="118"/>
      <c r="D781" s="118"/>
      <c r="E781" s="118"/>
      <c r="F781" s="118"/>
      <c r="G781" s="89"/>
      <c r="H781" s="89"/>
      <c r="I781" s="171" t="s">
        <v>76</v>
      </c>
      <c r="J781" s="128">
        <v>12718</v>
      </c>
      <c r="K781" s="128">
        <v>11425</v>
      </c>
      <c r="L781" s="129">
        <f t="shared" ref="L781:L805" si="37">J781-K781</f>
        <v>1293</v>
      </c>
      <c r="M781" s="171" t="s">
        <v>83</v>
      </c>
      <c r="N781" s="128">
        <v>42061</v>
      </c>
      <c r="O781" s="128">
        <v>47740</v>
      </c>
      <c r="P781" s="129">
        <f t="shared" ref="P781:P814" si="38">N781-O781</f>
        <v>-5679</v>
      </c>
    </row>
    <row r="782" spans="1:16" s="103" customFormat="1" ht="14.1" customHeight="1" x14ac:dyDescent="0.2">
      <c r="A782" s="43"/>
      <c r="B782" s="101"/>
      <c r="C782" s="101"/>
      <c r="D782" s="89"/>
      <c r="E782" s="89"/>
      <c r="F782" s="118"/>
      <c r="G782" s="89"/>
      <c r="H782" s="89"/>
      <c r="I782" s="171" t="s">
        <v>167</v>
      </c>
      <c r="J782" s="128">
        <v>8387</v>
      </c>
      <c r="K782" s="128">
        <v>7187</v>
      </c>
      <c r="L782" s="129">
        <f t="shared" si="37"/>
        <v>1200</v>
      </c>
      <c r="M782" s="171" t="s">
        <v>165</v>
      </c>
      <c r="N782" s="128">
        <v>3487</v>
      </c>
      <c r="O782" s="128">
        <v>8680</v>
      </c>
      <c r="P782" s="129">
        <f t="shared" si="38"/>
        <v>-5193</v>
      </c>
    </row>
    <row r="783" spans="1:16" s="103" customFormat="1" ht="14.1" customHeight="1" thickBot="1" x14ac:dyDescent="0.25">
      <c r="A783" s="43"/>
      <c r="B783" s="101"/>
      <c r="C783" s="101"/>
      <c r="D783" s="89"/>
      <c r="E783" s="89"/>
      <c r="F783" s="118"/>
      <c r="G783" s="89"/>
      <c r="H783" s="89"/>
      <c r="I783" s="171" t="s">
        <v>90</v>
      </c>
      <c r="J783" s="128">
        <v>4575</v>
      </c>
      <c r="K783" s="128">
        <v>4155</v>
      </c>
      <c r="L783" s="129">
        <f t="shared" si="37"/>
        <v>420</v>
      </c>
      <c r="M783" s="171" t="s">
        <v>68</v>
      </c>
      <c r="N783" s="128">
        <v>28017</v>
      </c>
      <c r="O783" s="128">
        <v>30954</v>
      </c>
      <c r="P783" s="129">
        <f t="shared" si="38"/>
        <v>-2937</v>
      </c>
    </row>
    <row r="784" spans="1:16" s="103" customFormat="1" ht="14.1" customHeight="1" thickBot="1" x14ac:dyDescent="0.25">
      <c r="A784" s="43"/>
      <c r="B784" s="560" t="s">
        <v>197</v>
      </c>
      <c r="C784" s="561"/>
      <c r="D784" s="561"/>
      <c r="E784" s="562"/>
      <c r="F784" s="118"/>
      <c r="G784" s="89"/>
      <c r="H784" s="89"/>
      <c r="I784" s="171" t="s">
        <v>99</v>
      </c>
      <c r="J784" s="128">
        <v>6937</v>
      </c>
      <c r="K784" s="128">
        <v>6519</v>
      </c>
      <c r="L784" s="129">
        <f t="shared" si="37"/>
        <v>418</v>
      </c>
      <c r="M784" s="171" t="s">
        <v>74</v>
      </c>
      <c r="N784" s="128">
        <v>4477</v>
      </c>
      <c r="O784" s="128">
        <v>7032</v>
      </c>
      <c r="P784" s="129">
        <f t="shared" si="38"/>
        <v>-2555</v>
      </c>
    </row>
    <row r="785" spans="1:16" s="103" customFormat="1" ht="14.1" customHeight="1" x14ac:dyDescent="0.2">
      <c r="A785" s="43"/>
      <c r="B785" s="172"/>
      <c r="C785" s="192"/>
      <c r="D785" s="192"/>
      <c r="E785" s="193"/>
      <c r="F785" s="118"/>
      <c r="G785" s="89"/>
      <c r="H785" s="89"/>
      <c r="I785" s="171" t="s">
        <v>98</v>
      </c>
      <c r="J785" s="128">
        <v>584</v>
      </c>
      <c r="K785" s="128">
        <v>284</v>
      </c>
      <c r="L785" s="129">
        <f t="shared" si="37"/>
        <v>300</v>
      </c>
      <c r="M785" s="171" t="s">
        <v>69</v>
      </c>
      <c r="N785" s="128">
        <v>10974</v>
      </c>
      <c r="O785" s="128">
        <v>13057</v>
      </c>
      <c r="P785" s="129">
        <f t="shared" si="38"/>
        <v>-2083</v>
      </c>
    </row>
    <row r="786" spans="1:16" s="103" customFormat="1" ht="14.1" customHeight="1" x14ac:dyDescent="0.2">
      <c r="A786" s="43"/>
      <c r="B786" s="194" t="s">
        <v>214</v>
      </c>
      <c r="C786" s="195">
        <v>160580</v>
      </c>
      <c r="D786" s="205"/>
      <c r="E786" s="197">
        <v>166881</v>
      </c>
      <c r="F786" s="118"/>
      <c r="G786" s="89"/>
      <c r="H786" s="89"/>
      <c r="I786" s="171" t="s">
        <v>95</v>
      </c>
      <c r="J786" s="128">
        <v>1106</v>
      </c>
      <c r="K786" s="128">
        <v>806</v>
      </c>
      <c r="L786" s="129">
        <f t="shared" si="37"/>
        <v>300</v>
      </c>
      <c r="M786" s="171" t="s">
        <v>101</v>
      </c>
      <c r="N786" s="128">
        <v>9699</v>
      </c>
      <c r="O786" s="128">
        <v>11637</v>
      </c>
      <c r="P786" s="129">
        <f t="shared" si="38"/>
        <v>-1938</v>
      </c>
    </row>
    <row r="787" spans="1:16" s="103" customFormat="1" ht="14.1" customHeight="1" x14ac:dyDescent="0.2">
      <c r="A787" s="43"/>
      <c r="B787" s="194" t="s">
        <v>215</v>
      </c>
      <c r="C787" s="195">
        <v>96570</v>
      </c>
      <c r="D787" s="205"/>
      <c r="E787" s="197">
        <v>120983</v>
      </c>
      <c r="F787" s="118"/>
      <c r="G787" s="89"/>
      <c r="H787" s="89"/>
      <c r="I787" s="171" t="s">
        <v>65</v>
      </c>
      <c r="J787" s="128">
        <v>481</v>
      </c>
      <c r="K787" s="128">
        <v>223</v>
      </c>
      <c r="L787" s="129">
        <f t="shared" si="37"/>
        <v>258</v>
      </c>
      <c r="M787" s="171" t="s">
        <v>80</v>
      </c>
      <c r="N787" s="128">
        <v>5486</v>
      </c>
      <c r="O787" s="128">
        <v>7422</v>
      </c>
      <c r="P787" s="129">
        <f t="shared" si="38"/>
        <v>-1936</v>
      </c>
    </row>
    <row r="788" spans="1:16" s="103" customFormat="1" ht="14.1" customHeight="1" x14ac:dyDescent="0.2">
      <c r="A788" s="43"/>
      <c r="B788" s="194" t="s">
        <v>216</v>
      </c>
      <c r="C788" s="195">
        <v>51412</v>
      </c>
      <c r="D788" s="205"/>
      <c r="E788" s="197">
        <v>54026</v>
      </c>
      <c r="F788" s="118"/>
      <c r="G788" s="89"/>
      <c r="H788" s="89"/>
      <c r="I788" s="171" t="s">
        <v>161</v>
      </c>
      <c r="J788" s="128">
        <v>724</v>
      </c>
      <c r="K788" s="128">
        <v>484</v>
      </c>
      <c r="L788" s="129">
        <f t="shared" si="37"/>
        <v>240</v>
      </c>
      <c r="M788" s="171" t="s">
        <v>85</v>
      </c>
      <c r="N788" s="128">
        <v>5431</v>
      </c>
      <c r="O788" s="128">
        <v>7144</v>
      </c>
      <c r="P788" s="129">
        <f t="shared" si="38"/>
        <v>-1713</v>
      </c>
    </row>
    <row r="789" spans="1:16" s="103" customFormat="1" ht="14.1" customHeight="1" thickBot="1" x14ac:dyDescent="0.25">
      <c r="A789" s="43"/>
      <c r="B789" s="183"/>
      <c r="C789" s="206">
        <f>SUM(C786:C788)</f>
        <v>308562</v>
      </c>
      <c r="D789" s="202"/>
      <c r="E789" s="207">
        <f>SUM(E786:E788)</f>
        <v>341890</v>
      </c>
      <c r="F789" s="118"/>
      <c r="G789" s="89"/>
      <c r="H789" s="89"/>
      <c r="I789" s="171" t="s">
        <v>162</v>
      </c>
      <c r="J789" s="128">
        <v>4663</v>
      </c>
      <c r="K789" s="128">
        <v>4435</v>
      </c>
      <c r="L789" s="129">
        <f t="shared" si="37"/>
        <v>228</v>
      </c>
      <c r="M789" s="171" t="s">
        <v>97</v>
      </c>
      <c r="N789" s="128">
        <v>17986</v>
      </c>
      <c r="O789" s="128">
        <v>19669</v>
      </c>
      <c r="P789" s="129">
        <f t="shared" si="38"/>
        <v>-1683</v>
      </c>
    </row>
    <row r="790" spans="1:16" s="103" customFormat="1" ht="14.1" customHeight="1" x14ac:dyDescent="0.2">
      <c r="A790" s="43"/>
      <c r="B790" s="187"/>
      <c r="C790" s="187"/>
      <c r="D790" s="118"/>
      <c r="E790" s="208"/>
      <c r="F790" s="118"/>
      <c r="G790" s="89"/>
      <c r="H790" s="89"/>
      <c r="I790" s="171" t="s">
        <v>70</v>
      </c>
      <c r="J790" s="128">
        <v>707</v>
      </c>
      <c r="K790" s="128">
        <v>504</v>
      </c>
      <c r="L790" s="129">
        <f t="shared" si="37"/>
        <v>203</v>
      </c>
      <c r="M790" s="171" t="s">
        <v>72</v>
      </c>
      <c r="N790" s="128">
        <v>4130</v>
      </c>
      <c r="O790" s="128">
        <v>5606</v>
      </c>
      <c r="P790" s="129">
        <f t="shared" si="38"/>
        <v>-1476</v>
      </c>
    </row>
    <row r="791" spans="1:16" s="103" customFormat="1" ht="14.1" customHeight="1" x14ac:dyDescent="0.2">
      <c r="A791" s="43"/>
      <c r="B791" s="187"/>
      <c r="C791" s="44"/>
      <c r="D791" s="44"/>
      <c r="E791" s="118"/>
      <c r="F791" s="118"/>
      <c r="G791" s="89"/>
      <c r="H791" s="89"/>
      <c r="I791" s="171" t="s">
        <v>103</v>
      </c>
      <c r="J791" s="128">
        <v>1574</v>
      </c>
      <c r="K791" s="128">
        <v>1373</v>
      </c>
      <c r="L791" s="129">
        <f t="shared" si="37"/>
        <v>201</v>
      </c>
      <c r="M791" s="171" t="s">
        <v>84</v>
      </c>
      <c r="N791" s="128">
        <v>2687</v>
      </c>
      <c r="O791" s="128">
        <v>4087</v>
      </c>
      <c r="P791" s="129">
        <f t="shared" si="38"/>
        <v>-1400</v>
      </c>
    </row>
    <row r="792" spans="1:16" s="103" customFormat="1" ht="14.1" customHeight="1" x14ac:dyDescent="0.2">
      <c r="B792" s="44"/>
      <c r="C792" s="48"/>
      <c r="D792" s="48"/>
      <c r="E792" s="118"/>
      <c r="F792" s="118"/>
      <c r="G792" s="89"/>
      <c r="H792" s="89"/>
      <c r="I792" s="171" t="s">
        <v>64</v>
      </c>
      <c r="J792" s="128">
        <v>1684</v>
      </c>
      <c r="K792" s="128">
        <v>1490</v>
      </c>
      <c r="L792" s="129">
        <f t="shared" si="37"/>
        <v>194</v>
      </c>
      <c r="M792" s="171" t="s">
        <v>88</v>
      </c>
      <c r="N792" s="128">
        <v>13385</v>
      </c>
      <c r="O792" s="128">
        <v>14474</v>
      </c>
      <c r="P792" s="129">
        <f t="shared" si="38"/>
        <v>-1089</v>
      </c>
    </row>
    <row r="793" spans="1:16" s="103" customFormat="1" ht="14.1" customHeight="1" x14ac:dyDescent="0.2">
      <c r="B793" s="44"/>
      <c r="C793" s="48"/>
      <c r="D793" s="48"/>
      <c r="E793" s="118"/>
      <c r="F793" s="118"/>
      <c r="G793" s="89"/>
      <c r="H793" s="89"/>
      <c r="I793" s="171" t="s">
        <v>77</v>
      </c>
      <c r="J793" s="128">
        <v>331</v>
      </c>
      <c r="K793" s="128">
        <v>180</v>
      </c>
      <c r="L793" s="129">
        <f t="shared" si="37"/>
        <v>151</v>
      </c>
      <c r="M793" s="171" t="s">
        <v>81</v>
      </c>
      <c r="N793" s="128">
        <v>6303</v>
      </c>
      <c r="O793" s="128">
        <v>7286</v>
      </c>
      <c r="P793" s="129">
        <f t="shared" si="38"/>
        <v>-983</v>
      </c>
    </row>
    <row r="794" spans="1:16" s="103" customFormat="1" ht="14.1" customHeight="1" x14ac:dyDescent="0.2">
      <c r="B794" s="44"/>
      <c r="C794" s="48"/>
      <c r="D794" s="48"/>
      <c r="E794" s="118"/>
      <c r="F794" s="118"/>
      <c r="G794" s="89"/>
      <c r="H794" s="89"/>
      <c r="I794" s="171" t="s">
        <v>157</v>
      </c>
      <c r="J794" s="128">
        <v>458</v>
      </c>
      <c r="K794" s="128">
        <v>312</v>
      </c>
      <c r="L794" s="129">
        <f t="shared" si="37"/>
        <v>146</v>
      </c>
      <c r="M794" s="171" t="s">
        <v>73</v>
      </c>
      <c r="N794" s="128">
        <v>6265</v>
      </c>
      <c r="O794" s="128">
        <v>7083</v>
      </c>
      <c r="P794" s="129">
        <f t="shared" si="38"/>
        <v>-818</v>
      </c>
    </row>
    <row r="795" spans="1:16" s="103" customFormat="1" ht="14.1" customHeight="1" x14ac:dyDescent="0.2">
      <c r="B795" s="101"/>
      <c r="C795" s="118"/>
      <c r="D795" s="118"/>
      <c r="E795" s="118"/>
      <c r="F795" s="118"/>
      <c r="G795" s="89"/>
      <c r="H795" s="89"/>
      <c r="I795" s="171" t="s">
        <v>71</v>
      </c>
      <c r="J795" s="128">
        <v>228</v>
      </c>
      <c r="K795" s="128">
        <v>98</v>
      </c>
      <c r="L795" s="129">
        <f t="shared" si="37"/>
        <v>130</v>
      </c>
      <c r="M795" s="171" t="s">
        <v>91</v>
      </c>
      <c r="N795" s="128">
        <v>3266</v>
      </c>
      <c r="O795" s="128">
        <v>3999</v>
      </c>
      <c r="P795" s="129">
        <f t="shared" si="38"/>
        <v>-733</v>
      </c>
    </row>
    <row r="796" spans="1:16" s="103" customFormat="1" ht="14.1" customHeight="1" x14ac:dyDescent="0.2">
      <c r="B796" s="101"/>
      <c r="C796" s="48"/>
      <c r="D796" s="48"/>
      <c r="E796" s="118"/>
      <c r="F796" s="118"/>
      <c r="G796" s="89"/>
      <c r="H796" s="89"/>
      <c r="I796" s="171" t="s">
        <v>148</v>
      </c>
      <c r="J796" s="128">
        <v>320</v>
      </c>
      <c r="K796" s="128">
        <v>212</v>
      </c>
      <c r="L796" s="129">
        <f t="shared" si="37"/>
        <v>108</v>
      </c>
      <c r="M796" s="171" t="s">
        <v>155</v>
      </c>
      <c r="N796" s="128">
        <v>4783</v>
      </c>
      <c r="O796" s="128">
        <v>5489</v>
      </c>
      <c r="P796" s="129">
        <f t="shared" si="38"/>
        <v>-706</v>
      </c>
    </row>
    <row r="797" spans="1:16" s="103" customFormat="1" ht="14.1" customHeight="1" x14ac:dyDescent="0.2">
      <c r="B797" s="101"/>
      <c r="C797" s="48"/>
      <c r="D797" s="48"/>
      <c r="E797" s="118"/>
      <c r="F797" s="118"/>
      <c r="G797" s="89"/>
      <c r="H797" s="89"/>
      <c r="I797" s="171" t="s">
        <v>67</v>
      </c>
      <c r="J797" s="128">
        <v>202</v>
      </c>
      <c r="K797" s="128">
        <v>100</v>
      </c>
      <c r="L797" s="129">
        <f t="shared" si="37"/>
        <v>102</v>
      </c>
      <c r="M797" s="171" t="s">
        <v>63</v>
      </c>
      <c r="N797" s="128">
        <v>54196</v>
      </c>
      <c r="O797" s="128">
        <v>54800</v>
      </c>
      <c r="P797" s="129">
        <f t="shared" si="38"/>
        <v>-604</v>
      </c>
    </row>
    <row r="798" spans="1:16" s="103" customFormat="1" ht="14.1" customHeight="1" x14ac:dyDescent="0.2">
      <c r="B798" s="101"/>
      <c r="C798" s="48"/>
      <c r="D798" s="48"/>
      <c r="E798" s="118"/>
      <c r="F798" s="118"/>
      <c r="G798" s="89"/>
      <c r="H798" s="89"/>
      <c r="I798" s="171" t="s">
        <v>86</v>
      </c>
      <c r="J798" s="128">
        <v>1150</v>
      </c>
      <c r="K798" s="128">
        <v>1061</v>
      </c>
      <c r="L798" s="129">
        <f t="shared" si="37"/>
        <v>89</v>
      </c>
      <c r="M798" s="171" t="s">
        <v>87</v>
      </c>
      <c r="N798" s="128">
        <v>1189</v>
      </c>
      <c r="O798" s="128">
        <v>1574</v>
      </c>
      <c r="P798" s="129">
        <f t="shared" si="38"/>
        <v>-385</v>
      </c>
    </row>
    <row r="799" spans="1:16" s="103" customFormat="1" ht="14.1" customHeight="1" x14ac:dyDescent="0.2">
      <c r="B799" s="101"/>
      <c r="C799" s="118"/>
      <c r="D799" s="118"/>
      <c r="E799" s="118"/>
      <c r="F799" s="118"/>
      <c r="G799" s="89"/>
      <c r="H799" s="89"/>
      <c r="I799" s="171" t="s">
        <v>168</v>
      </c>
      <c r="J799" s="128">
        <v>1517</v>
      </c>
      <c r="K799" s="128">
        <v>1438</v>
      </c>
      <c r="L799" s="129">
        <f t="shared" si="37"/>
        <v>79</v>
      </c>
      <c r="M799" s="171" t="s">
        <v>174</v>
      </c>
      <c r="N799" s="128">
        <v>825</v>
      </c>
      <c r="O799" s="128">
        <v>1120</v>
      </c>
      <c r="P799" s="129">
        <f t="shared" si="38"/>
        <v>-295</v>
      </c>
    </row>
    <row r="800" spans="1:16" s="103" customFormat="1" ht="14.1" customHeight="1" x14ac:dyDescent="0.2">
      <c r="B800" s="101"/>
      <c r="C800" s="118"/>
      <c r="D800" s="118"/>
      <c r="E800" s="118"/>
      <c r="F800" s="118"/>
      <c r="G800" s="89"/>
      <c r="H800" s="89"/>
      <c r="I800" s="171" t="s">
        <v>66</v>
      </c>
      <c r="J800" s="128">
        <v>4357</v>
      </c>
      <c r="K800" s="128">
        <v>4292</v>
      </c>
      <c r="L800" s="129">
        <f t="shared" si="37"/>
        <v>65</v>
      </c>
      <c r="M800" s="171" t="s">
        <v>78</v>
      </c>
      <c r="N800" s="128">
        <v>44</v>
      </c>
      <c r="O800" s="128">
        <v>335</v>
      </c>
      <c r="P800" s="129">
        <f t="shared" si="38"/>
        <v>-291</v>
      </c>
    </row>
    <row r="801" spans="2:16" s="103" customFormat="1" ht="14.1" customHeight="1" x14ac:dyDescent="0.2">
      <c r="B801" s="101"/>
      <c r="C801" s="118"/>
      <c r="D801" s="118"/>
      <c r="E801" s="118"/>
      <c r="F801" s="118"/>
      <c r="G801" s="89"/>
      <c r="H801" s="89"/>
      <c r="I801" s="171" t="s">
        <v>154</v>
      </c>
      <c r="J801" s="128">
        <v>1487</v>
      </c>
      <c r="K801" s="128">
        <v>1453</v>
      </c>
      <c r="L801" s="129">
        <f t="shared" si="37"/>
        <v>34</v>
      </c>
      <c r="M801" s="171" t="s">
        <v>94</v>
      </c>
      <c r="N801" s="128">
        <v>432</v>
      </c>
      <c r="O801" s="128">
        <v>687</v>
      </c>
      <c r="P801" s="129">
        <f t="shared" si="38"/>
        <v>-255</v>
      </c>
    </row>
    <row r="802" spans="2:16" s="103" customFormat="1" ht="14.1" customHeight="1" x14ac:dyDescent="0.2">
      <c r="B802" s="101"/>
      <c r="C802" s="118"/>
      <c r="D802" s="118"/>
      <c r="E802" s="118"/>
      <c r="F802" s="118"/>
      <c r="G802" s="89"/>
      <c r="H802" s="89"/>
      <c r="I802" s="171" t="s">
        <v>156</v>
      </c>
      <c r="J802" s="128">
        <v>97</v>
      </c>
      <c r="K802" s="128">
        <v>64</v>
      </c>
      <c r="L802" s="129">
        <f t="shared" si="37"/>
        <v>33</v>
      </c>
      <c r="M802" s="171" t="s">
        <v>149</v>
      </c>
      <c r="N802" s="128">
        <v>3739</v>
      </c>
      <c r="O802" s="128">
        <v>3978</v>
      </c>
      <c r="P802" s="129">
        <f t="shared" si="38"/>
        <v>-239</v>
      </c>
    </row>
    <row r="803" spans="2:16" s="103" customFormat="1" ht="14.1" customHeight="1" x14ac:dyDescent="0.2">
      <c r="B803" s="101"/>
      <c r="C803" s="118"/>
      <c r="D803" s="118"/>
      <c r="E803" s="118"/>
      <c r="F803" s="118"/>
      <c r="G803" s="89"/>
      <c r="H803" s="89"/>
      <c r="I803" s="171" t="s">
        <v>96</v>
      </c>
      <c r="J803" s="128">
        <v>249</v>
      </c>
      <c r="K803" s="128">
        <v>219</v>
      </c>
      <c r="L803" s="129">
        <f t="shared" si="37"/>
        <v>30</v>
      </c>
      <c r="M803" s="171" t="s">
        <v>158</v>
      </c>
      <c r="N803" s="128">
        <v>582</v>
      </c>
      <c r="O803" s="128">
        <v>769</v>
      </c>
      <c r="P803" s="129">
        <f t="shared" si="38"/>
        <v>-187</v>
      </c>
    </row>
    <row r="804" spans="2:16" s="103" customFormat="1" ht="14.1" customHeight="1" x14ac:dyDescent="0.2">
      <c r="B804" s="101"/>
      <c r="C804" s="118"/>
      <c r="D804" s="118"/>
      <c r="E804" s="118"/>
      <c r="F804" s="118"/>
      <c r="G804" s="89"/>
      <c r="H804" s="89"/>
      <c r="I804" s="171" t="s">
        <v>159</v>
      </c>
      <c r="J804" s="128">
        <v>77</v>
      </c>
      <c r="K804" s="128">
        <v>71</v>
      </c>
      <c r="L804" s="129">
        <f t="shared" si="37"/>
        <v>6</v>
      </c>
      <c r="M804" s="171" t="s">
        <v>102</v>
      </c>
      <c r="N804" s="128">
        <v>1103</v>
      </c>
      <c r="O804" s="128">
        <v>1283</v>
      </c>
      <c r="P804" s="129">
        <f t="shared" si="38"/>
        <v>-180</v>
      </c>
    </row>
    <row r="805" spans="2:16" s="103" customFormat="1" ht="14.1" customHeight="1" x14ac:dyDescent="0.2">
      <c r="B805" s="101"/>
      <c r="C805" s="118"/>
      <c r="D805" s="118"/>
      <c r="E805" s="118"/>
      <c r="F805" s="118"/>
      <c r="G805" s="89"/>
      <c r="H805" s="89"/>
      <c r="I805" s="171" t="s">
        <v>177</v>
      </c>
      <c r="J805" s="128">
        <v>4</v>
      </c>
      <c r="K805" s="128">
        <v>0</v>
      </c>
      <c r="L805" s="129">
        <f t="shared" si="37"/>
        <v>4</v>
      </c>
      <c r="M805" s="171" t="s">
        <v>163</v>
      </c>
      <c r="N805" s="128">
        <v>1376</v>
      </c>
      <c r="O805" s="128">
        <v>1549</v>
      </c>
      <c r="P805" s="129">
        <f t="shared" si="38"/>
        <v>-173</v>
      </c>
    </row>
    <row r="806" spans="2:16" s="103" customFormat="1" ht="14.1" customHeight="1" x14ac:dyDescent="0.2">
      <c r="B806" s="101"/>
      <c r="C806" s="118"/>
      <c r="D806" s="118"/>
      <c r="E806" s="118"/>
      <c r="F806" s="118"/>
      <c r="G806" s="89"/>
      <c r="H806" s="89"/>
      <c r="I806" s="132"/>
      <c r="J806" s="128"/>
      <c r="K806" s="128"/>
      <c r="L806" s="129"/>
      <c r="M806" s="171" t="s">
        <v>164</v>
      </c>
      <c r="N806" s="128">
        <v>1101</v>
      </c>
      <c r="O806" s="128">
        <v>1269</v>
      </c>
      <c r="P806" s="129">
        <f t="shared" si="38"/>
        <v>-168</v>
      </c>
    </row>
    <row r="807" spans="2:16" s="103" customFormat="1" ht="14.1" customHeight="1" x14ac:dyDescent="0.2">
      <c r="B807" s="101"/>
      <c r="C807" s="118"/>
      <c r="D807" s="118"/>
      <c r="E807" s="118"/>
      <c r="F807" s="118"/>
      <c r="G807" s="89"/>
      <c r="H807" s="89"/>
      <c r="I807" s="131"/>
      <c r="J807" s="128"/>
      <c r="K807" s="128"/>
      <c r="L807" s="129"/>
      <c r="M807" s="171" t="s">
        <v>160</v>
      </c>
      <c r="N807" s="128">
        <v>480</v>
      </c>
      <c r="O807" s="128">
        <v>611</v>
      </c>
      <c r="P807" s="129">
        <f t="shared" si="38"/>
        <v>-131</v>
      </c>
    </row>
    <row r="808" spans="2:16" s="103" customFormat="1" ht="14.1" customHeight="1" x14ac:dyDescent="0.2">
      <c r="C808" s="118"/>
      <c r="D808" s="118"/>
      <c r="E808" s="118"/>
      <c r="F808" s="118"/>
      <c r="G808" s="89"/>
      <c r="H808" s="89"/>
      <c r="I808" s="131"/>
      <c r="J808" s="128"/>
      <c r="K808" s="128"/>
      <c r="L808" s="129"/>
      <c r="M808" s="171" t="s">
        <v>153</v>
      </c>
      <c r="N808" s="128">
        <v>384</v>
      </c>
      <c r="O808" s="128">
        <v>461</v>
      </c>
      <c r="P808" s="129">
        <f t="shared" si="38"/>
        <v>-77</v>
      </c>
    </row>
    <row r="809" spans="2:16" s="103" customFormat="1" ht="14.1" customHeight="1" x14ac:dyDescent="0.2">
      <c r="C809" s="118"/>
      <c r="D809" s="118"/>
      <c r="E809" s="118"/>
      <c r="F809" s="118"/>
      <c r="G809" s="89"/>
      <c r="H809" s="89"/>
      <c r="I809" s="131"/>
      <c r="J809" s="128"/>
      <c r="K809" s="128"/>
      <c r="L809" s="129"/>
      <c r="M809" s="171" t="s">
        <v>82</v>
      </c>
      <c r="N809" s="128">
        <v>381</v>
      </c>
      <c r="O809" s="128">
        <v>442</v>
      </c>
      <c r="P809" s="129">
        <f t="shared" si="38"/>
        <v>-61</v>
      </c>
    </row>
    <row r="810" spans="2:16" s="103" customFormat="1" ht="14.1" customHeight="1" x14ac:dyDescent="0.2">
      <c r="C810" s="118"/>
      <c r="D810" s="118"/>
      <c r="E810" s="118"/>
      <c r="F810" s="118"/>
      <c r="G810" s="89"/>
      <c r="H810" s="89"/>
      <c r="I810" s="131"/>
      <c r="J810" s="128"/>
      <c r="K810" s="128"/>
      <c r="L810" s="129"/>
      <c r="M810" s="171" t="s">
        <v>176</v>
      </c>
      <c r="N810" s="128">
        <v>83</v>
      </c>
      <c r="O810" s="128">
        <v>135</v>
      </c>
      <c r="P810" s="129">
        <f t="shared" si="38"/>
        <v>-52</v>
      </c>
    </row>
    <row r="811" spans="2:16" s="103" customFormat="1" ht="14.1" customHeight="1" x14ac:dyDescent="0.2">
      <c r="C811" s="118"/>
      <c r="D811" s="118"/>
      <c r="E811" s="118"/>
      <c r="F811" s="118"/>
      <c r="G811" s="89"/>
      <c r="H811" s="89"/>
      <c r="I811" s="131"/>
      <c r="J811" s="128"/>
      <c r="K811" s="128"/>
      <c r="L811" s="129"/>
      <c r="M811" s="171" t="s">
        <v>166</v>
      </c>
      <c r="N811" s="128">
        <v>1369</v>
      </c>
      <c r="O811" s="128">
        <v>1419</v>
      </c>
      <c r="P811" s="129">
        <f t="shared" si="38"/>
        <v>-50</v>
      </c>
    </row>
    <row r="812" spans="2:16" s="103" customFormat="1" ht="14.1" customHeight="1" x14ac:dyDescent="0.2">
      <c r="C812" s="118"/>
      <c r="D812" s="118"/>
      <c r="E812" s="118"/>
      <c r="F812" s="118"/>
      <c r="G812" s="89"/>
      <c r="H812" s="89"/>
      <c r="I812" s="131"/>
      <c r="J812" s="128"/>
      <c r="K812" s="128"/>
      <c r="L812" s="129"/>
      <c r="M812" s="171" t="s">
        <v>79</v>
      </c>
      <c r="N812" s="128">
        <v>1441</v>
      </c>
      <c r="O812" s="128">
        <v>1472</v>
      </c>
      <c r="P812" s="129">
        <f t="shared" si="38"/>
        <v>-31</v>
      </c>
    </row>
    <row r="813" spans="2:16" s="103" customFormat="1" ht="14.1" customHeight="1" x14ac:dyDescent="0.2">
      <c r="C813" s="118"/>
      <c r="D813" s="118"/>
      <c r="E813" s="118"/>
      <c r="F813" s="118"/>
      <c r="G813" s="89"/>
      <c r="H813" s="89"/>
      <c r="I813" s="131"/>
      <c r="J813" s="128"/>
      <c r="K813" s="128"/>
      <c r="L813" s="129"/>
      <c r="M813" s="171" t="s">
        <v>175</v>
      </c>
      <c r="N813" s="128">
        <v>188</v>
      </c>
      <c r="O813" s="128">
        <v>204</v>
      </c>
      <c r="P813" s="129">
        <f t="shared" si="38"/>
        <v>-16</v>
      </c>
    </row>
    <row r="814" spans="2:16" s="103" customFormat="1" ht="14.1" customHeight="1" x14ac:dyDescent="0.2">
      <c r="C814" s="118"/>
      <c r="D814" s="118"/>
      <c r="E814" s="118"/>
      <c r="F814" s="118"/>
      <c r="G814" s="89"/>
      <c r="H814" s="89"/>
      <c r="I814" s="131"/>
      <c r="J814" s="128"/>
      <c r="K814" s="128"/>
      <c r="L814" s="129"/>
      <c r="M814" s="171" t="s">
        <v>150</v>
      </c>
      <c r="N814" s="128">
        <v>16595</v>
      </c>
      <c r="O814" s="128">
        <v>20038</v>
      </c>
      <c r="P814" s="129">
        <f t="shared" si="38"/>
        <v>-3443</v>
      </c>
    </row>
    <row r="815" spans="2:16" s="103" customFormat="1" ht="14.1" customHeight="1" x14ac:dyDescent="0.2">
      <c r="C815" s="118"/>
      <c r="D815" s="118"/>
      <c r="E815" s="118"/>
      <c r="F815" s="118"/>
      <c r="G815" s="89"/>
      <c r="H815" s="89"/>
      <c r="I815" s="131"/>
      <c r="J815" s="128"/>
      <c r="K815" s="128"/>
      <c r="L815" s="129"/>
    </row>
    <row r="816" spans="2:16" s="103" customFormat="1" ht="14.1" customHeight="1" x14ac:dyDescent="0.2">
      <c r="C816" s="118"/>
      <c r="D816" s="118"/>
      <c r="E816" s="118"/>
      <c r="F816" s="89"/>
      <c r="G816" s="89"/>
      <c r="H816" s="89"/>
      <c r="I816" s="131"/>
      <c r="J816" s="128"/>
      <c r="K816" s="128"/>
      <c r="L816" s="129"/>
      <c r="M816" s="132"/>
      <c r="N816" s="133"/>
      <c r="O816" s="133"/>
      <c r="P816" s="129"/>
    </row>
    <row r="817" spans="1:16" s="103" customFormat="1" ht="14.1" customHeight="1" x14ac:dyDescent="0.2">
      <c r="C817" s="118"/>
      <c r="D817" s="118"/>
      <c r="E817" s="118"/>
      <c r="F817" s="89"/>
      <c r="G817" s="89"/>
      <c r="H817" s="89"/>
      <c r="I817" s="131"/>
      <c r="J817" s="128"/>
      <c r="K817" s="128"/>
      <c r="L817" s="129"/>
      <c r="P817" s="134"/>
    </row>
    <row r="818" spans="1:16" s="103" customFormat="1" ht="14.1" customHeight="1" x14ac:dyDescent="0.2">
      <c r="A818" s="43"/>
      <c r="B818" s="101"/>
      <c r="C818" s="118"/>
      <c r="D818" s="118"/>
      <c r="E818" s="118"/>
      <c r="F818" s="89"/>
      <c r="G818" s="89"/>
      <c r="H818" s="89"/>
      <c r="I818" s="118" t="s">
        <v>151</v>
      </c>
      <c r="J818" s="118">
        <f>SUM(J781:J817)</f>
        <v>54617</v>
      </c>
      <c r="K818" s="118">
        <f>SUM(K781:K817)</f>
        <v>48385</v>
      </c>
      <c r="L818" s="118">
        <f>SUM(L781:L817)</f>
        <v>6232</v>
      </c>
      <c r="M818" s="118" t="s">
        <v>151</v>
      </c>
      <c r="N818" s="118">
        <f>SUM(N781:N817)</f>
        <v>253945</v>
      </c>
      <c r="O818" s="118">
        <f>SUM(O781:O817)</f>
        <v>293505</v>
      </c>
      <c r="P818" s="137">
        <f>SUM(P781:P817)</f>
        <v>-39560</v>
      </c>
    </row>
    <row r="819" spans="1:16" s="103" customFormat="1" ht="14.1" customHeight="1" x14ac:dyDescent="0.2">
      <c r="A819" s="43"/>
      <c r="B819" s="101"/>
      <c r="C819" s="118"/>
      <c r="D819" s="118"/>
      <c r="E819" s="118"/>
      <c r="F819" s="89"/>
      <c r="G819" s="89"/>
      <c r="H819" s="89"/>
      <c r="I819" s="118"/>
      <c r="J819" s="118">
        <f>N818</f>
        <v>253945</v>
      </c>
      <c r="K819" s="118">
        <f>O818</f>
        <v>293505</v>
      </c>
      <c r="L819" s="137">
        <f>P818</f>
        <v>-39560</v>
      </c>
      <c r="N819" s="89"/>
      <c r="O819" s="89"/>
      <c r="P819" s="122"/>
    </row>
    <row r="820" spans="1:16" s="103" customFormat="1" ht="14.1" customHeight="1" x14ac:dyDescent="0.2">
      <c r="A820" s="43"/>
      <c r="B820" s="101"/>
      <c r="C820" s="118"/>
      <c r="D820" s="118"/>
      <c r="E820" s="118"/>
      <c r="F820" s="89"/>
      <c r="G820" s="89"/>
      <c r="H820" s="89"/>
      <c r="I820" s="118"/>
      <c r="J820" s="138">
        <f>SUM(J818:J819)</f>
        <v>308562</v>
      </c>
      <c r="K820" s="138">
        <f>SUM(K818:K819)</f>
        <v>341890</v>
      </c>
      <c r="L820" s="139">
        <f>SUM(L818:L819)</f>
        <v>-33328</v>
      </c>
      <c r="N820" s="89"/>
      <c r="O820" s="89"/>
      <c r="P820" s="122"/>
    </row>
    <row r="821" spans="1:16" s="103" customFormat="1" ht="14.1" customHeight="1" x14ac:dyDescent="0.2">
      <c r="A821" s="43"/>
      <c r="B821" s="101"/>
      <c r="C821" s="118"/>
      <c r="D821" s="118"/>
      <c r="E821" s="118"/>
      <c r="F821" s="89"/>
      <c r="G821" s="89"/>
      <c r="H821" s="89"/>
      <c r="I821" s="142" t="s">
        <v>217</v>
      </c>
      <c r="J821" s="89">
        <f>C780-J820</f>
        <v>0</v>
      </c>
      <c r="K821" s="89">
        <f>E780-K820</f>
        <v>0</v>
      </c>
      <c r="L821" s="139">
        <f>G780-L820</f>
        <v>0</v>
      </c>
      <c r="N821" s="89"/>
      <c r="O821" s="89"/>
      <c r="P821" s="122"/>
    </row>
    <row r="822" spans="1:16" s="103" customFormat="1" ht="14.1" customHeight="1" x14ac:dyDescent="0.2">
      <c r="A822" s="43"/>
      <c r="B822" s="101"/>
      <c r="C822" s="118"/>
      <c r="D822" s="118"/>
      <c r="E822" s="118"/>
      <c r="F822" s="89"/>
      <c r="G822" s="89"/>
      <c r="H822" s="89"/>
      <c r="I822" s="89"/>
      <c r="J822" s="89"/>
      <c r="K822" s="89"/>
      <c r="L822" s="122"/>
      <c r="N822" s="89"/>
      <c r="O822" s="89"/>
      <c r="P822" s="122"/>
    </row>
    <row r="823" spans="1:16" s="103" customFormat="1" ht="14.1" customHeight="1" x14ac:dyDescent="0.2">
      <c r="A823" s="117">
        <v>20</v>
      </c>
      <c r="B823" s="118" t="s">
        <v>218</v>
      </c>
      <c r="C823" s="48">
        <v>67198</v>
      </c>
      <c r="D823" s="119">
        <f>C823*100/22958322</f>
        <v>0.29269560728349397</v>
      </c>
      <c r="E823" s="48">
        <v>75853</v>
      </c>
      <c r="F823" s="119">
        <f>E823*100/23212007</f>
        <v>0.32678346167998312</v>
      </c>
      <c r="G823" s="120">
        <f>C823-E823</f>
        <v>-8655</v>
      </c>
      <c r="H823" s="121">
        <f>G823*100/E823</f>
        <v>-11.410227677217776</v>
      </c>
      <c r="J823" s="89"/>
      <c r="K823" s="89"/>
      <c r="L823" s="122"/>
      <c r="N823" s="89"/>
      <c r="O823" s="89"/>
      <c r="P823" s="122"/>
    </row>
    <row r="824" spans="1:16" s="103" customFormat="1" ht="14.1" customHeight="1" x14ac:dyDescent="0.2">
      <c r="A824" s="43"/>
      <c r="B824" s="118"/>
      <c r="C824" s="118"/>
      <c r="D824" s="118"/>
      <c r="E824" s="118"/>
      <c r="F824" s="118"/>
      <c r="G824" s="118"/>
      <c r="H824" s="118"/>
      <c r="I824" s="171" t="s">
        <v>80</v>
      </c>
      <c r="J824" s="128">
        <v>1935</v>
      </c>
      <c r="K824" s="128">
        <v>1569</v>
      </c>
      <c r="L824" s="129">
        <f t="shared" ref="L824:L843" si="39">J824-K824</f>
        <v>366</v>
      </c>
      <c r="M824" s="171" t="s">
        <v>63</v>
      </c>
      <c r="N824" s="128">
        <v>35435</v>
      </c>
      <c r="O824" s="128">
        <v>39169</v>
      </c>
      <c r="P824" s="129">
        <f t="shared" ref="P824:P855" si="40">N824-O824</f>
        <v>-3734</v>
      </c>
    </row>
    <row r="825" spans="1:16" s="103" customFormat="1" ht="14.1" customHeight="1" x14ac:dyDescent="0.2">
      <c r="A825" s="43"/>
      <c r="B825" s="101"/>
      <c r="C825" s="118"/>
      <c r="D825" s="118"/>
      <c r="E825" s="118"/>
      <c r="F825" s="118"/>
      <c r="G825" s="118"/>
      <c r="H825" s="118"/>
      <c r="I825" s="171" t="s">
        <v>66</v>
      </c>
      <c r="J825" s="128">
        <v>1239</v>
      </c>
      <c r="K825" s="128">
        <v>1079</v>
      </c>
      <c r="L825" s="129">
        <f t="shared" si="39"/>
        <v>160</v>
      </c>
      <c r="M825" s="171" t="s">
        <v>74</v>
      </c>
      <c r="N825" s="128">
        <v>1970</v>
      </c>
      <c r="O825" s="128">
        <v>2879</v>
      </c>
      <c r="P825" s="129">
        <f t="shared" si="40"/>
        <v>-909</v>
      </c>
    </row>
    <row r="826" spans="1:16" s="103" customFormat="1" ht="14.1" customHeight="1" thickBot="1" x14ac:dyDescent="0.25">
      <c r="A826" s="43"/>
      <c r="B826" s="101"/>
      <c r="C826" s="101"/>
      <c r="D826" s="89"/>
      <c r="E826" s="89"/>
      <c r="F826" s="118"/>
      <c r="G826" s="118"/>
      <c r="H826" s="118"/>
      <c r="I826" s="171" t="s">
        <v>156</v>
      </c>
      <c r="J826" s="128">
        <v>121</v>
      </c>
      <c r="K826" s="128">
        <v>21</v>
      </c>
      <c r="L826" s="129">
        <f t="shared" si="39"/>
        <v>100</v>
      </c>
      <c r="M826" s="171" t="s">
        <v>101</v>
      </c>
      <c r="N826" s="128">
        <v>3674</v>
      </c>
      <c r="O826" s="128">
        <v>4581</v>
      </c>
      <c r="P826" s="129">
        <f t="shared" si="40"/>
        <v>-907</v>
      </c>
    </row>
    <row r="827" spans="1:16" s="103" customFormat="1" ht="14.1" customHeight="1" thickBot="1" x14ac:dyDescent="0.25">
      <c r="A827" s="43"/>
      <c r="B827" s="560" t="s">
        <v>197</v>
      </c>
      <c r="C827" s="561"/>
      <c r="D827" s="561"/>
      <c r="E827" s="562"/>
      <c r="F827" s="118"/>
      <c r="G827" s="118"/>
      <c r="H827" s="118"/>
      <c r="I827" s="171" t="s">
        <v>87</v>
      </c>
      <c r="J827" s="128">
        <v>239</v>
      </c>
      <c r="K827" s="128">
        <v>154</v>
      </c>
      <c r="L827" s="129">
        <f t="shared" si="39"/>
        <v>85</v>
      </c>
      <c r="M827" s="171" t="s">
        <v>83</v>
      </c>
      <c r="N827" s="128">
        <v>5268</v>
      </c>
      <c r="O827" s="128">
        <v>6174</v>
      </c>
      <c r="P827" s="129">
        <f t="shared" si="40"/>
        <v>-906</v>
      </c>
    </row>
    <row r="828" spans="1:16" s="103" customFormat="1" ht="14.1" customHeight="1" x14ac:dyDescent="0.2">
      <c r="A828" s="43"/>
      <c r="B828" s="209" t="s">
        <v>219</v>
      </c>
      <c r="C828" s="210">
        <v>65990</v>
      </c>
      <c r="D828" s="211"/>
      <c r="E828" s="212">
        <v>74666</v>
      </c>
      <c r="F828" s="118"/>
      <c r="G828" s="118"/>
      <c r="H828" s="118"/>
      <c r="I828" s="171" t="s">
        <v>88</v>
      </c>
      <c r="J828" s="128">
        <v>1329</v>
      </c>
      <c r="K828" s="128">
        <v>1250</v>
      </c>
      <c r="L828" s="129">
        <f t="shared" si="39"/>
        <v>79</v>
      </c>
      <c r="M828" s="171" t="s">
        <v>91</v>
      </c>
      <c r="N828" s="128">
        <v>712</v>
      </c>
      <c r="O828" s="128">
        <v>1160</v>
      </c>
      <c r="P828" s="129">
        <f t="shared" si="40"/>
        <v>-448</v>
      </c>
    </row>
    <row r="829" spans="1:16" s="103" customFormat="1" ht="14.1" customHeight="1" x14ac:dyDescent="0.2">
      <c r="A829" s="43"/>
      <c r="B829" s="213" t="s">
        <v>220</v>
      </c>
      <c r="C829" s="195">
        <v>10</v>
      </c>
      <c r="D829" s="198"/>
      <c r="E829" s="199">
        <v>65</v>
      </c>
      <c r="F829" s="118"/>
      <c r="G829" s="118"/>
      <c r="H829" s="118"/>
      <c r="I829" s="171" t="s">
        <v>90</v>
      </c>
      <c r="J829" s="128">
        <v>78</v>
      </c>
      <c r="K829" s="128">
        <v>19</v>
      </c>
      <c r="L829" s="129">
        <f t="shared" si="39"/>
        <v>59</v>
      </c>
      <c r="M829" s="171" t="s">
        <v>76</v>
      </c>
      <c r="N829" s="128">
        <v>107</v>
      </c>
      <c r="O829" s="128">
        <v>506</v>
      </c>
      <c r="P829" s="129">
        <f t="shared" si="40"/>
        <v>-399</v>
      </c>
    </row>
    <row r="830" spans="1:16" s="103" customFormat="1" ht="14.1" customHeight="1" x14ac:dyDescent="0.2">
      <c r="A830" s="43"/>
      <c r="B830" s="213" t="s">
        <v>221</v>
      </c>
      <c r="C830" s="195">
        <v>1</v>
      </c>
      <c r="D830" s="214"/>
      <c r="E830" s="199">
        <v>0</v>
      </c>
      <c r="F830" s="118"/>
      <c r="G830" s="118"/>
      <c r="H830" s="118"/>
      <c r="I830" s="171" t="s">
        <v>95</v>
      </c>
      <c r="J830" s="128">
        <v>106</v>
      </c>
      <c r="K830" s="128">
        <v>49</v>
      </c>
      <c r="L830" s="129">
        <f t="shared" si="39"/>
        <v>57</v>
      </c>
      <c r="M830" s="171" t="s">
        <v>68</v>
      </c>
      <c r="N830" s="128">
        <v>2608</v>
      </c>
      <c r="O830" s="128">
        <v>2985</v>
      </c>
      <c r="P830" s="129">
        <f t="shared" si="40"/>
        <v>-377</v>
      </c>
    </row>
    <row r="831" spans="1:16" s="103" customFormat="1" ht="14.1" customHeight="1" x14ac:dyDescent="0.2">
      <c r="A831" s="43"/>
      <c r="B831" s="540" t="s">
        <v>222</v>
      </c>
      <c r="C831" s="542">
        <v>1196</v>
      </c>
      <c r="D831" s="544"/>
      <c r="E831" s="546">
        <v>1122</v>
      </c>
      <c r="F831" s="118"/>
      <c r="G831" s="118"/>
      <c r="H831" s="118"/>
      <c r="I831" s="171" t="s">
        <v>77</v>
      </c>
      <c r="J831" s="128">
        <v>377</v>
      </c>
      <c r="K831" s="128">
        <v>342</v>
      </c>
      <c r="L831" s="129">
        <f t="shared" si="39"/>
        <v>35</v>
      </c>
      <c r="M831" s="171" t="s">
        <v>154</v>
      </c>
      <c r="N831" s="128">
        <v>562</v>
      </c>
      <c r="O831" s="128">
        <v>858</v>
      </c>
      <c r="P831" s="129">
        <f t="shared" si="40"/>
        <v>-296</v>
      </c>
    </row>
    <row r="832" spans="1:16" s="103" customFormat="1" ht="14.1" customHeight="1" x14ac:dyDescent="0.2">
      <c r="A832" s="43"/>
      <c r="B832" s="541"/>
      <c r="C832" s="543"/>
      <c r="D832" s="545"/>
      <c r="E832" s="547"/>
      <c r="F832" s="118"/>
      <c r="G832" s="118"/>
      <c r="H832" s="118"/>
      <c r="I832" s="171" t="s">
        <v>67</v>
      </c>
      <c r="J832" s="128">
        <v>31</v>
      </c>
      <c r="K832" s="128">
        <v>1</v>
      </c>
      <c r="L832" s="129">
        <f t="shared" si="39"/>
        <v>30</v>
      </c>
      <c r="M832" s="171" t="s">
        <v>167</v>
      </c>
      <c r="N832" s="128">
        <v>481</v>
      </c>
      <c r="O832" s="128">
        <v>731</v>
      </c>
      <c r="P832" s="129">
        <f t="shared" si="40"/>
        <v>-250</v>
      </c>
    </row>
    <row r="833" spans="1:16" s="103" customFormat="1" ht="14.1" customHeight="1" thickBot="1" x14ac:dyDescent="0.25">
      <c r="A833" s="43"/>
      <c r="B833" s="215"/>
      <c r="C833" s="216">
        <f>SUM(C828:C832)</f>
        <v>67197</v>
      </c>
      <c r="D833" s="217"/>
      <c r="E833" s="218">
        <f>SUM(E828:E831)</f>
        <v>75853</v>
      </c>
      <c r="F833" s="118"/>
      <c r="G833" s="118"/>
      <c r="H833" s="118"/>
      <c r="I833" s="171" t="s">
        <v>86</v>
      </c>
      <c r="J833" s="128">
        <v>90</v>
      </c>
      <c r="K833" s="128">
        <v>62</v>
      </c>
      <c r="L833" s="129">
        <f t="shared" si="39"/>
        <v>28</v>
      </c>
      <c r="M833" s="171" t="s">
        <v>97</v>
      </c>
      <c r="N833" s="128">
        <v>332</v>
      </c>
      <c r="O833" s="128">
        <v>571</v>
      </c>
      <c r="P833" s="129">
        <f t="shared" si="40"/>
        <v>-239</v>
      </c>
    </row>
    <row r="834" spans="1:16" s="103" customFormat="1" ht="14.1" customHeight="1" x14ac:dyDescent="0.2">
      <c r="A834" s="43"/>
      <c r="B834" s="187"/>
      <c r="C834" s="187"/>
      <c r="D834" s="118"/>
      <c r="E834" s="118"/>
      <c r="F834" s="118"/>
      <c r="G834" s="118"/>
      <c r="H834" s="118"/>
      <c r="I834" s="171" t="s">
        <v>174</v>
      </c>
      <c r="J834" s="128">
        <v>60</v>
      </c>
      <c r="K834" s="128">
        <v>37</v>
      </c>
      <c r="L834" s="129">
        <f t="shared" si="39"/>
        <v>23</v>
      </c>
      <c r="M834" s="171" t="s">
        <v>158</v>
      </c>
      <c r="N834" s="128">
        <v>0</v>
      </c>
      <c r="O834" s="128">
        <v>225</v>
      </c>
      <c r="P834" s="129">
        <f t="shared" si="40"/>
        <v>-225</v>
      </c>
    </row>
    <row r="835" spans="1:16" s="103" customFormat="1" ht="14.1" customHeight="1" x14ac:dyDescent="0.2">
      <c r="A835" s="43"/>
      <c r="B835" s="187"/>
      <c r="C835" s="44"/>
      <c r="D835" s="44"/>
      <c r="E835" s="187"/>
      <c r="F835" s="118"/>
      <c r="G835" s="118"/>
      <c r="H835" s="118"/>
      <c r="I835" s="171" t="s">
        <v>149</v>
      </c>
      <c r="J835" s="128">
        <v>474</v>
      </c>
      <c r="K835" s="128">
        <v>456</v>
      </c>
      <c r="L835" s="129">
        <f t="shared" si="39"/>
        <v>18</v>
      </c>
      <c r="M835" s="171" t="s">
        <v>72</v>
      </c>
      <c r="N835" s="128">
        <v>87</v>
      </c>
      <c r="O835" s="128">
        <v>280</v>
      </c>
      <c r="P835" s="129">
        <f t="shared" si="40"/>
        <v>-193</v>
      </c>
    </row>
    <row r="836" spans="1:16" s="103" customFormat="1" ht="14.1" customHeight="1" x14ac:dyDescent="0.2">
      <c r="A836" s="117"/>
      <c r="B836" s="190"/>
      <c r="C836" s="48"/>
      <c r="D836" s="48"/>
      <c r="E836" s="187"/>
      <c r="F836" s="118"/>
      <c r="G836" s="118"/>
      <c r="H836" s="118"/>
      <c r="I836" s="171" t="s">
        <v>175</v>
      </c>
      <c r="J836" s="128">
        <v>12</v>
      </c>
      <c r="K836" s="128">
        <v>0</v>
      </c>
      <c r="L836" s="129">
        <f t="shared" si="39"/>
        <v>12</v>
      </c>
      <c r="M836" s="171" t="s">
        <v>85</v>
      </c>
      <c r="N836" s="128">
        <v>994</v>
      </c>
      <c r="O836" s="128">
        <v>1126</v>
      </c>
      <c r="P836" s="129">
        <f t="shared" si="40"/>
        <v>-132</v>
      </c>
    </row>
    <row r="837" spans="1:16" s="103" customFormat="1" ht="14.1" customHeight="1" x14ac:dyDescent="0.2">
      <c r="A837" s="43"/>
      <c r="B837" s="190"/>
      <c r="C837" s="48"/>
      <c r="D837" s="48"/>
      <c r="E837" s="91"/>
      <c r="F837" s="118"/>
      <c r="G837" s="118"/>
      <c r="H837" s="118"/>
      <c r="I837" s="171" t="s">
        <v>168</v>
      </c>
      <c r="J837" s="128">
        <v>28</v>
      </c>
      <c r="K837" s="128">
        <v>17</v>
      </c>
      <c r="L837" s="129">
        <f t="shared" si="39"/>
        <v>11</v>
      </c>
      <c r="M837" s="171" t="s">
        <v>162</v>
      </c>
      <c r="N837" s="128">
        <v>10</v>
      </c>
      <c r="O837" s="128">
        <v>121</v>
      </c>
      <c r="P837" s="129">
        <f t="shared" si="40"/>
        <v>-111</v>
      </c>
    </row>
    <row r="838" spans="1:16" s="103" customFormat="1" ht="14.1" customHeight="1" x14ac:dyDescent="0.2">
      <c r="A838" s="43"/>
      <c r="B838" s="190"/>
      <c r="C838" s="48"/>
      <c r="D838" s="48"/>
      <c r="E838" s="91"/>
      <c r="F838" s="118"/>
      <c r="G838" s="118"/>
      <c r="H838" s="118"/>
      <c r="I838" s="171" t="s">
        <v>79</v>
      </c>
      <c r="J838" s="128">
        <v>45</v>
      </c>
      <c r="K838" s="128">
        <v>40</v>
      </c>
      <c r="L838" s="129">
        <f t="shared" si="39"/>
        <v>5</v>
      </c>
      <c r="M838" s="171" t="s">
        <v>69</v>
      </c>
      <c r="N838" s="128">
        <v>172</v>
      </c>
      <c r="O838" s="128">
        <v>276</v>
      </c>
      <c r="P838" s="129">
        <f t="shared" si="40"/>
        <v>-104</v>
      </c>
    </row>
    <row r="839" spans="1:16" s="103" customFormat="1" ht="14.1" customHeight="1" x14ac:dyDescent="0.2">
      <c r="A839" s="43"/>
      <c r="B839" s="219"/>
      <c r="C839" s="48"/>
      <c r="D839" s="48"/>
      <c r="E839" s="97"/>
      <c r="F839" s="118"/>
      <c r="G839" s="118"/>
      <c r="H839" s="118"/>
      <c r="I839" s="171" t="s">
        <v>160</v>
      </c>
      <c r="J839" s="128">
        <v>76</v>
      </c>
      <c r="K839" s="128">
        <v>72</v>
      </c>
      <c r="L839" s="129">
        <f t="shared" si="39"/>
        <v>4</v>
      </c>
      <c r="M839" s="171" t="s">
        <v>84</v>
      </c>
      <c r="N839" s="128">
        <v>1772</v>
      </c>
      <c r="O839" s="128">
        <v>1866</v>
      </c>
      <c r="P839" s="129">
        <f t="shared" si="40"/>
        <v>-94</v>
      </c>
    </row>
    <row r="840" spans="1:16" s="103" customFormat="1" ht="14.1" customHeight="1" x14ac:dyDescent="0.2">
      <c r="A840" s="43"/>
      <c r="B840" s="101"/>
      <c r="C840" s="48"/>
      <c r="D840" s="48"/>
      <c r="E840" s="118"/>
      <c r="F840" s="118"/>
      <c r="G840" s="118"/>
      <c r="H840" s="118"/>
      <c r="I840" s="171" t="s">
        <v>98</v>
      </c>
      <c r="J840" s="128">
        <v>4</v>
      </c>
      <c r="K840" s="128">
        <v>1</v>
      </c>
      <c r="L840" s="129">
        <f t="shared" si="39"/>
        <v>3</v>
      </c>
      <c r="M840" s="171" t="s">
        <v>64</v>
      </c>
      <c r="N840" s="128">
        <v>72</v>
      </c>
      <c r="O840" s="128">
        <v>165</v>
      </c>
      <c r="P840" s="129">
        <f t="shared" si="40"/>
        <v>-93</v>
      </c>
    </row>
    <row r="841" spans="1:16" s="103" customFormat="1" ht="14.1" customHeight="1" x14ac:dyDescent="0.2">
      <c r="A841" s="43"/>
      <c r="B841" s="101"/>
      <c r="C841" s="118"/>
      <c r="D841" s="118"/>
      <c r="E841" s="118"/>
      <c r="F841" s="118"/>
      <c r="G841" s="118"/>
      <c r="H841" s="118"/>
      <c r="I841" s="171" t="s">
        <v>159</v>
      </c>
      <c r="J841" s="128">
        <v>3</v>
      </c>
      <c r="K841" s="128">
        <v>0</v>
      </c>
      <c r="L841" s="129">
        <f t="shared" si="39"/>
        <v>3</v>
      </c>
      <c r="M841" s="171" t="s">
        <v>78</v>
      </c>
      <c r="N841" s="128">
        <v>85</v>
      </c>
      <c r="O841" s="128">
        <v>173</v>
      </c>
      <c r="P841" s="129">
        <f t="shared" si="40"/>
        <v>-88</v>
      </c>
    </row>
    <row r="842" spans="1:16" s="103" customFormat="1" ht="14.1" customHeight="1" x14ac:dyDescent="0.2">
      <c r="A842" s="43"/>
      <c r="B842" s="101"/>
      <c r="C842" s="118"/>
      <c r="D842" s="118"/>
      <c r="E842" s="118"/>
      <c r="F842" s="118"/>
      <c r="G842" s="118"/>
      <c r="H842" s="118"/>
      <c r="I842" s="171" t="s">
        <v>81</v>
      </c>
      <c r="J842" s="128">
        <v>28</v>
      </c>
      <c r="K842" s="128">
        <v>28</v>
      </c>
      <c r="L842" s="129">
        <f t="shared" si="39"/>
        <v>0</v>
      </c>
      <c r="M842" s="171" t="s">
        <v>166</v>
      </c>
      <c r="N842" s="128">
        <v>25</v>
      </c>
      <c r="O842" s="128">
        <v>62</v>
      </c>
      <c r="P842" s="129">
        <f t="shared" si="40"/>
        <v>-37</v>
      </c>
    </row>
    <row r="843" spans="1:16" s="103" customFormat="1" ht="14.1" customHeight="1" x14ac:dyDescent="0.2">
      <c r="A843" s="117"/>
      <c r="B843" s="123"/>
      <c r="C843" s="118"/>
      <c r="D843" s="118"/>
      <c r="E843" s="118"/>
      <c r="F843" s="118"/>
      <c r="G843" s="118"/>
      <c r="H843" s="118"/>
      <c r="I843" s="171" t="s">
        <v>150</v>
      </c>
      <c r="J843" s="128">
        <v>3930</v>
      </c>
      <c r="K843" s="128">
        <v>3924</v>
      </c>
      <c r="L843" s="129">
        <f t="shared" si="39"/>
        <v>6</v>
      </c>
      <c r="M843" s="171" t="s">
        <v>99</v>
      </c>
      <c r="N843" s="128">
        <v>2008</v>
      </c>
      <c r="O843" s="128">
        <v>2045</v>
      </c>
      <c r="P843" s="129">
        <f t="shared" si="40"/>
        <v>-37</v>
      </c>
    </row>
    <row r="844" spans="1:16" s="103" customFormat="1" ht="14.1" customHeight="1" x14ac:dyDescent="0.2">
      <c r="A844" s="117"/>
      <c r="B844" s="123"/>
      <c r="C844" s="118"/>
      <c r="D844" s="118"/>
      <c r="E844" s="118"/>
      <c r="F844" s="118"/>
      <c r="G844" s="118"/>
      <c r="H844" s="118"/>
      <c r="I844" s="131"/>
      <c r="J844" s="128"/>
      <c r="K844" s="128"/>
      <c r="L844" s="129"/>
      <c r="M844" s="171" t="s">
        <v>163</v>
      </c>
      <c r="N844" s="128">
        <v>10</v>
      </c>
      <c r="O844" s="128">
        <v>46</v>
      </c>
      <c r="P844" s="129">
        <f t="shared" si="40"/>
        <v>-36</v>
      </c>
    </row>
    <row r="845" spans="1:16" s="103" customFormat="1" ht="14.1" customHeight="1" x14ac:dyDescent="0.2">
      <c r="A845" s="117"/>
      <c r="B845" s="123"/>
      <c r="C845" s="118"/>
      <c r="D845" s="118"/>
      <c r="E845" s="118"/>
      <c r="F845" s="118"/>
      <c r="G845" s="118"/>
      <c r="H845" s="118"/>
      <c r="I845" s="131"/>
      <c r="J845" s="128"/>
      <c r="K845" s="128"/>
      <c r="L845" s="129"/>
      <c r="M845" s="171" t="s">
        <v>102</v>
      </c>
      <c r="N845" s="128">
        <v>186</v>
      </c>
      <c r="O845" s="128">
        <v>220</v>
      </c>
      <c r="P845" s="129">
        <f t="shared" si="40"/>
        <v>-34</v>
      </c>
    </row>
    <row r="846" spans="1:16" s="103" customFormat="1" ht="14.1" customHeight="1" x14ac:dyDescent="0.2">
      <c r="A846" s="117"/>
      <c r="B846" s="123"/>
      <c r="C846" s="118"/>
      <c r="D846" s="118"/>
      <c r="E846" s="118"/>
      <c r="F846" s="118"/>
      <c r="G846" s="118"/>
      <c r="H846" s="118"/>
      <c r="I846" s="131"/>
      <c r="J846" s="128"/>
      <c r="K846" s="128"/>
      <c r="L846" s="129"/>
      <c r="M846" s="171" t="s">
        <v>82</v>
      </c>
      <c r="N846" s="128">
        <v>85</v>
      </c>
      <c r="O846" s="128">
        <v>100</v>
      </c>
      <c r="P846" s="129">
        <f t="shared" si="40"/>
        <v>-15</v>
      </c>
    </row>
    <row r="847" spans="1:16" s="103" customFormat="1" ht="14.1" customHeight="1" x14ac:dyDescent="0.2">
      <c r="A847" s="117"/>
      <c r="B847" s="123"/>
      <c r="C847" s="118"/>
      <c r="D847" s="118"/>
      <c r="E847" s="118"/>
      <c r="F847" s="118"/>
      <c r="G847" s="118"/>
      <c r="H847" s="118"/>
      <c r="M847" s="171" t="s">
        <v>153</v>
      </c>
      <c r="N847" s="128">
        <v>22</v>
      </c>
      <c r="O847" s="128">
        <v>35</v>
      </c>
      <c r="P847" s="129">
        <f t="shared" si="40"/>
        <v>-13</v>
      </c>
    </row>
    <row r="848" spans="1:16" s="103" customFormat="1" ht="14.1" customHeight="1" x14ac:dyDescent="0.2">
      <c r="A848" s="117"/>
      <c r="B848" s="123"/>
      <c r="C848" s="118"/>
      <c r="D848" s="118"/>
      <c r="E848" s="118"/>
      <c r="F848" s="118"/>
      <c r="G848" s="118"/>
      <c r="H848" s="118"/>
      <c r="M848" s="171" t="s">
        <v>73</v>
      </c>
      <c r="N848" s="128">
        <v>209</v>
      </c>
      <c r="O848" s="128">
        <v>220</v>
      </c>
      <c r="P848" s="129">
        <f t="shared" si="40"/>
        <v>-11</v>
      </c>
    </row>
    <row r="849" spans="1:16" s="103" customFormat="1" ht="14.1" customHeight="1" x14ac:dyDescent="0.2">
      <c r="A849" s="117"/>
      <c r="B849" s="123"/>
      <c r="C849" s="118"/>
      <c r="D849" s="118"/>
      <c r="E849" s="118"/>
      <c r="F849" s="118"/>
      <c r="G849" s="118"/>
      <c r="H849" s="118"/>
      <c r="I849" s="132"/>
      <c r="J849" s="133"/>
      <c r="K849" s="133"/>
      <c r="L849" s="129"/>
      <c r="M849" s="171" t="s">
        <v>176</v>
      </c>
      <c r="N849" s="128">
        <v>3</v>
      </c>
      <c r="O849" s="128">
        <v>13</v>
      </c>
      <c r="P849" s="129">
        <f t="shared" si="40"/>
        <v>-10</v>
      </c>
    </row>
    <row r="850" spans="1:16" s="103" customFormat="1" ht="14.1" customHeight="1" x14ac:dyDescent="0.2">
      <c r="A850" s="117"/>
      <c r="B850" s="123"/>
      <c r="C850" s="118"/>
      <c r="D850" s="118"/>
      <c r="E850" s="118"/>
      <c r="F850" s="118"/>
      <c r="G850" s="118"/>
      <c r="H850" s="118"/>
      <c r="L850" s="134"/>
      <c r="M850" s="171" t="s">
        <v>103</v>
      </c>
      <c r="N850" s="128">
        <v>53</v>
      </c>
      <c r="O850" s="128">
        <v>63</v>
      </c>
      <c r="P850" s="129">
        <f t="shared" si="40"/>
        <v>-10</v>
      </c>
    </row>
    <row r="851" spans="1:16" s="103" customFormat="1" ht="14.1" customHeight="1" x14ac:dyDescent="0.2">
      <c r="A851" s="117"/>
      <c r="B851" s="123"/>
      <c r="C851" s="118"/>
      <c r="D851" s="118"/>
      <c r="E851" s="118"/>
      <c r="F851" s="118"/>
      <c r="G851" s="118"/>
      <c r="H851" s="118"/>
      <c r="I851" s="132"/>
      <c r="J851" s="133"/>
      <c r="K851" s="133"/>
      <c r="L851" s="129"/>
      <c r="M851" s="171" t="s">
        <v>65</v>
      </c>
      <c r="N851" s="128">
        <v>5</v>
      </c>
      <c r="O851" s="128">
        <v>14</v>
      </c>
      <c r="P851" s="129">
        <f t="shared" si="40"/>
        <v>-9</v>
      </c>
    </row>
    <row r="852" spans="1:16" s="103" customFormat="1" ht="14.1" customHeight="1" x14ac:dyDescent="0.2">
      <c r="A852" s="117"/>
      <c r="B852" s="123"/>
      <c r="C852" s="118"/>
      <c r="D852" s="118"/>
      <c r="E852" s="118"/>
      <c r="F852" s="118"/>
      <c r="G852" s="118"/>
      <c r="H852" s="118"/>
      <c r="I852" s="132"/>
      <c r="J852" s="133"/>
      <c r="K852" s="133"/>
      <c r="L852" s="129"/>
      <c r="M852" s="171" t="s">
        <v>70</v>
      </c>
      <c r="N852" s="128">
        <v>8</v>
      </c>
      <c r="O852" s="128">
        <v>15</v>
      </c>
      <c r="P852" s="129">
        <f t="shared" si="40"/>
        <v>-7</v>
      </c>
    </row>
    <row r="853" spans="1:16" s="103" customFormat="1" ht="14.1" customHeight="1" x14ac:dyDescent="0.2">
      <c r="A853" s="117"/>
      <c r="B853" s="123"/>
      <c r="C853" s="118"/>
      <c r="D853" s="118"/>
      <c r="E853" s="118"/>
      <c r="F853" s="118"/>
      <c r="G853" s="118"/>
      <c r="H853" s="118"/>
      <c r="I853" s="132"/>
      <c r="J853" s="133"/>
      <c r="K853" s="133"/>
      <c r="L853" s="129"/>
      <c r="M853" s="171" t="s">
        <v>96</v>
      </c>
      <c r="N853" s="128">
        <v>35</v>
      </c>
      <c r="O853" s="128">
        <v>42</v>
      </c>
      <c r="P853" s="129">
        <f t="shared" si="40"/>
        <v>-7</v>
      </c>
    </row>
    <row r="854" spans="1:16" s="103" customFormat="1" ht="14.1" customHeight="1" x14ac:dyDescent="0.2">
      <c r="A854" s="117"/>
      <c r="B854" s="123"/>
      <c r="C854" s="118"/>
      <c r="D854" s="118"/>
      <c r="E854" s="118"/>
      <c r="F854" s="118"/>
      <c r="G854" s="118"/>
      <c r="H854" s="118"/>
      <c r="I854" s="132"/>
      <c r="J854" s="133"/>
      <c r="K854" s="133"/>
      <c r="L854" s="129"/>
      <c r="M854" s="171" t="s">
        <v>94</v>
      </c>
      <c r="N854" s="128">
        <v>3</v>
      </c>
      <c r="O854" s="128">
        <v>9</v>
      </c>
      <c r="P854" s="129">
        <f t="shared" si="40"/>
        <v>-6</v>
      </c>
    </row>
    <row r="855" spans="1:16" s="103" customFormat="1" ht="14.1" customHeight="1" x14ac:dyDescent="0.2">
      <c r="A855" s="117"/>
      <c r="B855" s="123"/>
      <c r="C855" s="118"/>
      <c r="D855" s="118"/>
      <c r="E855" s="118"/>
      <c r="F855" s="118"/>
      <c r="G855" s="118"/>
      <c r="H855" s="118"/>
      <c r="I855" s="132"/>
      <c r="J855" s="133"/>
      <c r="K855" s="133"/>
      <c r="L855" s="129"/>
      <c r="M855" s="171" t="s">
        <v>148</v>
      </c>
      <c r="N855" s="128">
        <v>0</v>
      </c>
      <c r="O855" s="128">
        <v>2</v>
      </c>
      <c r="P855" s="129">
        <f t="shared" si="40"/>
        <v>-2</v>
      </c>
    </row>
    <row r="856" spans="1:16" s="103" customFormat="1" ht="14.1" customHeight="1" x14ac:dyDescent="0.2">
      <c r="A856" s="117"/>
      <c r="B856" s="123"/>
      <c r="C856" s="118"/>
      <c r="D856" s="118"/>
      <c r="E856" s="118"/>
      <c r="F856" s="118"/>
      <c r="G856" s="118"/>
      <c r="H856" s="118"/>
      <c r="L856" s="134"/>
    </row>
    <row r="857" spans="1:16" s="103" customFormat="1" ht="14.1" customHeight="1" x14ac:dyDescent="0.2">
      <c r="A857" s="117"/>
      <c r="B857" s="123"/>
      <c r="C857" s="118"/>
      <c r="D857" s="118"/>
      <c r="E857" s="118"/>
      <c r="F857" s="118"/>
      <c r="G857" s="118"/>
      <c r="H857" s="118"/>
      <c r="L857" s="134"/>
    </row>
    <row r="858" spans="1:16" s="103" customFormat="1" ht="14.1" customHeight="1" x14ac:dyDescent="0.2">
      <c r="A858" s="43"/>
      <c r="B858" s="101"/>
      <c r="C858" s="118"/>
      <c r="D858" s="118"/>
      <c r="E858" s="118"/>
      <c r="F858" s="118"/>
      <c r="G858" s="118"/>
      <c r="H858" s="118"/>
      <c r="L858" s="134"/>
    </row>
    <row r="859" spans="1:16" s="103" customFormat="1" ht="14.1" customHeight="1" x14ac:dyDescent="0.2">
      <c r="C859" s="118"/>
      <c r="D859" s="118"/>
      <c r="E859" s="118"/>
      <c r="F859" s="89"/>
      <c r="G859" s="89"/>
      <c r="H859" s="89"/>
      <c r="I859" s="89"/>
      <c r="J859" s="89"/>
      <c r="K859" s="89"/>
      <c r="L859" s="122"/>
      <c r="M859" s="135"/>
      <c r="N859" s="124"/>
      <c r="O859" s="124"/>
      <c r="P859" s="129"/>
    </row>
    <row r="860" spans="1:16" s="103" customFormat="1" ht="14.1" customHeight="1" x14ac:dyDescent="0.2">
      <c r="C860" s="118"/>
      <c r="D860" s="118"/>
      <c r="E860" s="118"/>
      <c r="F860" s="89"/>
      <c r="G860" s="89"/>
      <c r="H860" s="89"/>
      <c r="I860" s="89"/>
      <c r="J860" s="89"/>
      <c r="K860" s="89"/>
      <c r="L860" s="122"/>
      <c r="M860" s="135"/>
      <c r="N860" s="124"/>
      <c r="O860" s="124"/>
      <c r="P860" s="129"/>
    </row>
    <row r="861" spans="1:16" s="103" customFormat="1" ht="14.1" customHeight="1" x14ac:dyDescent="0.2">
      <c r="C861" s="118"/>
      <c r="D861" s="118"/>
      <c r="E861" s="118"/>
      <c r="F861" s="89"/>
      <c r="G861" s="89"/>
      <c r="H861" s="89"/>
      <c r="I861" s="118" t="s">
        <v>151</v>
      </c>
      <c r="J861" s="118">
        <f>SUM(J824:J860)</f>
        <v>10205</v>
      </c>
      <c r="K861" s="118">
        <f>SUM(K824:K860)</f>
        <v>9121</v>
      </c>
      <c r="L861" s="137">
        <f>SUM(L824:L860)</f>
        <v>1084</v>
      </c>
      <c r="M861" s="118" t="s">
        <v>151</v>
      </c>
      <c r="N861" s="118">
        <f>SUM(N824:N860)</f>
        <v>56993</v>
      </c>
      <c r="O861" s="118">
        <f>SUM(O824:O860)</f>
        <v>66732</v>
      </c>
      <c r="P861" s="137">
        <f>SUM(P824:P860)</f>
        <v>-9739</v>
      </c>
    </row>
    <row r="862" spans="1:16" s="103" customFormat="1" ht="14.1" customHeight="1" x14ac:dyDescent="0.2">
      <c r="C862" s="118"/>
      <c r="D862" s="118"/>
      <c r="E862" s="118"/>
      <c r="F862" s="89"/>
      <c r="G862" s="89"/>
      <c r="H862" s="89"/>
      <c r="I862" s="118"/>
      <c r="J862" s="118">
        <f>N861</f>
        <v>56993</v>
      </c>
      <c r="K862" s="118">
        <f>O861</f>
        <v>66732</v>
      </c>
      <c r="L862" s="137">
        <f>P861</f>
        <v>-9739</v>
      </c>
      <c r="M862" s="118"/>
      <c r="N862" s="118"/>
      <c r="O862" s="118"/>
      <c r="P862" s="160"/>
    </row>
    <row r="863" spans="1:16" s="103" customFormat="1" ht="14.1" customHeight="1" x14ac:dyDescent="0.2">
      <c r="C863" s="118"/>
      <c r="D863" s="118"/>
      <c r="E863" s="118"/>
      <c r="F863" s="89"/>
      <c r="G863" s="89"/>
      <c r="H863" s="89"/>
      <c r="J863" s="138">
        <f>SUM(J861:J862)</f>
        <v>67198</v>
      </c>
      <c r="K863" s="138">
        <f>SUM(K861:K862)</f>
        <v>75853</v>
      </c>
      <c r="L863" s="139">
        <f>SUM(L861:L862)</f>
        <v>-8655</v>
      </c>
      <c r="N863" s="89"/>
      <c r="O863" s="89"/>
      <c r="P863" s="122"/>
    </row>
    <row r="864" spans="1:16" s="103" customFormat="1" ht="14.1" customHeight="1" x14ac:dyDescent="0.2">
      <c r="C864" s="118"/>
      <c r="D864" s="118"/>
      <c r="E864" s="118"/>
      <c r="F864" s="89"/>
      <c r="G864" s="89"/>
      <c r="H864" s="89"/>
      <c r="I864" s="142" t="s">
        <v>223</v>
      </c>
      <c r="J864" s="138">
        <f>C823-J863</f>
        <v>0</v>
      </c>
      <c r="K864" s="138">
        <f>E823-K863</f>
        <v>0</v>
      </c>
      <c r="L864" s="139">
        <f>G823-L863</f>
        <v>0</v>
      </c>
      <c r="N864" s="89"/>
      <c r="O864" s="89"/>
      <c r="P864" s="122"/>
    </row>
    <row r="865" spans="1:16" s="103" customFormat="1" ht="14.1" customHeight="1" x14ac:dyDescent="0.2">
      <c r="A865" s="43"/>
      <c r="B865" s="101"/>
      <c r="C865" s="118"/>
      <c r="D865" s="118"/>
      <c r="E865" s="118"/>
      <c r="F865" s="89"/>
      <c r="G865" s="89"/>
      <c r="H865" s="89"/>
      <c r="I865" s="89"/>
      <c r="J865" s="89"/>
      <c r="K865" s="89"/>
      <c r="L865" s="122"/>
      <c r="N865" s="89"/>
      <c r="O865" s="89"/>
      <c r="P865" s="122"/>
    </row>
    <row r="866" spans="1:16" s="103" customFormat="1" ht="14.1" customHeight="1" x14ac:dyDescent="0.2">
      <c r="A866" s="117">
        <v>21</v>
      </c>
      <c r="B866" s="118" t="s">
        <v>224</v>
      </c>
      <c r="C866" s="48">
        <v>388362</v>
      </c>
      <c r="D866" s="119">
        <f>C866*100/22958322</f>
        <v>1.6915957533830217</v>
      </c>
      <c r="E866" s="48">
        <v>378846</v>
      </c>
      <c r="F866" s="119">
        <f>E866*100/23212007</f>
        <v>1.6321122081343504</v>
      </c>
      <c r="G866" s="120">
        <f>C866-E866</f>
        <v>9516</v>
      </c>
      <c r="H866" s="121">
        <f>G866*100/E866</f>
        <v>2.5118385834877497</v>
      </c>
      <c r="J866" s="89"/>
      <c r="K866" s="89"/>
      <c r="L866" s="122"/>
      <c r="N866" s="89"/>
      <c r="O866" s="89"/>
      <c r="P866" s="122"/>
    </row>
    <row r="867" spans="1:16" s="103" customFormat="1" ht="14.1" customHeight="1" x14ac:dyDescent="0.2">
      <c r="A867" s="43"/>
      <c r="B867" s="118" t="s">
        <v>225</v>
      </c>
      <c r="C867" s="118"/>
      <c r="D867" s="118"/>
      <c r="E867" s="118"/>
      <c r="F867" s="118"/>
      <c r="G867" s="89"/>
      <c r="H867" s="89"/>
      <c r="I867" s="127" t="s">
        <v>63</v>
      </c>
      <c r="J867" s="128">
        <v>108779</v>
      </c>
      <c r="K867" s="128">
        <v>98083</v>
      </c>
      <c r="L867" s="129">
        <f t="shared" ref="L867:L895" si="41">J867-K867</f>
        <v>10696</v>
      </c>
      <c r="M867" s="127" t="s">
        <v>101</v>
      </c>
      <c r="N867" s="128">
        <v>7265</v>
      </c>
      <c r="O867" s="128">
        <v>10604</v>
      </c>
      <c r="P867" s="129">
        <f t="shared" ref="P867:P897" si="42">N867-O867</f>
        <v>-3339</v>
      </c>
    </row>
    <row r="868" spans="1:16" s="103" customFormat="1" ht="14.1" customHeight="1" x14ac:dyDescent="0.2">
      <c r="A868" s="43"/>
      <c r="B868" s="101"/>
      <c r="C868" s="118"/>
      <c r="D868" s="118"/>
      <c r="E868" s="118"/>
      <c r="F868" s="118"/>
      <c r="G868" s="89"/>
      <c r="H868" s="89"/>
      <c r="I868" s="127" t="s">
        <v>162</v>
      </c>
      <c r="J868" s="128">
        <v>11209</v>
      </c>
      <c r="K868" s="128">
        <v>8766</v>
      </c>
      <c r="L868" s="129">
        <f t="shared" si="41"/>
        <v>2443</v>
      </c>
      <c r="M868" s="127" t="s">
        <v>73</v>
      </c>
      <c r="N868" s="128">
        <v>19105</v>
      </c>
      <c r="O868" s="128">
        <v>21178</v>
      </c>
      <c r="P868" s="129">
        <f t="shared" si="42"/>
        <v>-2073</v>
      </c>
    </row>
    <row r="869" spans="1:16" s="103" customFormat="1" ht="14.1" customHeight="1" x14ac:dyDescent="0.2">
      <c r="A869" s="43"/>
      <c r="B869" s="101"/>
      <c r="C869" s="118"/>
      <c r="D869" s="118"/>
      <c r="E869" s="118"/>
      <c r="F869" s="118"/>
      <c r="G869" s="89"/>
      <c r="H869" s="89"/>
      <c r="I869" s="127" t="s">
        <v>74</v>
      </c>
      <c r="J869" s="128">
        <v>14502</v>
      </c>
      <c r="K869" s="128">
        <v>13134</v>
      </c>
      <c r="L869" s="129">
        <f t="shared" si="41"/>
        <v>1368</v>
      </c>
      <c r="M869" s="127" t="s">
        <v>66</v>
      </c>
      <c r="N869" s="128">
        <v>5402</v>
      </c>
      <c r="O869" s="128">
        <v>7204</v>
      </c>
      <c r="P869" s="129">
        <f t="shared" si="42"/>
        <v>-1802</v>
      </c>
    </row>
    <row r="870" spans="1:16" s="103" customFormat="1" ht="14.1" customHeight="1" thickBot="1" x14ac:dyDescent="0.25">
      <c r="A870" s="43"/>
      <c r="B870" s="101"/>
      <c r="C870" s="118"/>
      <c r="D870" s="118"/>
      <c r="E870" s="118"/>
      <c r="F870" s="118"/>
      <c r="G870" s="89"/>
      <c r="H870" s="89"/>
      <c r="I870" s="127" t="s">
        <v>65</v>
      </c>
      <c r="J870" s="128">
        <v>2664</v>
      </c>
      <c r="K870" s="128">
        <v>1508</v>
      </c>
      <c r="L870" s="129">
        <f t="shared" si="41"/>
        <v>1156</v>
      </c>
      <c r="M870" s="127" t="s">
        <v>72</v>
      </c>
      <c r="N870" s="128">
        <v>4517</v>
      </c>
      <c r="O870" s="128">
        <v>5799</v>
      </c>
      <c r="P870" s="129">
        <f t="shared" si="42"/>
        <v>-1282</v>
      </c>
    </row>
    <row r="871" spans="1:16" s="103" customFormat="1" ht="14.1" customHeight="1" thickBot="1" x14ac:dyDescent="0.25">
      <c r="A871" s="43"/>
      <c r="B871" s="548" t="s">
        <v>197</v>
      </c>
      <c r="C871" s="549"/>
      <c r="D871" s="549"/>
      <c r="E871" s="550"/>
      <c r="F871" s="118"/>
      <c r="G871" s="89"/>
      <c r="H871" s="89"/>
      <c r="I871" s="127" t="s">
        <v>99</v>
      </c>
      <c r="J871" s="128">
        <v>9383</v>
      </c>
      <c r="K871" s="128">
        <v>8381</v>
      </c>
      <c r="L871" s="129">
        <f t="shared" si="41"/>
        <v>1002</v>
      </c>
      <c r="M871" s="127" t="s">
        <v>79</v>
      </c>
      <c r="N871" s="128">
        <v>8854</v>
      </c>
      <c r="O871" s="128">
        <v>9669</v>
      </c>
      <c r="P871" s="129">
        <f t="shared" si="42"/>
        <v>-815</v>
      </c>
    </row>
    <row r="872" spans="1:16" s="103" customFormat="1" ht="14.1" customHeight="1" x14ac:dyDescent="0.2">
      <c r="A872" s="43"/>
      <c r="B872" s="220"/>
      <c r="C872" s="210"/>
      <c r="D872" s="221"/>
      <c r="E872" s="212"/>
      <c r="F872" s="118"/>
      <c r="G872" s="89"/>
      <c r="H872" s="89"/>
      <c r="I872" s="127" t="s">
        <v>98</v>
      </c>
      <c r="J872" s="128">
        <v>1956</v>
      </c>
      <c r="K872" s="128">
        <v>1124</v>
      </c>
      <c r="L872" s="129">
        <f t="shared" si="41"/>
        <v>832</v>
      </c>
      <c r="M872" s="127" t="s">
        <v>88</v>
      </c>
      <c r="N872" s="128">
        <v>1230</v>
      </c>
      <c r="O872" s="128">
        <v>1964</v>
      </c>
      <c r="P872" s="129">
        <f t="shared" si="42"/>
        <v>-734</v>
      </c>
    </row>
    <row r="873" spans="1:16" s="103" customFormat="1" ht="14.1" customHeight="1" x14ac:dyDescent="0.2">
      <c r="A873" s="43"/>
      <c r="B873" s="222" t="s">
        <v>226</v>
      </c>
      <c r="C873" s="223">
        <v>385737.54996242461</v>
      </c>
      <c r="D873" s="224"/>
      <c r="E873" s="225">
        <v>370794.33721658029</v>
      </c>
      <c r="F873" s="118"/>
      <c r="G873" s="89"/>
      <c r="H873" s="89"/>
      <c r="I873" s="127" t="s">
        <v>67</v>
      </c>
      <c r="J873" s="128">
        <v>1207</v>
      </c>
      <c r="K873" s="128">
        <v>456</v>
      </c>
      <c r="L873" s="129">
        <f t="shared" si="41"/>
        <v>751</v>
      </c>
      <c r="M873" s="127" t="s">
        <v>84</v>
      </c>
      <c r="N873" s="128">
        <v>4866</v>
      </c>
      <c r="O873" s="128">
        <v>5266</v>
      </c>
      <c r="P873" s="129">
        <f t="shared" si="42"/>
        <v>-400</v>
      </c>
    </row>
    <row r="874" spans="1:16" s="103" customFormat="1" ht="14.1" customHeight="1" x14ac:dyDescent="0.2">
      <c r="A874" s="43"/>
      <c r="B874" s="222" t="s">
        <v>227</v>
      </c>
      <c r="C874" s="223">
        <v>2743.5014702888657</v>
      </c>
      <c r="D874" s="198"/>
      <c r="E874" s="226">
        <v>6323.9791832070232</v>
      </c>
      <c r="F874" s="118"/>
      <c r="G874" s="89"/>
      <c r="H874" s="89"/>
      <c r="I874" s="127" t="s">
        <v>80</v>
      </c>
      <c r="J874" s="128">
        <v>2936</v>
      </c>
      <c r="K874" s="128">
        <v>2410</v>
      </c>
      <c r="L874" s="129">
        <f t="shared" si="41"/>
        <v>526</v>
      </c>
      <c r="M874" s="127" t="s">
        <v>149</v>
      </c>
      <c r="N874" s="128">
        <v>1926</v>
      </c>
      <c r="O874" s="128">
        <v>2260</v>
      </c>
      <c r="P874" s="129">
        <f t="shared" si="42"/>
        <v>-334</v>
      </c>
    </row>
    <row r="875" spans="1:16" s="103" customFormat="1" ht="14.1" customHeight="1" x14ac:dyDescent="0.2">
      <c r="A875" s="43"/>
      <c r="B875" s="222" t="s">
        <v>228</v>
      </c>
      <c r="C875" s="223">
        <v>109.34492285300668</v>
      </c>
      <c r="D875" s="198"/>
      <c r="E875" s="226">
        <v>788.46808509401217</v>
      </c>
      <c r="F875" s="118"/>
      <c r="G875" s="89"/>
      <c r="H875" s="89"/>
      <c r="I875" s="127" t="s">
        <v>166</v>
      </c>
      <c r="J875" s="128">
        <v>2472</v>
      </c>
      <c r="K875" s="128">
        <v>2043</v>
      </c>
      <c r="L875" s="129">
        <f t="shared" si="41"/>
        <v>429</v>
      </c>
      <c r="M875" s="127" t="s">
        <v>85</v>
      </c>
      <c r="N875" s="128">
        <v>7665</v>
      </c>
      <c r="O875" s="128">
        <v>7994</v>
      </c>
      <c r="P875" s="129">
        <f t="shared" si="42"/>
        <v>-329</v>
      </c>
    </row>
    <row r="876" spans="1:16" s="103" customFormat="1" ht="14.1" customHeight="1" x14ac:dyDescent="0.2">
      <c r="A876" s="43"/>
      <c r="B876" s="222" t="s">
        <v>229</v>
      </c>
      <c r="C876" s="223">
        <v>0.2642068073500396</v>
      </c>
      <c r="D876" s="224"/>
      <c r="E876" s="225">
        <v>4.7422553337835511</v>
      </c>
      <c r="F876" s="118"/>
      <c r="G876" s="89"/>
      <c r="H876" s="89"/>
      <c r="I876" s="127" t="s">
        <v>90</v>
      </c>
      <c r="J876" s="128">
        <v>3421</v>
      </c>
      <c r="K876" s="128">
        <v>3033</v>
      </c>
      <c r="L876" s="129">
        <f t="shared" si="41"/>
        <v>388</v>
      </c>
      <c r="M876" s="127" t="s">
        <v>165</v>
      </c>
      <c r="N876" s="128">
        <v>1127</v>
      </c>
      <c r="O876" s="128">
        <v>1373</v>
      </c>
      <c r="P876" s="129">
        <f t="shared" si="42"/>
        <v>-246</v>
      </c>
    </row>
    <row r="877" spans="1:16" s="103" customFormat="1" ht="14.1" customHeight="1" thickBot="1" x14ac:dyDescent="0.25">
      <c r="A877" s="43"/>
      <c r="B877" s="227"/>
      <c r="C877" s="228">
        <f>SUM(C873:C876)</f>
        <v>388590.66056237381</v>
      </c>
      <c r="D877" s="229"/>
      <c r="E877" s="230">
        <f>SUM(E873:E876)</f>
        <v>377911.52674021514</v>
      </c>
      <c r="F877" s="118"/>
      <c r="G877" s="89"/>
      <c r="H877" s="89"/>
      <c r="I877" s="127" t="s">
        <v>76</v>
      </c>
      <c r="J877" s="128">
        <v>2697</v>
      </c>
      <c r="K877" s="128">
        <v>2331</v>
      </c>
      <c r="L877" s="129">
        <f t="shared" si="41"/>
        <v>366</v>
      </c>
      <c r="M877" s="127" t="s">
        <v>77</v>
      </c>
      <c r="N877" s="128">
        <v>52</v>
      </c>
      <c r="O877" s="128">
        <v>268</v>
      </c>
      <c r="P877" s="129">
        <f t="shared" si="42"/>
        <v>-216</v>
      </c>
    </row>
    <row r="878" spans="1:16" s="103" customFormat="1" ht="14.1" customHeight="1" x14ac:dyDescent="0.2">
      <c r="A878" s="43"/>
      <c r="B878" s="231"/>
      <c r="C878" s="232"/>
      <c r="D878" s="91"/>
      <c r="E878" s="232"/>
      <c r="F878" s="118"/>
      <c r="G878" s="89"/>
      <c r="H878" s="89"/>
      <c r="I878" s="127" t="s">
        <v>70</v>
      </c>
      <c r="J878" s="128">
        <v>927</v>
      </c>
      <c r="K878" s="128">
        <v>592</v>
      </c>
      <c r="L878" s="129">
        <f t="shared" si="41"/>
        <v>335</v>
      </c>
      <c r="M878" s="127" t="s">
        <v>159</v>
      </c>
      <c r="N878" s="128">
        <v>299</v>
      </c>
      <c r="O878" s="128">
        <v>502</v>
      </c>
      <c r="P878" s="129">
        <f t="shared" si="42"/>
        <v>-203</v>
      </c>
    </row>
    <row r="879" spans="1:16" s="103" customFormat="1" ht="14.1" customHeight="1" x14ac:dyDescent="0.2">
      <c r="A879" s="43"/>
      <c r="B879" s="233"/>
      <c r="C879" s="233"/>
      <c r="D879" s="187"/>
      <c r="E879" s="233"/>
      <c r="F879" s="118"/>
      <c r="G879" s="89"/>
      <c r="H879" s="89"/>
      <c r="I879" s="127" t="s">
        <v>153</v>
      </c>
      <c r="J879" s="128">
        <v>1509</v>
      </c>
      <c r="K879" s="128">
        <v>1272</v>
      </c>
      <c r="L879" s="129">
        <f t="shared" si="41"/>
        <v>237</v>
      </c>
      <c r="M879" s="127" t="s">
        <v>155</v>
      </c>
      <c r="N879" s="128">
        <v>5086</v>
      </c>
      <c r="O879" s="128">
        <v>5284</v>
      </c>
      <c r="P879" s="129">
        <f t="shared" si="42"/>
        <v>-198</v>
      </c>
    </row>
    <row r="880" spans="1:16" s="103" customFormat="1" ht="14.1" customHeight="1" x14ac:dyDescent="0.2">
      <c r="A880" s="43"/>
      <c r="B880" s="233"/>
      <c r="C880" s="233"/>
      <c r="D880" s="187"/>
      <c r="E880" s="233"/>
      <c r="F880" s="118"/>
      <c r="G880" s="89"/>
      <c r="H880" s="89"/>
      <c r="I880" s="127" t="s">
        <v>167</v>
      </c>
      <c r="J880" s="128">
        <v>11063</v>
      </c>
      <c r="K880" s="128">
        <v>10833</v>
      </c>
      <c r="L880" s="129">
        <f t="shared" si="41"/>
        <v>230</v>
      </c>
      <c r="M880" s="127" t="s">
        <v>83</v>
      </c>
      <c r="N880" s="128">
        <v>51557</v>
      </c>
      <c r="O880" s="128">
        <v>51729</v>
      </c>
      <c r="P880" s="129">
        <f t="shared" si="42"/>
        <v>-172</v>
      </c>
    </row>
    <row r="881" spans="1:16" s="103" customFormat="1" ht="14.1" customHeight="1" x14ac:dyDescent="0.2">
      <c r="A881" s="95"/>
      <c r="B881" s="233"/>
      <c r="C881" s="233"/>
      <c r="D881" s="187"/>
      <c r="E881" s="151"/>
      <c r="F881" s="97"/>
      <c r="G881" s="89"/>
      <c r="H881" s="89"/>
      <c r="I881" s="127" t="s">
        <v>154</v>
      </c>
      <c r="J881" s="128">
        <v>420</v>
      </c>
      <c r="K881" s="128">
        <v>215</v>
      </c>
      <c r="L881" s="129">
        <f t="shared" si="41"/>
        <v>205</v>
      </c>
      <c r="M881" s="127" t="s">
        <v>103</v>
      </c>
      <c r="N881" s="128">
        <v>2374</v>
      </c>
      <c r="O881" s="128">
        <v>2544</v>
      </c>
      <c r="P881" s="129">
        <f t="shared" si="42"/>
        <v>-170</v>
      </c>
    </row>
    <row r="882" spans="1:16" s="103" customFormat="1" ht="14.1" customHeight="1" x14ac:dyDescent="0.2">
      <c r="A882" s="95"/>
      <c r="B882" s="233"/>
      <c r="C882" s="233"/>
      <c r="D882" s="187"/>
      <c r="E882" s="151"/>
      <c r="F882" s="97"/>
      <c r="G882" s="89"/>
      <c r="H882" s="89"/>
      <c r="I882" s="127" t="s">
        <v>158</v>
      </c>
      <c r="J882" s="128">
        <v>2327</v>
      </c>
      <c r="K882" s="128">
        <v>2160</v>
      </c>
      <c r="L882" s="129">
        <f t="shared" si="41"/>
        <v>167</v>
      </c>
      <c r="M882" s="127" t="s">
        <v>176</v>
      </c>
      <c r="N882" s="128">
        <v>113</v>
      </c>
      <c r="O882" s="128">
        <v>257</v>
      </c>
      <c r="P882" s="129">
        <f t="shared" si="42"/>
        <v>-144</v>
      </c>
    </row>
    <row r="883" spans="1:16" s="103" customFormat="1" ht="14.1" customHeight="1" x14ac:dyDescent="0.2">
      <c r="A883" s="95"/>
      <c r="B883" s="233"/>
      <c r="C883" s="233"/>
      <c r="D883" s="187"/>
      <c r="E883" s="151"/>
      <c r="F883" s="97"/>
      <c r="G883" s="89"/>
      <c r="H883" s="89"/>
      <c r="I883" s="127" t="s">
        <v>164</v>
      </c>
      <c r="J883" s="128">
        <v>1101</v>
      </c>
      <c r="K883" s="128">
        <v>956</v>
      </c>
      <c r="L883" s="129">
        <f t="shared" si="41"/>
        <v>145</v>
      </c>
      <c r="M883" s="127" t="s">
        <v>87</v>
      </c>
      <c r="N883" s="128">
        <v>1836</v>
      </c>
      <c r="O883" s="128">
        <v>1977</v>
      </c>
      <c r="P883" s="129">
        <f t="shared" si="42"/>
        <v>-141</v>
      </c>
    </row>
    <row r="884" spans="1:16" s="103" customFormat="1" ht="14.1" customHeight="1" x14ac:dyDescent="0.2">
      <c r="A884" s="43"/>
      <c r="B884" s="101"/>
      <c r="C884" s="89"/>
      <c r="D884" s="89"/>
      <c r="E884" s="118"/>
      <c r="F884" s="118"/>
      <c r="G884" s="89"/>
      <c r="H884" s="89"/>
      <c r="I884" s="127" t="s">
        <v>95</v>
      </c>
      <c r="J884" s="128">
        <v>2086</v>
      </c>
      <c r="K884" s="128">
        <v>1953</v>
      </c>
      <c r="L884" s="129">
        <f t="shared" si="41"/>
        <v>133</v>
      </c>
      <c r="M884" s="127" t="s">
        <v>102</v>
      </c>
      <c r="N884" s="128">
        <v>1118</v>
      </c>
      <c r="O884" s="128">
        <v>1255</v>
      </c>
      <c r="P884" s="129">
        <f t="shared" si="42"/>
        <v>-137</v>
      </c>
    </row>
    <row r="885" spans="1:16" s="103" customFormat="1" ht="14.1" customHeight="1" x14ac:dyDescent="0.2">
      <c r="A885" s="43"/>
      <c r="B885" s="101"/>
      <c r="C885" s="89"/>
      <c r="D885" s="89"/>
      <c r="E885" s="118"/>
      <c r="F885" s="118"/>
      <c r="G885" s="89"/>
      <c r="H885" s="89"/>
      <c r="I885" s="127" t="s">
        <v>64</v>
      </c>
      <c r="J885" s="128">
        <v>1272</v>
      </c>
      <c r="K885" s="128">
        <v>1149</v>
      </c>
      <c r="L885" s="129">
        <f t="shared" si="41"/>
        <v>123</v>
      </c>
      <c r="M885" s="127" t="s">
        <v>69</v>
      </c>
      <c r="N885" s="128">
        <v>4397</v>
      </c>
      <c r="O885" s="128">
        <v>4522</v>
      </c>
      <c r="P885" s="129">
        <f t="shared" si="42"/>
        <v>-125</v>
      </c>
    </row>
    <row r="886" spans="1:16" s="103" customFormat="1" ht="14.1" customHeight="1" x14ac:dyDescent="0.2">
      <c r="A886" s="43"/>
      <c r="B886" s="101"/>
      <c r="C886" s="118"/>
      <c r="D886" s="118"/>
      <c r="E886" s="118"/>
      <c r="F886" s="118"/>
      <c r="G886" s="89"/>
      <c r="H886" s="89"/>
      <c r="I886" s="127" t="s">
        <v>160</v>
      </c>
      <c r="J886" s="128">
        <v>170</v>
      </c>
      <c r="K886" s="128">
        <v>50</v>
      </c>
      <c r="L886" s="129">
        <f t="shared" si="41"/>
        <v>120</v>
      </c>
      <c r="M886" s="127" t="s">
        <v>68</v>
      </c>
      <c r="N886" s="128">
        <v>35656</v>
      </c>
      <c r="O886" s="128">
        <v>35781</v>
      </c>
      <c r="P886" s="129">
        <f t="shared" si="42"/>
        <v>-125</v>
      </c>
    </row>
    <row r="887" spans="1:16" s="103" customFormat="1" ht="14.1" customHeight="1" x14ac:dyDescent="0.2">
      <c r="A887" s="43"/>
      <c r="B887" s="101"/>
      <c r="C887" s="118"/>
      <c r="D887" s="118"/>
      <c r="E887" s="118"/>
      <c r="F887" s="118"/>
      <c r="G887" s="89"/>
      <c r="H887" s="89"/>
      <c r="I887" s="127" t="s">
        <v>86</v>
      </c>
      <c r="J887" s="128">
        <v>946</v>
      </c>
      <c r="K887" s="128">
        <v>838</v>
      </c>
      <c r="L887" s="129">
        <f t="shared" si="41"/>
        <v>108</v>
      </c>
      <c r="M887" s="127" t="s">
        <v>157</v>
      </c>
      <c r="N887" s="128">
        <v>1335</v>
      </c>
      <c r="O887" s="128">
        <v>1458</v>
      </c>
      <c r="P887" s="129">
        <f t="shared" si="42"/>
        <v>-123</v>
      </c>
    </row>
    <row r="888" spans="1:16" s="103" customFormat="1" ht="14.1" customHeight="1" x14ac:dyDescent="0.2">
      <c r="A888" s="43"/>
      <c r="B888" s="101"/>
      <c r="C888" s="118"/>
      <c r="D888" s="118"/>
      <c r="E888" s="118"/>
      <c r="F888" s="118"/>
      <c r="G888" s="89"/>
      <c r="H888" s="89"/>
      <c r="I888" s="127" t="s">
        <v>97</v>
      </c>
      <c r="J888" s="128">
        <v>4999</v>
      </c>
      <c r="K888" s="128">
        <v>4903</v>
      </c>
      <c r="L888" s="129">
        <f t="shared" si="41"/>
        <v>96</v>
      </c>
      <c r="M888" s="127" t="s">
        <v>175</v>
      </c>
      <c r="N888" s="128">
        <v>241</v>
      </c>
      <c r="O888" s="128">
        <v>333</v>
      </c>
      <c r="P888" s="129">
        <f t="shared" si="42"/>
        <v>-92</v>
      </c>
    </row>
    <row r="889" spans="1:16" s="103" customFormat="1" ht="14.1" customHeight="1" x14ac:dyDescent="0.2">
      <c r="A889" s="43"/>
      <c r="B889" s="101"/>
      <c r="C889" s="118"/>
      <c r="D889" s="118"/>
      <c r="E889" s="118"/>
      <c r="F889" s="118"/>
      <c r="G889" s="89"/>
      <c r="H889" s="89"/>
      <c r="I889" s="127" t="s">
        <v>91</v>
      </c>
      <c r="J889" s="128">
        <v>397</v>
      </c>
      <c r="K889" s="128">
        <v>312</v>
      </c>
      <c r="L889" s="129">
        <f t="shared" si="41"/>
        <v>85</v>
      </c>
      <c r="M889" s="127" t="s">
        <v>163</v>
      </c>
      <c r="N889" s="128">
        <v>817</v>
      </c>
      <c r="O889" s="128">
        <v>908</v>
      </c>
      <c r="P889" s="129">
        <f t="shared" si="42"/>
        <v>-91</v>
      </c>
    </row>
    <row r="890" spans="1:16" s="103" customFormat="1" ht="14.1" customHeight="1" x14ac:dyDescent="0.2">
      <c r="A890" s="43"/>
      <c r="B890" s="101"/>
      <c r="C890" s="118"/>
      <c r="D890" s="118"/>
      <c r="E890" s="118"/>
      <c r="F890" s="118"/>
      <c r="G890" s="89"/>
      <c r="H890" s="89"/>
      <c r="I890" s="127" t="s">
        <v>71</v>
      </c>
      <c r="J890" s="128">
        <v>105</v>
      </c>
      <c r="K890" s="128">
        <v>62</v>
      </c>
      <c r="L890" s="129">
        <f t="shared" si="41"/>
        <v>43</v>
      </c>
      <c r="M890" s="127" t="s">
        <v>168</v>
      </c>
      <c r="N890" s="128">
        <v>584</v>
      </c>
      <c r="O890" s="128">
        <v>673</v>
      </c>
      <c r="P890" s="129">
        <f t="shared" si="42"/>
        <v>-89</v>
      </c>
    </row>
    <row r="891" spans="1:16" s="103" customFormat="1" ht="14.1" customHeight="1" x14ac:dyDescent="0.2">
      <c r="A891" s="43"/>
      <c r="B891" s="101"/>
      <c r="C891" s="118"/>
      <c r="D891" s="118"/>
      <c r="E891" s="118"/>
      <c r="F891" s="118"/>
      <c r="G891" s="89"/>
      <c r="H891" s="89"/>
      <c r="I891" s="127" t="s">
        <v>156</v>
      </c>
      <c r="J891" s="128">
        <v>234</v>
      </c>
      <c r="K891" s="128">
        <v>200</v>
      </c>
      <c r="L891" s="129">
        <f t="shared" si="41"/>
        <v>34</v>
      </c>
      <c r="M891" s="127" t="s">
        <v>81</v>
      </c>
      <c r="N891" s="128">
        <v>5385</v>
      </c>
      <c r="O891" s="128">
        <v>5464</v>
      </c>
      <c r="P891" s="129">
        <f t="shared" si="42"/>
        <v>-79</v>
      </c>
    </row>
    <row r="892" spans="1:16" s="103" customFormat="1" ht="14.1" customHeight="1" x14ac:dyDescent="0.2">
      <c r="A892" s="43"/>
      <c r="B892" s="101"/>
      <c r="C892" s="118"/>
      <c r="D892" s="118"/>
      <c r="E892" s="118"/>
      <c r="F892" s="118"/>
      <c r="G892" s="89"/>
      <c r="H892" s="89"/>
      <c r="I892" s="127" t="s">
        <v>78</v>
      </c>
      <c r="J892" s="128">
        <v>37</v>
      </c>
      <c r="K892" s="128">
        <v>4</v>
      </c>
      <c r="L892" s="129">
        <f t="shared" si="41"/>
        <v>33</v>
      </c>
      <c r="M892" s="127" t="s">
        <v>96</v>
      </c>
      <c r="N892" s="128">
        <v>43</v>
      </c>
      <c r="O892" s="128">
        <v>108</v>
      </c>
      <c r="P892" s="129">
        <f t="shared" si="42"/>
        <v>-65</v>
      </c>
    </row>
    <row r="893" spans="1:16" s="103" customFormat="1" ht="14.1" customHeight="1" x14ac:dyDescent="0.2">
      <c r="A893" s="43"/>
      <c r="B893" s="101"/>
      <c r="C893" s="118"/>
      <c r="D893" s="118"/>
      <c r="E893" s="118"/>
      <c r="F893" s="118"/>
      <c r="G893" s="89"/>
      <c r="H893" s="89"/>
      <c r="I893" s="127" t="s">
        <v>82</v>
      </c>
      <c r="J893" s="128">
        <v>56</v>
      </c>
      <c r="K893" s="128">
        <v>26</v>
      </c>
      <c r="L893" s="129">
        <f t="shared" si="41"/>
        <v>30</v>
      </c>
      <c r="M893" s="127" t="s">
        <v>94</v>
      </c>
      <c r="N893" s="128">
        <v>269</v>
      </c>
      <c r="O893" s="128">
        <v>314</v>
      </c>
      <c r="P893" s="129">
        <f t="shared" si="42"/>
        <v>-45</v>
      </c>
    </row>
    <row r="894" spans="1:16" s="103" customFormat="1" ht="14.1" customHeight="1" x14ac:dyDescent="0.2">
      <c r="A894" s="43"/>
      <c r="B894" s="101"/>
      <c r="C894" s="118"/>
      <c r="D894" s="118"/>
      <c r="E894" s="118"/>
      <c r="F894" s="118"/>
      <c r="G894" s="89"/>
      <c r="H894" s="89"/>
      <c r="I894" s="127" t="s">
        <v>177</v>
      </c>
      <c r="J894" s="128">
        <v>31</v>
      </c>
      <c r="K894" s="128">
        <v>5</v>
      </c>
      <c r="L894" s="129">
        <f t="shared" si="41"/>
        <v>26</v>
      </c>
      <c r="M894" s="127" t="s">
        <v>148</v>
      </c>
      <c r="N894" s="128">
        <v>2348</v>
      </c>
      <c r="O894" s="128">
        <v>2388</v>
      </c>
      <c r="P894" s="129">
        <f t="shared" si="42"/>
        <v>-40</v>
      </c>
    </row>
    <row r="895" spans="1:16" s="103" customFormat="1" ht="14.1" customHeight="1" x14ac:dyDescent="0.2">
      <c r="A895" s="43"/>
      <c r="B895" s="101"/>
      <c r="C895" s="118"/>
      <c r="D895" s="118"/>
      <c r="E895" s="118"/>
      <c r="F895" s="118"/>
      <c r="G895" s="89"/>
      <c r="H895" s="89"/>
      <c r="I895" s="127" t="s">
        <v>150</v>
      </c>
      <c r="J895" s="128">
        <v>23689</v>
      </c>
      <c r="K895" s="128">
        <v>22591</v>
      </c>
      <c r="L895" s="129">
        <f t="shared" si="41"/>
        <v>1098</v>
      </c>
      <c r="M895" s="127" t="s">
        <v>174</v>
      </c>
      <c r="N895" s="128">
        <v>64</v>
      </c>
      <c r="O895" s="128">
        <v>103</v>
      </c>
      <c r="P895" s="129">
        <f t="shared" si="42"/>
        <v>-39</v>
      </c>
    </row>
    <row r="896" spans="1:16" s="103" customFormat="1" ht="14.1" customHeight="1" x14ac:dyDescent="0.2">
      <c r="C896" s="118"/>
      <c r="D896" s="118"/>
      <c r="E896" s="118"/>
      <c r="F896" s="118"/>
      <c r="G896" s="89"/>
      <c r="H896" s="89"/>
      <c r="M896" s="127" t="s">
        <v>171</v>
      </c>
      <c r="N896" s="128">
        <v>231</v>
      </c>
      <c r="O896" s="128">
        <v>270</v>
      </c>
      <c r="P896" s="129">
        <f t="shared" si="42"/>
        <v>-39</v>
      </c>
    </row>
    <row r="897" spans="1:16" s="103" customFormat="1" ht="14.1" customHeight="1" x14ac:dyDescent="0.2">
      <c r="C897" s="118"/>
      <c r="D897" s="118"/>
      <c r="E897" s="118"/>
      <c r="F897" s="118"/>
      <c r="G897" s="89"/>
      <c r="H897" s="89"/>
      <c r="I897" s="131"/>
      <c r="J897" s="128"/>
      <c r="K897" s="128"/>
      <c r="L897" s="129"/>
      <c r="M897" s="127" t="s">
        <v>161</v>
      </c>
      <c r="N897" s="128">
        <v>5</v>
      </c>
      <c r="O897" s="128">
        <v>7</v>
      </c>
      <c r="P897" s="129">
        <f t="shared" si="42"/>
        <v>-2</v>
      </c>
    </row>
    <row r="898" spans="1:16" s="103" customFormat="1" ht="14.1" customHeight="1" x14ac:dyDescent="0.2">
      <c r="C898" s="118"/>
      <c r="D898" s="118"/>
      <c r="E898" s="118"/>
      <c r="F898" s="118"/>
      <c r="G898" s="89"/>
      <c r="H898" s="89"/>
      <c r="I898" s="131"/>
      <c r="J898" s="128"/>
      <c r="K898" s="128"/>
      <c r="L898" s="129"/>
      <c r="M898" s="131"/>
      <c r="N898" s="128"/>
      <c r="O898" s="128"/>
      <c r="P898" s="129"/>
    </row>
    <row r="899" spans="1:16" s="103" customFormat="1" ht="14.1" customHeight="1" x14ac:dyDescent="0.2">
      <c r="C899" s="118"/>
      <c r="D899" s="118"/>
      <c r="E899" s="118"/>
      <c r="F899" s="118"/>
      <c r="G899" s="89"/>
      <c r="H899" s="89"/>
      <c r="M899" s="131"/>
      <c r="N899" s="128"/>
      <c r="O899" s="128"/>
      <c r="P899" s="129"/>
    </row>
    <row r="900" spans="1:16" s="103" customFormat="1" ht="14.1" customHeight="1" x14ac:dyDescent="0.2">
      <c r="C900" s="118"/>
      <c r="D900" s="118"/>
      <c r="E900" s="118"/>
      <c r="F900" s="118"/>
      <c r="G900" s="89"/>
      <c r="H900" s="89"/>
      <c r="I900" s="131"/>
      <c r="J900" s="128"/>
      <c r="K900" s="128"/>
      <c r="L900" s="129"/>
      <c r="M900" s="132"/>
      <c r="N900" s="133"/>
      <c r="O900" s="133"/>
      <c r="P900" s="129"/>
    </row>
    <row r="901" spans="1:16" s="103" customFormat="1" ht="14.1" customHeight="1" x14ac:dyDescent="0.2">
      <c r="C901" s="118"/>
      <c r="D901" s="118"/>
      <c r="E901" s="118"/>
      <c r="F901" s="89"/>
      <c r="G901" s="89"/>
      <c r="H901" s="89"/>
      <c r="I901" s="131"/>
      <c r="J901" s="128"/>
      <c r="K901" s="128"/>
      <c r="L901" s="129"/>
      <c r="M901" s="132"/>
      <c r="N901" s="133"/>
      <c r="O901" s="133"/>
      <c r="P901" s="129"/>
    </row>
    <row r="902" spans="1:16" s="103" customFormat="1" ht="14.1" customHeight="1" x14ac:dyDescent="0.2">
      <c r="C902" s="118"/>
      <c r="D902" s="118"/>
      <c r="E902" s="118"/>
      <c r="F902" s="89"/>
      <c r="G902" s="89"/>
      <c r="H902" s="89"/>
      <c r="I902" s="131"/>
      <c r="J902" s="128"/>
      <c r="K902" s="128"/>
      <c r="L902" s="129"/>
      <c r="M902" s="132"/>
      <c r="N902" s="133"/>
      <c r="O902" s="133"/>
      <c r="P902" s="129"/>
    </row>
    <row r="903" spans="1:16" s="103" customFormat="1" ht="14.1" customHeight="1" x14ac:dyDescent="0.2">
      <c r="C903" s="118"/>
      <c r="D903" s="118"/>
      <c r="E903" s="118"/>
      <c r="F903" s="89"/>
      <c r="G903" s="89"/>
      <c r="H903" s="89"/>
      <c r="P903" s="134"/>
    </row>
    <row r="904" spans="1:16" s="103" customFormat="1" ht="14.1" customHeight="1" x14ac:dyDescent="0.2">
      <c r="A904" s="43"/>
      <c r="B904" s="101"/>
      <c r="C904" s="118"/>
      <c r="D904" s="118"/>
      <c r="E904" s="118"/>
      <c r="F904" s="89"/>
      <c r="G904" s="89"/>
      <c r="H904" s="89"/>
      <c r="I904" s="118" t="s">
        <v>151</v>
      </c>
      <c r="J904" s="118">
        <f>SUM(J867:J903)</f>
        <v>212595</v>
      </c>
      <c r="K904" s="118">
        <f>SUM(K867:K903)</f>
        <v>189390</v>
      </c>
      <c r="L904" s="118">
        <f>SUM(L867:L903)</f>
        <v>23205</v>
      </c>
      <c r="M904" s="118" t="s">
        <v>151</v>
      </c>
      <c r="N904" s="118">
        <f>SUM(N867:N903)</f>
        <v>175767</v>
      </c>
      <c r="O904" s="118">
        <f>SUM(O867:O903)</f>
        <v>189456</v>
      </c>
      <c r="P904" s="137">
        <f>SUM(P867:P903)</f>
        <v>-13689</v>
      </c>
    </row>
    <row r="905" spans="1:16" s="103" customFormat="1" ht="14.1" customHeight="1" x14ac:dyDescent="0.2">
      <c r="A905" s="43"/>
      <c r="B905" s="101"/>
      <c r="C905" s="118"/>
      <c r="D905" s="118"/>
      <c r="E905" s="118"/>
      <c r="F905" s="89"/>
      <c r="G905" s="89"/>
      <c r="H905" s="89"/>
      <c r="I905" s="89"/>
      <c r="J905" s="118">
        <f>N904</f>
        <v>175767</v>
      </c>
      <c r="K905" s="118">
        <f>O904</f>
        <v>189456</v>
      </c>
      <c r="L905" s="137">
        <f>P904</f>
        <v>-13689</v>
      </c>
      <c r="N905" s="89"/>
      <c r="O905" s="89"/>
      <c r="P905" s="122"/>
    </row>
    <row r="906" spans="1:16" s="103" customFormat="1" ht="14.1" customHeight="1" x14ac:dyDescent="0.2">
      <c r="A906" s="43"/>
      <c r="B906" s="101"/>
      <c r="C906" s="118"/>
      <c r="D906" s="118"/>
      <c r="E906" s="118"/>
      <c r="F906" s="89"/>
      <c r="G906" s="89"/>
      <c r="H906" s="89"/>
      <c r="I906" s="89"/>
      <c r="J906" s="138">
        <f>SUM(J904:J905)</f>
        <v>388362</v>
      </c>
      <c r="K906" s="138">
        <f>SUM(K904:K905)</f>
        <v>378846</v>
      </c>
      <c r="L906" s="139">
        <f>SUM(L904:L905)</f>
        <v>9516</v>
      </c>
      <c r="N906" s="89"/>
      <c r="O906" s="89"/>
      <c r="P906" s="122"/>
    </row>
    <row r="907" spans="1:16" s="103" customFormat="1" ht="14.1" customHeight="1" x14ac:dyDescent="0.2">
      <c r="A907" s="43"/>
      <c r="B907" s="101"/>
      <c r="C907" s="118"/>
      <c r="D907" s="118"/>
      <c r="E907" s="118"/>
      <c r="F907" s="89"/>
      <c r="G907" s="89"/>
      <c r="H907" s="89"/>
      <c r="I907" s="142" t="s">
        <v>230</v>
      </c>
      <c r="J907" s="138">
        <f>C866-J906</f>
        <v>0</v>
      </c>
      <c r="K907" s="138">
        <f>E866-K906</f>
        <v>0</v>
      </c>
      <c r="L907" s="139">
        <f>G866-L906</f>
        <v>0</v>
      </c>
      <c r="N907" s="89"/>
      <c r="O907" s="89"/>
      <c r="P907" s="122"/>
    </row>
    <row r="908" spans="1:16" s="103" customFormat="1" ht="14.1" customHeight="1" x14ac:dyDescent="0.2">
      <c r="A908" s="43"/>
      <c r="B908" s="101"/>
      <c r="C908" s="118"/>
      <c r="D908" s="118"/>
      <c r="E908" s="118"/>
      <c r="F908" s="89"/>
      <c r="G908" s="89"/>
      <c r="H908" s="89"/>
      <c r="I908" s="89"/>
      <c r="J908" s="89"/>
      <c r="K908" s="89"/>
      <c r="L908" s="122"/>
      <c r="N908" s="89"/>
      <c r="O908" s="89"/>
      <c r="P908" s="122"/>
    </row>
    <row r="909" spans="1:16" s="103" customFormat="1" ht="14.1" customHeight="1" x14ac:dyDescent="0.2">
      <c r="A909" s="117">
        <v>22</v>
      </c>
      <c r="B909" s="118" t="s">
        <v>231</v>
      </c>
      <c r="C909" s="48">
        <v>477091</v>
      </c>
      <c r="D909" s="119">
        <f>C909*100/22958322</f>
        <v>2.0780743470711842</v>
      </c>
      <c r="E909" s="48">
        <v>393651</v>
      </c>
      <c r="F909" s="119">
        <f>E909*100/23212007</f>
        <v>1.6958938535560497</v>
      </c>
      <c r="G909" s="120">
        <f>C909-E909</f>
        <v>83440</v>
      </c>
      <c r="H909" s="121">
        <f>G909*100/E909</f>
        <v>21.196440501865865</v>
      </c>
      <c r="I909" s="136"/>
      <c r="J909" s="118"/>
      <c r="K909" s="118"/>
      <c r="L909" s="160"/>
      <c r="M909" s="136"/>
      <c r="N909" s="118"/>
      <c r="O909" s="118"/>
      <c r="P909" s="160"/>
    </row>
    <row r="910" spans="1:16" s="103" customFormat="1" ht="14.1" customHeight="1" x14ac:dyDescent="0.2">
      <c r="A910" s="43"/>
      <c r="B910" s="118" t="s">
        <v>232</v>
      </c>
      <c r="C910" s="118"/>
      <c r="D910" s="118"/>
      <c r="E910" s="118"/>
      <c r="F910" s="118"/>
      <c r="G910" s="89"/>
      <c r="H910" s="89"/>
      <c r="I910" s="171" t="s">
        <v>103</v>
      </c>
      <c r="J910" s="128">
        <v>40735</v>
      </c>
      <c r="K910" s="128">
        <v>0</v>
      </c>
      <c r="L910" s="129">
        <f t="shared" ref="L910:L920" si="43">J910-K910</f>
        <v>40735</v>
      </c>
      <c r="M910" s="171" t="s">
        <v>85</v>
      </c>
      <c r="N910" s="128">
        <v>21584</v>
      </c>
      <c r="O910" s="128">
        <v>56182</v>
      </c>
      <c r="P910" s="129">
        <f t="shared" ref="P910:P918" si="44">N910-O910</f>
        <v>-34598</v>
      </c>
    </row>
    <row r="911" spans="1:16" s="103" customFormat="1" ht="14.1" customHeight="1" x14ac:dyDescent="0.2">
      <c r="A911" s="43"/>
      <c r="B911" s="123"/>
      <c r="C911" s="118"/>
      <c r="D911" s="118"/>
      <c r="E911" s="118"/>
      <c r="F911" s="118"/>
      <c r="G911" s="89"/>
      <c r="H911" s="89"/>
      <c r="I911" s="171" t="s">
        <v>155</v>
      </c>
      <c r="J911" s="128">
        <v>22642</v>
      </c>
      <c r="K911" s="128">
        <v>2648</v>
      </c>
      <c r="L911" s="129">
        <f t="shared" si="43"/>
        <v>19994</v>
      </c>
      <c r="M911" s="171" t="s">
        <v>78</v>
      </c>
      <c r="N911" s="128">
        <v>124336</v>
      </c>
      <c r="O911" s="128">
        <v>142650</v>
      </c>
      <c r="P911" s="129">
        <f t="shared" si="44"/>
        <v>-18314</v>
      </c>
    </row>
    <row r="912" spans="1:16" s="103" customFormat="1" ht="14.1" customHeight="1" thickBot="1" x14ac:dyDescent="0.25">
      <c r="A912" s="43"/>
      <c r="B912" s="101"/>
      <c r="C912" s="118"/>
      <c r="D912" s="118"/>
      <c r="E912" s="118"/>
      <c r="F912" s="118"/>
      <c r="G912" s="89"/>
      <c r="H912" s="89"/>
      <c r="I912" s="171" t="s">
        <v>86</v>
      </c>
      <c r="J912" s="128">
        <v>18111</v>
      </c>
      <c r="K912" s="128">
        <v>0</v>
      </c>
      <c r="L912" s="129">
        <f t="shared" si="43"/>
        <v>18111</v>
      </c>
      <c r="M912" s="171" t="s">
        <v>97</v>
      </c>
      <c r="N912" s="128">
        <v>147</v>
      </c>
      <c r="O912" s="128">
        <v>3963</v>
      </c>
      <c r="P912" s="129">
        <f t="shared" si="44"/>
        <v>-3816</v>
      </c>
    </row>
    <row r="913" spans="1:16" s="103" customFormat="1" ht="14.1" customHeight="1" thickBot="1" x14ac:dyDescent="0.25">
      <c r="A913" s="43"/>
      <c r="B913" s="548" t="s">
        <v>233</v>
      </c>
      <c r="C913" s="549"/>
      <c r="D913" s="549"/>
      <c r="E913" s="550"/>
      <c r="F913" s="118"/>
      <c r="G913" s="89"/>
      <c r="H913" s="89"/>
      <c r="I913" s="171" t="s">
        <v>71</v>
      </c>
      <c r="J913" s="128">
        <v>6045</v>
      </c>
      <c r="K913" s="128">
        <v>0</v>
      </c>
      <c r="L913" s="129">
        <f t="shared" si="43"/>
        <v>6045</v>
      </c>
      <c r="M913" s="171" t="s">
        <v>148</v>
      </c>
      <c r="N913" s="128">
        <v>0</v>
      </c>
      <c r="O913" s="128">
        <v>2436</v>
      </c>
      <c r="P913" s="129">
        <f t="shared" si="44"/>
        <v>-2436</v>
      </c>
    </row>
    <row r="914" spans="1:16" s="103" customFormat="1" ht="14.1" customHeight="1" x14ac:dyDescent="0.2">
      <c r="A914" s="43"/>
      <c r="B914" s="234"/>
      <c r="C914" s="210"/>
      <c r="D914" s="221"/>
      <c r="E914" s="212"/>
      <c r="F914" s="118"/>
      <c r="G914" s="89"/>
      <c r="H914" s="89"/>
      <c r="I914" s="171" t="s">
        <v>87</v>
      </c>
      <c r="J914" s="128">
        <v>42764</v>
      </c>
      <c r="K914" s="128">
        <v>39045</v>
      </c>
      <c r="L914" s="129">
        <f t="shared" si="43"/>
        <v>3719</v>
      </c>
      <c r="M914" s="171" t="s">
        <v>79</v>
      </c>
      <c r="N914" s="128">
        <v>8909</v>
      </c>
      <c r="O914" s="128">
        <v>9044</v>
      </c>
      <c r="P914" s="129">
        <f t="shared" si="44"/>
        <v>-135</v>
      </c>
    </row>
    <row r="915" spans="1:16" s="103" customFormat="1" ht="14.1" customHeight="1" x14ac:dyDescent="0.2">
      <c r="A915" s="43"/>
      <c r="B915" s="222" t="s">
        <v>234</v>
      </c>
      <c r="C915" s="235">
        <v>285435</v>
      </c>
      <c r="D915" s="236"/>
      <c r="E915" s="199">
        <v>190382</v>
      </c>
      <c r="F915" s="118"/>
      <c r="G915" s="89"/>
      <c r="H915" s="89"/>
      <c r="I915" s="171" t="s">
        <v>69</v>
      </c>
      <c r="J915" s="128">
        <v>71</v>
      </c>
      <c r="K915" s="128">
        <v>0</v>
      </c>
      <c r="L915" s="129">
        <f t="shared" si="43"/>
        <v>71</v>
      </c>
      <c r="M915" s="171" t="s">
        <v>167</v>
      </c>
      <c r="N915" s="128">
        <v>137499</v>
      </c>
      <c r="O915" s="128">
        <v>137597</v>
      </c>
      <c r="P915" s="129">
        <f t="shared" si="44"/>
        <v>-98</v>
      </c>
    </row>
    <row r="916" spans="1:16" s="103" customFormat="1" ht="14.1" customHeight="1" x14ac:dyDescent="0.2">
      <c r="B916" s="237" t="s">
        <v>52</v>
      </c>
      <c r="C916" s="238">
        <v>191656</v>
      </c>
      <c r="D916" s="236"/>
      <c r="E916" s="199">
        <v>203269</v>
      </c>
      <c r="F916" s="118"/>
      <c r="G916" s="89"/>
      <c r="H916" s="89"/>
      <c r="I916" s="171" t="s">
        <v>77</v>
      </c>
      <c r="J916" s="128">
        <v>67</v>
      </c>
      <c r="K916" s="128">
        <v>0</v>
      </c>
      <c r="L916" s="129">
        <f t="shared" si="43"/>
        <v>67</v>
      </c>
      <c r="M916" s="171" t="s">
        <v>67</v>
      </c>
      <c r="N916" s="128">
        <v>0</v>
      </c>
      <c r="O916" s="128">
        <v>35</v>
      </c>
      <c r="P916" s="129">
        <f t="shared" si="44"/>
        <v>-35</v>
      </c>
    </row>
    <row r="917" spans="1:16" s="103" customFormat="1" ht="14.1" customHeight="1" x14ac:dyDescent="0.2">
      <c r="B917" s="239"/>
      <c r="C917" s="235"/>
      <c r="D917" s="198"/>
      <c r="E917" s="199"/>
      <c r="F917" s="118"/>
      <c r="G917" s="89"/>
      <c r="H917" s="89"/>
      <c r="I917" s="171" t="s">
        <v>101</v>
      </c>
      <c r="J917" s="128">
        <v>45</v>
      </c>
      <c r="K917" s="128">
        <v>0</v>
      </c>
      <c r="L917" s="129">
        <f t="shared" si="43"/>
        <v>45</v>
      </c>
      <c r="M917" s="171" t="s">
        <v>159</v>
      </c>
      <c r="N917" s="128">
        <v>0</v>
      </c>
      <c r="O917" s="128">
        <v>2</v>
      </c>
      <c r="P917" s="129">
        <f t="shared" si="44"/>
        <v>-2</v>
      </c>
    </row>
    <row r="918" spans="1:16" s="103" customFormat="1" ht="14.1" customHeight="1" thickBot="1" x14ac:dyDescent="0.25">
      <c r="B918" s="240"/>
      <c r="C918" s="228">
        <f>SUM(C915:C917)</f>
        <v>477091</v>
      </c>
      <c r="D918" s="229"/>
      <c r="E918" s="230">
        <f>SUM(E915:E917)</f>
        <v>393651</v>
      </c>
      <c r="F918" s="118"/>
      <c r="G918" s="89"/>
      <c r="H918" s="89"/>
      <c r="I918" s="171" t="s">
        <v>64</v>
      </c>
      <c r="J918" s="128">
        <v>45</v>
      </c>
      <c r="K918" s="128">
        <v>9</v>
      </c>
      <c r="L918" s="129">
        <f t="shared" si="43"/>
        <v>36</v>
      </c>
      <c r="M918" s="171" t="s">
        <v>102</v>
      </c>
      <c r="N918" s="128">
        <v>0</v>
      </c>
      <c r="O918" s="128">
        <v>1</v>
      </c>
      <c r="P918" s="129">
        <f t="shared" si="44"/>
        <v>-1</v>
      </c>
    </row>
    <row r="919" spans="1:16" s="103" customFormat="1" ht="14.1" customHeight="1" x14ac:dyDescent="0.2">
      <c r="D919" s="89"/>
      <c r="F919" s="118"/>
      <c r="G919" s="89"/>
      <c r="H919" s="89"/>
      <c r="I919" s="171" t="s">
        <v>157</v>
      </c>
      <c r="J919" s="128">
        <v>3</v>
      </c>
      <c r="K919" s="128">
        <v>0</v>
      </c>
      <c r="L919" s="129">
        <f t="shared" si="43"/>
        <v>3</v>
      </c>
      <c r="M919" s="131"/>
      <c r="N919" s="128"/>
      <c r="O919" s="128"/>
      <c r="P919" s="129"/>
    </row>
    <row r="920" spans="1:16" s="103" customFormat="1" ht="14.1" customHeight="1" x14ac:dyDescent="0.2">
      <c r="B920" s="231"/>
      <c r="C920" s="232"/>
      <c r="D920" s="91"/>
      <c r="E920" s="232"/>
      <c r="F920" s="118"/>
      <c r="G920" s="89"/>
      <c r="H920" s="89"/>
      <c r="I920" s="171" t="s">
        <v>150</v>
      </c>
      <c r="J920" s="128">
        <v>54088</v>
      </c>
      <c r="K920" s="128">
        <v>39</v>
      </c>
      <c r="L920" s="129">
        <f t="shared" si="43"/>
        <v>54049</v>
      </c>
    </row>
    <row r="921" spans="1:16" s="103" customFormat="1" ht="14.1" customHeight="1" x14ac:dyDescent="0.2">
      <c r="B921" s="241"/>
      <c r="C921" s="48"/>
      <c r="D921" s="48"/>
      <c r="E921" s="232"/>
      <c r="F921" s="118"/>
      <c r="G921" s="89"/>
      <c r="H921" s="89"/>
      <c r="M921" s="131"/>
      <c r="N921" s="128"/>
      <c r="O921" s="128"/>
      <c r="P921" s="129"/>
    </row>
    <row r="922" spans="1:16" s="103" customFormat="1" ht="14.1" customHeight="1" x14ac:dyDescent="0.2">
      <c r="B922" s="241"/>
      <c r="C922" s="48"/>
      <c r="D922" s="48"/>
      <c r="E922" s="232"/>
      <c r="F922" s="118"/>
      <c r="G922" s="89"/>
      <c r="H922" s="89"/>
      <c r="I922" s="132"/>
      <c r="J922" s="133"/>
      <c r="K922" s="133"/>
      <c r="L922" s="129"/>
      <c r="M922" s="132"/>
      <c r="N922" s="133"/>
      <c r="O922" s="133"/>
      <c r="P922" s="129"/>
    </row>
    <row r="923" spans="1:16" s="103" customFormat="1" ht="14.1" customHeight="1" x14ac:dyDescent="0.2">
      <c r="B923" s="74"/>
      <c r="C923" s="48"/>
      <c r="D923" s="48"/>
      <c r="E923" s="100"/>
      <c r="F923" s="118"/>
      <c r="G923" s="89"/>
      <c r="H923" s="89"/>
      <c r="I923" s="132"/>
      <c r="J923" s="133"/>
      <c r="K923" s="133"/>
      <c r="L923" s="129"/>
      <c r="M923" s="132"/>
      <c r="N923" s="133"/>
      <c r="O923" s="133"/>
      <c r="P923" s="129"/>
    </row>
    <row r="924" spans="1:16" s="103" customFormat="1" ht="14.1" customHeight="1" x14ac:dyDescent="0.2">
      <c r="B924" s="241"/>
      <c r="C924" s="232"/>
      <c r="D924" s="100"/>
      <c r="E924" s="232"/>
      <c r="F924" s="118"/>
      <c r="G924" s="89"/>
      <c r="H924" s="89"/>
      <c r="I924" s="132"/>
      <c r="J924" s="133"/>
      <c r="K924" s="133"/>
      <c r="L924" s="129"/>
      <c r="M924" s="132"/>
      <c r="N924" s="133"/>
      <c r="O924" s="133"/>
      <c r="P924" s="129"/>
    </row>
    <row r="925" spans="1:16" s="103" customFormat="1" ht="14.1" customHeight="1" x14ac:dyDescent="0.2">
      <c r="B925" s="101"/>
      <c r="C925" s="101"/>
      <c r="D925" s="89"/>
      <c r="E925" s="89"/>
      <c r="F925" s="118"/>
      <c r="G925" s="89"/>
      <c r="H925" s="89"/>
      <c r="L925" s="134"/>
      <c r="P925" s="134"/>
    </row>
    <row r="926" spans="1:16" s="103" customFormat="1" ht="14.1" customHeight="1" x14ac:dyDescent="0.2">
      <c r="B926" s="241"/>
      <c r="C926" s="232"/>
      <c r="D926" s="100"/>
      <c r="E926" s="232"/>
      <c r="F926" s="118"/>
      <c r="G926" s="89"/>
      <c r="H926" s="89"/>
      <c r="I926" s="89"/>
      <c r="J926" s="89"/>
      <c r="K926" s="89"/>
      <c r="L926" s="122"/>
      <c r="P926" s="134"/>
    </row>
    <row r="927" spans="1:16" s="103" customFormat="1" ht="14.1" customHeight="1" x14ac:dyDescent="0.2">
      <c r="B927" s="242"/>
      <c r="C927" s="187"/>
      <c r="D927" s="187"/>
      <c r="E927" s="232"/>
      <c r="F927" s="118"/>
      <c r="G927" s="89"/>
      <c r="H927" s="89"/>
      <c r="I927" s="89"/>
      <c r="J927" s="89"/>
      <c r="K927" s="89"/>
      <c r="L927" s="122"/>
      <c r="N927" s="89"/>
      <c r="O927" s="89"/>
      <c r="P927" s="122"/>
    </row>
    <row r="928" spans="1:16" s="103" customFormat="1" ht="14.1" customHeight="1" x14ac:dyDescent="0.2">
      <c r="B928" s="242"/>
      <c r="C928" s="187"/>
      <c r="D928" s="187"/>
      <c r="E928" s="232"/>
      <c r="F928" s="118"/>
      <c r="G928" s="89"/>
      <c r="H928" s="89"/>
      <c r="I928" s="89"/>
      <c r="J928" s="89"/>
      <c r="K928" s="89"/>
      <c r="L928" s="122"/>
      <c r="N928" s="89"/>
      <c r="O928" s="89"/>
      <c r="P928" s="122"/>
    </row>
    <row r="929" spans="2:16" s="103" customFormat="1" ht="14.1" customHeight="1" x14ac:dyDescent="0.2">
      <c r="B929" s="242"/>
      <c r="C929" s="187"/>
      <c r="D929" s="187"/>
      <c r="E929" s="232"/>
      <c r="F929" s="118"/>
      <c r="G929" s="89"/>
      <c r="H929" s="89"/>
      <c r="I929" s="89"/>
      <c r="J929" s="89"/>
      <c r="K929" s="89"/>
      <c r="L929" s="122"/>
      <c r="N929" s="89"/>
      <c r="O929" s="89"/>
      <c r="P929" s="122"/>
    </row>
    <row r="930" spans="2:16" s="103" customFormat="1" ht="14.1" customHeight="1" x14ac:dyDescent="0.2">
      <c r="B930" s="242"/>
      <c r="C930" s="187"/>
      <c r="D930" s="187"/>
      <c r="E930" s="232"/>
      <c r="F930" s="118"/>
      <c r="G930" s="89"/>
      <c r="H930" s="89"/>
      <c r="I930" s="89"/>
      <c r="J930" s="89"/>
      <c r="K930" s="89"/>
      <c r="L930" s="122"/>
      <c r="N930" s="89"/>
      <c r="O930" s="89"/>
      <c r="P930" s="122"/>
    </row>
    <row r="931" spans="2:16" s="103" customFormat="1" ht="14.1" customHeight="1" x14ac:dyDescent="0.2">
      <c r="B931" s="242"/>
      <c r="C931" s="187"/>
      <c r="D931" s="187"/>
      <c r="E931" s="232"/>
      <c r="F931" s="118"/>
      <c r="G931" s="89"/>
      <c r="H931" s="89"/>
      <c r="I931" s="89"/>
      <c r="J931" s="89"/>
      <c r="K931" s="89"/>
      <c r="L931" s="122"/>
      <c r="N931" s="89"/>
      <c r="O931" s="89"/>
      <c r="P931" s="122"/>
    </row>
    <row r="932" spans="2:16" s="103" customFormat="1" ht="14.1" customHeight="1" x14ac:dyDescent="0.2">
      <c r="B932" s="242"/>
      <c r="C932" s="187"/>
      <c r="D932" s="187"/>
      <c r="E932" s="118"/>
      <c r="F932" s="89"/>
      <c r="G932" s="89"/>
      <c r="H932" s="89"/>
      <c r="I932" s="89"/>
      <c r="J932" s="89"/>
      <c r="K932" s="89"/>
      <c r="L932" s="122"/>
      <c r="N932" s="89"/>
      <c r="O932" s="89"/>
      <c r="P932" s="122"/>
    </row>
    <row r="933" spans="2:16" s="103" customFormat="1" ht="14.1" customHeight="1" x14ac:dyDescent="0.2">
      <c r="B933" s="242"/>
      <c r="C933" s="187"/>
      <c r="D933" s="187"/>
      <c r="E933" s="118"/>
      <c r="F933" s="89"/>
      <c r="G933" s="89"/>
      <c r="H933" s="89"/>
      <c r="I933" s="89"/>
      <c r="J933" s="89"/>
      <c r="K933" s="89"/>
      <c r="L933" s="122"/>
      <c r="N933" s="89"/>
      <c r="O933" s="89"/>
      <c r="P933" s="122"/>
    </row>
    <row r="934" spans="2:16" s="103" customFormat="1" ht="14.1" customHeight="1" x14ac:dyDescent="0.2">
      <c r="B934" s="242"/>
      <c r="C934" s="187"/>
      <c r="D934" s="187"/>
      <c r="E934" s="118"/>
      <c r="F934" s="89"/>
      <c r="G934" s="89"/>
      <c r="H934" s="89"/>
      <c r="I934" s="89"/>
      <c r="J934" s="89"/>
      <c r="K934" s="89"/>
      <c r="L934" s="122"/>
      <c r="N934" s="89"/>
      <c r="O934" s="89"/>
      <c r="P934" s="122"/>
    </row>
    <row r="935" spans="2:16" s="103" customFormat="1" ht="14.1" customHeight="1" x14ac:dyDescent="0.2">
      <c r="B935" s="242"/>
      <c r="C935" s="187"/>
      <c r="D935" s="187"/>
      <c r="E935" s="118"/>
      <c r="F935" s="89"/>
      <c r="G935" s="89"/>
      <c r="H935" s="89"/>
      <c r="I935" s="89"/>
      <c r="J935" s="89"/>
      <c r="K935" s="89"/>
      <c r="L935" s="122"/>
      <c r="N935" s="89"/>
      <c r="O935" s="89"/>
      <c r="P935" s="122"/>
    </row>
    <row r="936" spans="2:16" s="103" customFormat="1" ht="14.1" customHeight="1" x14ac:dyDescent="0.2">
      <c r="B936" s="242"/>
      <c r="C936" s="187"/>
      <c r="D936" s="187"/>
      <c r="E936" s="118"/>
      <c r="F936" s="89"/>
      <c r="G936" s="89"/>
      <c r="H936" s="89"/>
      <c r="I936" s="89"/>
      <c r="J936" s="89"/>
      <c r="K936" s="89"/>
      <c r="L936" s="122"/>
      <c r="N936" s="89"/>
      <c r="O936" s="89"/>
      <c r="P936" s="122"/>
    </row>
    <row r="937" spans="2:16" s="103" customFormat="1" ht="14.1" customHeight="1" x14ac:dyDescent="0.2">
      <c r="B937" s="242"/>
      <c r="C937" s="187"/>
      <c r="D937" s="187"/>
      <c r="E937" s="118"/>
      <c r="F937" s="89"/>
      <c r="G937" s="89"/>
      <c r="H937" s="89"/>
      <c r="I937" s="89"/>
      <c r="J937" s="89"/>
      <c r="K937" s="89"/>
      <c r="L937" s="122"/>
      <c r="N937" s="89"/>
      <c r="O937" s="89"/>
      <c r="P937" s="122"/>
    </row>
    <row r="938" spans="2:16" s="103" customFormat="1" ht="14.1" customHeight="1" x14ac:dyDescent="0.2">
      <c r="B938" s="242"/>
      <c r="C938" s="187"/>
      <c r="D938" s="187"/>
      <c r="E938" s="118"/>
      <c r="F938" s="89"/>
      <c r="G938" s="89"/>
      <c r="H938" s="89"/>
      <c r="I938" s="89"/>
      <c r="J938" s="89"/>
      <c r="K938" s="89"/>
      <c r="L938" s="122"/>
      <c r="N938" s="89"/>
      <c r="O938" s="89"/>
      <c r="P938" s="122"/>
    </row>
    <row r="939" spans="2:16" s="103" customFormat="1" ht="14.1" customHeight="1" x14ac:dyDescent="0.2">
      <c r="B939" s="242"/>
      <c r="C939" s="187"/>
      <c r="D939" s="187"/>
      <c r="E939" s="118"/>
      <c r="F939" s="89"/>
      <c r="G939" s="89"/>
      <c r="H939" s="89"/>
      <c r="I939" s="89"/>
      <c r="J939" s="89"/>
      <c r="K939" s="89"/>
      <c r="L939" s="122"/>
      <c r="N939" s="89"/>
      <c r="O939" s="89"/>
      <c r="P939" s="122"/>
    </row>
    <row r="940" spans="2:16" s="103" customFormat="1" ht="14.1" customHeight="1" x14ac:dyDescent="0.2">
      <c r="B940" s="242"/>
      <c r="C940" s="187"/>
      <c r="D940" s="187"/>
      <c r="E940" s="118"/>
      <c r="F940" s="89"/>
      <c r="G940" s="89"/>
      <c r="H940" s="89"/>
      <c r="I940" s="89"/>
      <c r="J940" s="89"/>
      <c r="K940" s="89"/>
      <c r="L940" s="122"/>
      <c r="N940" s="89"/>
      <c r="O940" s="89"/>
      <c r="P940" s="122"/>
    </row>
    <row r="941" spans="2:16" s="103" customFormat="1" ht="14.1" customHeight="1" x14ac:dyDescent="0.2">
      <c r="B941" s="242"/>
      <c r="C941" s="187"/>
      <c r="D941" s="187"/>
      <c r="E941" s="118"/>
      <c r="F941" s="89"/>
      <c r="G941" s="89"/>
      <c r="H941" s="89"/>
      <c r="I941" s="89"/>
      <c r="J941" s="89"/>
      <c r="K941" s="89"/>
      <c r="L941" s="122"/>
      <c r="N941" s="89"/>
      <c r="O941" s="89"/>
      <c r="P941" s="122"/>
    </row>
    <row r="942" spans="2:16" s="103" customFormat="1" ht="14.1" customHeight="1" x14ac:dyDescent="0.2">
      <c r="B942" s="242"/>
      <c r="C942" s="187"/>
      <c r="D942" s="187"/>
      <c r="E942" s="118"/>
      <c r="F942" s="89"/>
      <c r="G942" s="89"/>
      <c r="H942" s="89"/>
      <c r="I942" s="89"/>
      <c r="J942" s="89"/>
      <c r="K942" s="89"/>
      <c r="L942" s="122"/>
      <c r="N942" s="89"/>
      <c r="O942" s="89"/>
      <c r="P942" s="122"/>
    </row>
    <row r="943" spans="2:16" s="103" customFormat="1" ht="14.1" customHeight="1" x14ac:dyDescent="0.2">
      <c r="B943" s="242"/>
      <c r="C943" s="187"/>
      <c r="D943" s="187"/>
      <c r="E943" s="118"/>
      <c r="F943" s="89"/>
      <c r="G943" s="89"/>
      <c r="H943" s="89"/>
      <c r="I943" s="89"/>
      <c r="J943" s="89"/>
      <c r="K943" s="89"/>
      <c r="L943" s="122"/>
      <c r="N943" s="89"/>
      <c r="O943" s="89"/>
      <c r="P943" s="122"/>
    </row>
    <row r="944" spans="2:16" s="103" customFormat="1" ht="14.1" customHeight="1" x14ac:dyDescent="0.2">
      <c r="B944" s="242"/>
      <c r="C944" s="187"/>
      <c r="D944" s="187"/>
      <c r="E944" s="118"/>
      <c r="F944" s="89"/>
      <c r="G944" s="89"/>
      <c r="H944" s="89"/>
      <c r="I944" s="89"/>
      <c r="J944" s="89"/>
      <c r="K944" s="89"/>
      <c r="L944" s="122"/>
      <c r="N944" s="89"/>
      <c r="O944" s="89"/>
      <c r="P944" s="122"/>
    </row>
    <row r="945" spans="1:17" s="103" customFormat="1" ht="14.1" customHeight="1" x14ac:dyDescent="0.2">
      <c r="B945" s="242"/>
      <c r="C945" s="187"/>
      <c r="D945" s="187"/>
      <c r="E945" s="118"/>
      <c r="F945" s="89"/>
      <c r="G945" s="89"/>
      <c r="H945" s="89"/>
      <c r="I945" s="89"/>
      <c r="J945" s="89"/>
      <c r="K945" s="89"/>
      <c r="L945" s="122"/>
      <c r="N945" s="89"/>
      <c r="O945" s="89"/>
      <c r="P945" s="122"/>
    </row>
    <row r="946" spans="1:17" s="103" customFormat="1" ht="14.1" customHeight="1" x14ac:dyDescent="0.2">
      <c r="B946" s="242"/>
      <c r="C946" s="187"/>
      <c r="D946" s="187"/>
      <c r="E946" s="118"/>
      <c r="F946" s="89"/>
      <c r="G946" s="89"/>
      <c r="H946" s="89"/>
      <c r="I946" s="89"/>
      <c r="J946" s="89"/>
      <c r="K946" s="89"/>
      <c r="L946" s="122"/>
      <c r="N946" s="89"/>
      <c r="O946" s="89"/>
      <c r="P946" s="122"/>
    </row>
    <row r="947" spans="1:17" s="103" customFormat="1" ht="14.1" customHeight="1" x14ac:dyDescent="0.2">
      <c r="B947" s="242"/>
      <c r="C947" s="187"/>
      <c r="D947" s="187"/>
      <c r="E947" s="118"/>
      <c r="F947" s="89"/>
      <c r="G947" s="89"/>
      <c r="H947" s="89"/>
      <c r="I947" s="118" t="s">
        <v>151</v>
      </c>
      <c r="J947" s="118">
        <f>SUM(J910:J946)</f>
        <v>184616</v>
      </c>
      <c r="K947" s="118">
        <f>SUM(K910:K946)</f>
        <v>41741</v>
      </c>
      <c r="L947" s="118">
        <f>SUM(L910:L946)</f>
        <v>142875</v>
      </c>
      <c r="M947" s="118" t="s">
        <v>151</v>
      </c>
      <c r="N947" s="118">
        <f>SUM(N910:N946)</f>
        <v>292475</v>
      </c>
      <c r="O947" s="118">
        <f>SUM(O910:O946)</f>
        <v>351910</v>
      </c>
      <c r="P947" s="137">
        <f>SUM(P910:P946)</f>
        <v>-59435</v>
      </c>
    </row>
    <row r="948" spans="1:17" s="103" customFormat="1" ht="14.1" customHeight="1" x14ac:dyDescent="0.2">
      <c r="B948" s="101"/>
      <c r="C948" s="118"/>
      <c r="D948" s="118"/>
      <c r="E948" s="118"/>
      <c r="F948" s="89"/>
      <c r="G948" s="89"/>
      <c r="H948" s="89"/>
      <c r="J948" s="118">
        <f>N947</f>
        <v>292475</v>
      </c>
      <c r="K948" s="118">
        <f>O947</f>
        <v>351910</v>
      </c>
      <c r="L948" s="137">
        <f>P947</f>
        <v>-59435</v>
      </c>
      <c r="N948" s="89"/>
      <c r="O948" s="89"/>
      <c r="P948" s="122"/>
    </row>
    <row r="949" spans="1:17" s="103" customFormat="1" ht="14.1" customHeight="1" x14ac:dyDescent="0.2">
      <c r="B949" s="101"/>
      <c r="C949" s="118"/>
      <c r="D949" s="118"/>
      <c r="E949" s="118"/>
      <c r="F949" s="89"/>
      <c r="G949" s="89"/>
      <c r="H949" s="89"/>
      <c r="J949" s="138">
        <f>SUM(J947:J948)</f>
        <v>477091</v>
      </c>
      <c r="K949" s="138">
        <f>SUM(K947:K948)</f>
        <v>393651</v>
      </c>
      <c r="L949" s="139">
        <f>SUM(L947:L948)</f>
        <v>83440</v>
      </c>
      <c r="N949" s="89"/>
      <c r="O949" s="89"/>
      <c r="P949" s="122"/>
    </row>
    <row r="950" spans="1:17" s="103" customFormat="1" ht="14.1" customHeight="1" x14ac:dyDescent="0.2">
      <c r="B950" s="101"/>
      <c r="C950" s="118"/>
      <c r="D950" s="118"/>
      <c r="E950" s="118"/>
      <c r="F950" s="89"/>
      <c r="G950" s="89"/>
      <c r="H950" s="89"/>
      <c r="I950" s="142" t="s">
        <v>235</v>
      </c>
      <c r="J950" s="138">
        <f>C909-J949</f>
        <v>0</v>
      </c>
      <c r="K950" s="138">
        <f>E909-K949</f>
        <v>0</v>
      </c>
      <c r="L950" s="139">
        <f>G909-L949</f>
        <v>0</v>
      </c>
      <c r="N950" s="89"/>
      <c r="O950" s="89"/>
      <c r="P950" s="122"/>
    </row>
    <row r="951" spans="1:17" ht="14.1" customHeight="1" x14ac:dyDescent="0.2">
      <c r="A951" s="89"/>
      <c r="B951" s="89"/>
      <c r="C951" s="118"/>
      <c r="D951" s="118"/>
      <c r="E951" s="118"/>
      <c r="L951" s="166"/>
      <c r="M951" s="89"/>
      <c r="P951" s="166"/>
      <c r="Q951" s="89"/>
    </row>
    <row r="952" spans="1:17" s="103" customFormat="1" ht="14.1" customHeight="1" x14ac:dyDescent="0.2">
      <c r="A952" s="117">
        <v>23</v>
      </c>
      <c r="B952" s="150" t="s">
        <v>17</v>
      </c>
      <c r="C952" s="48">
        <v>12785</v>
      </c>
      <c r="D952" s="119">
        <f>C952*100/22958322</f>
        <v>5.5687867780580831E-2</v>
      </c>
      <c r="E952" s="48">
        <v>19252</v>
      </c>
      <c r="F952" s="119">
        <f>E952*100/23212007</f>
        <v>8.2939833681766509E-2</v>
      </c>
      <c r="G952" s="120">
        <f>C952-E952</f>
        <v>-6467</v>
      </c>
      <c r="H952" s="121">
        <f>G952*100/E952</f>
        <v>-33.591315188032411</v>
      </c>
      <c r="J952" s="89"/>
      <c r="K952" s="89"/>
      <c r="L952" s="122"/>
      <c r="N952" s="89"/>
      <c r="O952" s="89"/>
      <c r="P952" s="122"/>
    </row>
    <row r="953" spans="1:17" s="103" customFormat="1" ht="14.1" customHeight="1" x14ac:dyDescent="0.2">
      <c r="A953" s="43"/>
      <c r="B953" s="123"/>
      <c r="C953" s="118"/>
      <c r="D953" s="118"/>
      <c r="E953" s="118"/>
      <c r="F953" s="118"/>
      <c r="G953" s="89"/>
      <c r="H953" s="89"/>
      <c r="I953" s="127" t="s">
        <v>101</v>
      </c>
      <c r="J953" s="128">
        <v>5291</v>
      </c>
      <c r="K953" s="128">
        <v>0</v>
      </c>
      <c r="L953" s="129">
        <f>J953-K953</f>
        <v>5291</v>
      </c>
      <c r="M953" s="127" t="s">
        <v>102</v>
      </c>
      <c r="N953" s="128">
        <v>673</v>
      </c>
      <c r="O953" s="128">
        <v>5365</v>
      </c>
      <c r="P953" s="129">
        <f t="shared" ref="P953:P958" si="45">N953-O953</f>
        <v>-4692</v>
      </c>
    </row>
    <row r="954" spans="1:17" s="103" customFormat="1" ht="14.1" customHeight="1" x14ac:dyDescent="0.2">
      <c r="A954" s="43"/>
      <c r="B954" s="123"/>
      <c r="C954" s="118"/>
      <c r="D954" s="118"/>
      <c r="E954" s="118"/>
      <c r="F954" s="118"/>
      <c r="G954" s="89"/>
      <c r="H954" s="89"/>
      <c r="I954" s="127" t="s">
        <v>97</v>
      </c>
      <c r="J954" s="128">
        <v>4123</v>
      </c>
      <c r="K954" s="128">
        <v>3885</v>
      </c>
      <c r="L954" s="129">
        <f>J954-K954</f>
        <v>238</v>
      </c>
      <c r="M954" s="127" t="s">
        <v>68</v>
      </c>
      <c r="N954" s="128">
        <v>2384</v>
      </c>
      <c r="O954" s="128">
        <v>6289</v>
      </c>
      <c r="P954" s="129">
        <f t="shared" si="45"/>
        <v>-3905</v>
      </c>
    </row>
    <row r="955" spans="1:17" s="103" customFormat="1" ht="14.1" customHeight="1" x14ac:dyDescent="0.2">
      <c r="A955" s="43"/>
      <c r="B955" s="101"/>
      <c r="C955" s="118"/>
      <c r="D955" s="118"/>
      <c r="E955" s="118"/>
      <c r="F955" s="118"/>
      <c r="G955" s="89"/>
      <c r="H955" s="89"/>
      <c r="I955" s="127" t="s">
        <v>77</v>
      </c>
      <c r="J955" s="128">
        <v>196</v>
      </c>
      <c r="K955" s="128">
        <v>44</v>
      </c>
      <c r="L955" s="129">
        <f>J955-K955</f>
        <v>152</v>
      </c>
      <c r="M955" s="127" t="s">
        <v>174</v>
      </c>
      <c r="N955" s="128">
        <v>0</v>
      </c>
      <c r="O955" s="128">
        <v>3117</v>
      </c>
      <c r="P955" s="129">
        <f t="shared" si="45"/>
        <v>-3117</v>
      </c>
    </row>
    <row r="956" spans="1:17" s="103" customFormat="1" ht="14.1" customHeight="1" x14ac:dyDescent="0.2">
      <c r="A956" s="43"/>
      <c r="B956" s="101"/>
      <c r="C956" s="118"/>
      <c r="D956" s="118"/>
      <c r="E956" s="118"/>
      <c r="F956" s="118"/>
      <c r="G956" s="89"/>
      <c r="H956" s="89"/>
      <c r="I956" s="127" t="s">
        <v>78</v>
      </c>
      <c r="J956" s="128">
        <v>32</v>
      </c>
      <c r="K956" s="128">
        <v>0</v>
      </c>
      <c r="L956" s="129">
        <f>J956-K956</f>
        <v>32</v>
      </c>
      <c r="M956" s="127" t="s">
        <v>82</v>
      </c>
      <c r="N956" s="128">
        <v>12</v>
      </c>
      <c r="O956" s="128">
        <v>33</v>
      </c>
      <c r="P956" s="129">
        <f t="shared" si="45"/>
        <v>-21</v>
      </c>
    </row>
    <row r="957" spans="1:17" s="103" customFormat="1" ht="14.1" customHeight="1" x14ac:dyDescent="0.2">
      <c r="A957" s="43"/>
      <c r="B957" s="101"/>
      <c r="C957" s="118"/>
      <c r="D957" s="118"/>
      <c r="E957" s="118"/>
      <c r="F957" s="118"/>
      <c r="G957" s="89"/>
      <c r="H957" s="89"/>
      <c r="I957" s="127" t="s">
        <v>167</v>
      </c>
      <c r="J957" s="128">
        <v>24</v>
      </c>
      <c r="K957" s="128">
        <v>4</v>
      </c>
      <c r="L957" s="129">
        <f>J957-K957</f>
        <v>20</v>
      </c>
      <c r="M957" s="127" t="s">
        <v>96</v>
      </c>
      <c r="N957" s="128">
        <v>50</v>
      </c>
      <c r="O957" s="128">
        <v>64</v>
      </c>
      <c r="P957" s="129">
        <f t="shared" si="45"/>
        <v>-14</v>
      </c>
    </row>
    <row r="958" spans="1:17" s="103" customFormat="1" ht="14.1" customHeight="1" x14ac:dyDescent="0.2">
      <c r="A958" s="43"/>
      <c r="B958" s="101"/>
      <c r="C958" s="118"/>
      <c r="D958" s="118"/>
      <c r="E958" s="118"/>
      <c r="F958" s="118"/>
      <c r="G958" s="89"/>
      <c r="H958" s="89"/>
      <c r="I958" s="131"/>
      <c r="J958" s="128"/>
      <c r="K958" s="128"/>
      <c r="L958" s="129"/>
      <c r="M958" s="127" t="s">
        <v>150</v>
      </c>
      <c r="N958" s="128">
        <v>0</v>
      </c>
      <c r="O958" s="128">
        <v>451</v>
      </c>
      <c r="P958" s="129">
        <f t="shared" si="45"/>
        <v>-451</v>
      </c>
    </row>
    <row r="959" spans="1:17" s="103" customFormat="1" ht="14.1" customHeight="1" x14ac:dyDescent="0.2">
      <c r="A959" s="43"/>
      <c r="B959" s="101"/>
      <c r="C959" s="118"/>
      <c r="D959" s="118"/>
      <c r="E959" s="118"/>
      <c r="F959" s="118"/>
      <c r="G959" s="89"/>
      <c r="H959" s="89"/>
      <c r="I959" s="131"/>
      <c r="J959" s="128"/>
      <c r="K959" s="128"/>
      <c r="L959" s="129"/>
    </row>
    <row r="960" spans="1:17" s="103" customFormat="1" ht="14.1" customHeight="1" x14ac:dyDescent="0.2">
      <c r="A960" s="43"/>
      <c r="B960" s="101"/>
      <c r="C960" s="118"/>
      <c r="D960" s="118"/>
      <c r="E960" s="118"/>
      <c r="F960" s="118"/>
      <c r="G960" s="89"/>
      <c r="H960" s="89"/>
      <c r="I960" s="131"/>
      <c r="J960" s="128"/>
      <c r="K960" s="128"/>
      <c r="L960" s="129"/>
      <c r="M960" s="132"/>
      <c r="N960" s="133"/>
      <c r="O960" s="133"/>
      <c r="P960" s="129"/>
    </row>
    <row r="961" spans="1:16" s="103" customFormat="1" ht="14.1" customHeight="1" x14ac:dyDescent="0.2">
      <c r="A961" s="43"/>
      <c r="B961" s="101"/>
      <c r="C961" s="118"/>
      <c r="D961" s="118"/>
      <c r="E961" s="118"/>
      <c r="F961" s="118"/>
      <c r="G961" s="89"/>
      <c r="H961" s="89"/>
      <c r="M961" s="132"/>
      <c r="N961" s="133"/>
      <c r="O961" s="133"/>
      <c r="P961" s="129"/>
    </row>
    <row r="962" spans="1:16" s="103" customFormat="1" ht="14.1" customHeight="1" x14ac:dyDescent="0.2">
      <c r="A962" s="43"/>
      <c r="B962" s="101"/>
      <c r="C962" s="118"/>
      <c r="D962" s="118"/>
      <c r="E962" s="118"/>
      <c r="F962" s="118"/>
      <c r="G962" s="89"/>
      <c r="H962" s="89"/>
      <c r="N962" s="89"/>
      <c r="O962" s="89"/>
      <c r="P962" s="122"/>
    </row>
    <row r="963" spans="1:16" s="103" customFormat="1" ht="14.1" customHeight="1" x14ac:dyDescent="0.2">
      <c r="A963" s="117"/>
      <c r="B963" s="123"/>
      <c r="C963" s="118"/>
      <c r="D963" s="118"/>
      <c r="E963" s="118"/>
      <c r="F963" s="118"/>
      <c r="G963" s="118"/>
      <c r="H963" s="118"/>
      <c r="L963" s="134"/>
      <c r="M963" s="135"/>
      <c r="N963" s="124"/>
      <c r="O963" s="124"/>
      <c r="P963" s="129"/>
    </row>
    <row r="964" spans="1:16" s="103" customFormat="1" ht="14.1" customHeight="1" x14ac:dyDescent="0.2">
      <c r="A964" s="43"/>
      <c r="B964" s="101"/>
      <c r="C964" s="118"/>
      <c r="D964" s="118"/>
      <c r="E964" s="118"/>
      <c r="F964" s="118"/>
      <c r="G964" s="89"/>
      <c r="H964" s="89"/>
      <c r="I964" s="135"/>
      <c r="J964" s="124"/>
      <c r="K964" s="124"/>
      <c r="L964" s="129"/>
      <c r="M964" s="135"/>
      <c r="N964" s="124"/>
      <c r="O964" s="124"/>
      <c r="P964" s="129"/>
    </row>
    <row r="965" spans="1:16" s="103" customFormat="1" ht="14.1" customHeight="1" x14ac:dyDescent="0.2">
      <c r="A965" s="43"/>
      <c r="B965" s="101"/>
      <c r="C965" s="118"/>
      <c r="D965" s="118"/>
      <c r="E965" s="118"/>
      <c r="F965" s="118"/>
      <c r="G965" s="89"/>
      <c r="H965" s="89"/>
      <c r="I965" s="135"/>
      <c r="J965" s="124"/>
      <c r="K965" s="124"/>
      <c r="L965" s="129"/>
      <c r="M965" s="155"/>
      <c r="N965" s="124"/>
      <c r="O965" s="124"/>
      <c r="P965" s="129"/>
    </row>
    <row r="966" spans="1:16" s="103" customFormat="1" ht="14.1" customHeight="1" x14ac:dyDescent="0.2">
      <c r="A966" s="43"/>
      <c r="B966" s="101"/>
      <c r="C966" s="118"/>
      <c r="D966" s="118"/>
      <c r="E966" s="118"/>
      <c r="F966" s="118"/>
      <c r="G966" s="89"/>
      <c r="H966" s="89"/>
      <c r="I966" s="135"/>
      <c r="J966" s="124"/>
      <c r="K966" s="124"/>
      <c r="L966" s="129"/>
      <c r="M966" s="155"/>
      <c r="N966" s="124"/>
      <c r="O966" s="124"/>
      <c r="P966" s="129"/>
    </row>
    <row r="967" spans="1:16" s="103" customFormat="1" ht="14.1" customHeight="1" x14ac:dyDescent="0.2">
      <c r="A967" s="43"/>
      <c r="B967" s="101"/>
      <c r="C967" s="118"/>
      <c r="D967" s="118"/>
      <c r="E967" s="118"/>
      <c r="F967" s="118"/>
      <c r="G967" s="89"/>
      <c r="H967" s="89"/>
      <c r="I967" s="155"/>
      <c r="J967" s="124"/>
      <c r="K967" s="124"/>
      <c r="L967" s="129"/>
      <c r="M967" s="155"/>
      <c r="N967" s="124"/>
      <c r="O967" s="124"/>
      <c r="P967" s="129"/>
    </row>
    <row r="968" spans="1:16" s="103" customFormat="1" ht="14.1" customHeight="1" x14ac:dyDescent="0.2">
      <c r="C968" s="118"/>
      <c r="D968" s="118"/>
      <c r="E968" s="118"/>
      <c r="F968" s="118"/>
      <c r="G968" s="89"/>
      <c r="H968" s="89"/>
      <c r="I968" s="155"/>
      <c r="J968" s="124"/>
      <c r="K968" s="124"/>
      <c r="L968" s="129"/>
      <c r="M968" s="155"/>
      <c r="N968" s="124"/>
      <c r="O968" s="124"/>
      <c r="P968" s="129"/>
    </row>
    <row r="969" spans="1:16" s="103" customFormat="1" ht="14.1" customHeight="1" x14ac:dyDescent="0.2">
      <c r="C969" s="118"/>
      <c r="D969" s="118"/>
      <c r="E969" s="118"/>
      <c r="F969" s="118"/>
      <c r="G969" s="89"/>
      <c r="H969" s="89"/>
      <c r="I969" s="155"/>
      <c r="J969" s="124"/>
      <c r="K969" s="124"/>
      <c r="L969" s="129"/>
      <c r="M969" s="155"/>
      <c r="N969" s="124"/>
      <c r="O969" s="124"/>
      <c r="P969" s="129"/>
    </row>
    <row r="970" spans="1:16" s="103" customFormat="1" ht="14.1" customHeight="1" x14ac:dyDescent="0.2">
      <c r="C970" s="118"/>
      <c r="D970" s="118"/>
      <c r="E970" s="118"/>
      <c r="F970" s="118"/>
      <c r="G970" s="89"/>
      <c r="H970" s="89"/>
      <c r="I970" s="155"/>
      <c r="J970" s="124"/>
      <c r="K970" s="124"/>
      <c r="L970" s="129"/>
      <c r="M970" s="155"/>
      <c r="N970" s="124"/>
      <c r="O970" s="124"/>
      <c r="P970" s="129"/>
    </row>
    <row r="971" spans="1:16" s="103" customFormat="1" ht="14.1" customHeight="1" x14ac:dyDescent="0.2">
      <c r="C971" s="118"/>
      <c r="D971" s="118"/>
      <c r="E971" s="118"/>
      <c r="F971" s="118"/>
      <c r="G971" s="89"/>
      <c r="H971" s="89"/>
      <c r="I971" s="155"/>
      <c r="J971" s="124"/>
      <c r="K971" s="124"/>
      <c r="L971" s="129"/>
      <c r="M971" s="155"/>
      <c r="N971" s="124"/>
      <c r="O971" s="124"/>
      <c r="P971" s="129"/>
    </row>
    <row r="972" spans="1:16" s="103" customFormat="1" ht="14.1" customHeight="1" x14ac:dyDescent="0.2">
      <c r="C972" s="118"/>
      <c r="D972" s="118"/>
      <c r="E972" s="118"/>
      <c r="F972" s="118"/>
      <c r="G972" s="89"/>
      <c r="H972" s="89"/>
      <c r="I972" s="155"/>
      <c r="J972" s="124"/>
      <c r="K972" s="124"/>
      <c r="L972" s="129"/>
      <c r="M972" s="155"/>
      <c r="N972" s="124"/>
      <c r="O972" s="124"/>
      <c r="P972" s="129"/>
    </row>
    <row r="973" spans="1:16" s="103" customFormat="1" ht="14.1" customHeight="1" x14ac:dyDescent="0.2">
      <c r="C973" s="118"/>
      <c r="D973" s="118"/>
      <c r="E973" s="118"/>
      <c r="F973" s="118"/>
      <c r="G973" s="89"/>
      <c r="H973" s="89"/>
      <c r="I973" s="155"/>
      <c r="J973" s="124"/>
      <c r="K973" s="124"/>
      <c r="L973" s="129"/>
      <c r="M973" s="155"/>
      <c r="N973" s="124"/>
      <c r="O973" s="124"/>
      <c r="P973" s="129"/>
    </row>
    <row r="974" spans="1:16" s="103" customFormat="1" ht="14.1" customHeight="1" x14ac:dyDescent="0.2">
      <c r="C974" s="118"/>
      <c r="D974" s="118"/>
      <c r="E974" s="118"/>
      <c r="F974" s="118"/>
      <c r="G974" s="89"/>
      <c r="H974" s="89"/>
      <c r="I974" s="155"/>
      <c r="J974" s="124"/>
      <c r="K974" s="124"/>
      <c r="L974" s="129"/>
      <c r="M974" s="155"/>
      <c r="N974" s="124"/>
      <c r="O974" s="124"/>
      <c r="P974" s="129"/>
    </row>
    <row r="975" spans="1:16" s="103" customFormat="1" ht="14.1" customHeight="1" x14ac:dyDescent="0.2">
      <c r="C975" s="118"/>
      <c r="D975" s="118"/>
      <c r="E975" s="118"/>
      <c r="F975" s="118"/>
      <c r="G975" s="89"/>
      <c r="H975" s="89"/>
      <c r="I975" s="155"/>
      <c r="J975" s="124"/>
      <c r="K975" s="124"/>
      <c r="L975" s="129"/>
      <c r="M975" s="155"/>
      <c r="N975" s="124"/>
      <c r="O975" s="124"/>
      <c r="P975" s="129"/>
    </row>
    <row r="976" spans="1:16" s="103" customFormat="1" ht="14.1" customHeight="1" x14ac:dyDescent="0.2">
      <c r="C976" s="118"/>
      <c r="D976" s="118"/>
      <c r="E976" s="118"/>
      <c r="F976" s="118"/>
      <c r="G976" s="89"/>
      <c r="H976" s="89"/>
      <c r="I976" s="155"/>
      <c r="J976" s="124"/>
      <c r="K976" s="124"/>
      <c r="L976" s="129"/>
      <c r="M976" s="155"/>
      <c r="N976" s="124"/>
      <c r="O976" s="124"/>
      <c r="P976" s="129"/>
    </row>
    <row r="977" spans="3:16" s="103" customFormat="1" ht="14.1" customHeight="1" x14ac:dyDescent="0.2">
      <c r="C977" s="118"/>
      <c r="D977" s="118"/>
      <c r="E977" s="118"/>
      <c r="F977" s="118"/>
      <c r="G977" s="89"/>
      <c r="H977" s="89"/>
      <c r="I977" s="155"/>
      <c r="J977" s="124"/>
      <c r="K977" s="124"/>
      <c r="L977" s="129"/>
      <c r="M977" s="155"/>
      <c r="N977" s="124"/>
      <c r="O977" s="124"/>
      <c r="P977" s="129"/>
    </row>
    <row r="978" spans="3:16" s="103" customFormat="1" ht="14.1" customHeight="1" x14ac:dyDescent="0.2">
      <c r="C978" s="118"/>
      <c r="D978" s="118"/>
      <c r="E978" s="118"/>
      <c r="F978" s="118"/>
      <c r="G978" s="89"/>
      <c r="H978" s="89"/>
      <c r="I978" s="155"/>
      <c r="J978" s="124"/>
      <c r="K978" s="124"/>
      <c r="L978" s="129"/>
      <c r="M978" s="155"/>
      <c r="N978" s="124"/>
      <c r="O978" s="124"/>
      <c r="P978" s="129"/>
    </row>
    <row r="979" spans="3:16" s="103" customFormat="1" ht="14.1" customHeight="1" x14ac:dyDescent="0.2">
      <c r="C979" s="118"/>
      <c r="D979" s="118"/>
      <c r="E979" s="118"/>
      <c r="F979" s="118"/>
      <c r="G979" s="89"/>
      <c r="H979" s="89"/>
      <c r="I979" s="155"/>
      <c r="J979" s="124"/>
      <c r="K979" s="124"/>
      <c r="L979" s="129"/>
      <c r="M979" s="155"/>
      <c r="N979" s="124"/>
      <c r="O979" s="124"/>
      <c r="P979" s="129"/>
    </row>
    <row r="980" spans="3:16" s="103" customFormat="1" ht="14.1" customHeight="1" x14ac:dyDescent="0.2">
      <c r="C980" s="118"/>
      <c r="D980" s="118"/>
      <c r="E980" s="118"/>
      <c r="F980" s="118"/>
      <c r="G980" s="89"/>
      <c r="H980" s="89"/>
      <c r="I980" s="155"/>
      <c r="J980" s="124"/>
      <c r="K980" s="124"/>
      <c r="L980" s="129"/>
      <c r="M980" s="155"/>
      <c r="N980" s="124"/>
      <c r="O980" s="124"/>
      <c r="P980" s="129"/>
    </row>
    <row r="981" spans="3:16" s="103" customFormat="1" ht="14.1" customHeight="1" x14ac:dyDescent="0.2">
      <c r="C981" s="118"/>
      <c r="D981" s="118"/>
      <c r="E981" s="118"/>
      <c r="F981" s="118"/>
      <c r="G981" s="89"/>
      <c r="H981" s="89"/>
      <c r="I981" s="155"/>
      <c r="J981" s="124"/>
      <c r="K981" s="124"/>
      <c r="L981" s="129"/>
      <c r="M981" s="155"/>
      <c r="N981" s="124"/>
      <c r="O981" s="124"/>
      <c r="P981" s="129"/>
    </row>
    <row r="982" spans="3:16" s="103" customFormat="1" ht="14.1" customHeight="1" x14ac:dyDescent="0.2">
      <c r="C982" s="118"/>
      <c r="D982" s="118"/>
      <c r="E982" s="118"/>
      <c r="F982" s="118"/>
      <c r="G982" s="89"/>
      <c r="H982" s="89"/>
      <c r="I982" s="155"/>
      <c r="J982" s="124"/>
      <c r="K982" s="124"/>
      <c r="L982" s="129"/>
      <c r="M982" s="155"/>
      <c r="N982" s="124"/>
      <c r="O982" s="124"/>
      <c r="P982" s="129"/>
    </row>
    <row r="983" spans="3:16" s="103" customFormat="1" ht="14.1" customHeight="1" x14ac:dyDescent="0.2">
      <c r="C983" s="118"/>
      <c r="D983" s="118"/>
      <c r="E983" s="118"/>
      <c r="F983" s="118"/>
      <c r="G983" s="89"/>
      <c r="H983" s="89"/>
      <c r="I983" s="155"/>
      <c r="J983" s="124"/>
      <c r="K983" s="124"/>
      <c r="L983" s="129"/>
      <c r="M983" s="155"/>
      <c r="N983" s="124"/>
      <c r="O983" s="124"/>
      <c r="P983" s="129"/>
    </row>
    <row r="984" spans="3:16" s="103" customFormat="1" ht="14.1" customHeight="1" x14ac:dyDescent="0.2">
      <c r="C984" s="118"/>
      <c r="D984" s="118"/>
      <c r="E984" s="118"/>
      <c r="F984" s="118"/>
      <c r="G984" s="89"/>
      <c r="H984" s="89"/>
      <c r="I984" s="89"/>
      <c r="J984" s="89"/>
      <c r="K984" s="89"/>
      <c r="L984" s="122"/>
      <c r="M984" s="155"/>
      <c r="N984" s="124"/>
      <c r="O984" s="124"/>
      <c r="P984" s="129"/>
    </row>
    <row r="985" spans="3:16" s="103" customFormat="1" ht="14.1" customHeight="1" x14ac:dyDescent="0.2">
      <c r="C985" s="118"/>
      <c r="D985" s="118"/>
      <c r="E985" s="118"/>
      <c r="F985" s="118"/>
      <c r="G985" s="89"/>
      <c r="H985" s="89"/>
      <c r="I985" s="155"/>
      <c r="J985" s="124"/>
      <c r="K985" s="124"/>
      <c r="L985" s="129"/>
      <c r="M985" s="155"/>
      <c r="N985" s="124"/>
      <c r="O985" s="124"/>
      <c r="P985" s="129"/>
    </row>
    <row r="986" spans="3:16" s="103" customFormat="1" ht="14.1" customHeight="1" x14ac:dyDescent="0.2">
      <c r="C986" s="118"/>
      <c r="D986" s="118"/>
      <c r="E986" s="118"/>
      <c r="F986" s="118"/>
      <c r="G986" s="89"/>
      <c r="H986" s="89"/>
      <c r="I986" s="155"/>
      <c r="J986" s="124"/>
      <c r="K986" s="124"/>
      <c r="L986" s="129"/>
      <c r="N986" s="89"/>
      <c r="O986" s="89"/>
      <c r="P986" s="122"/>
    </row>
    <row r="987" spans="3:16" s="103" customFormat="1" ht="14.1" customHeight="1" x14ac:dyDescent="0.2">
      <c r="C987" s="118"/>
      <c r="D987" s="118"/>
      <c r="E987" s="118"/>
      <c r="F987" s="118"/>
      <c r="G987" s="89"/>
      <c r="H987" s="89"/>
      <c r="I987" s="155"/>
      <c r="J987" s="124"/>
      <c r="K987" s="124"/>
      <c r="L987" s="129"/>
      <c r="M987" s="155"/>
      <c r="N987" s="124"/>
      <c r="O987" s="124"/>
      <c r="P987" s="129"/>
    </row>
    <row r="988" spans="3:16" s="103" customFormat="1" ht="14.1" customHeight="1" x14ac:dyDescent="0.2">
      <c r="C988" s="118"/>
      <c r="D988" s="118"/>
      <c r="E988" s="118"/>
      <c r="F988" s="118"/>
      <c r="G988" s="89"/>
      <c r="H988" s="89"/>
      <c r="I988" s="155"/>
      <c r="J988" s="124"/>
      <c r="K988" s="124"/>
      <c r="L988" s="129"/>
      <c r="M988" s="155"/>
      <c r="N988" s="124"/>
      <c r="O988" s="124"/>
      <c r="P988" s="129"/>
    </row>
    <row r="989" spans="3:16" s="103" customFormat="1" ht="14.1" customHeight="1" x14ac:dyDescent="0.2">
      <c r="C989" s="118"/>
      <c r="D989" s="118"/>
      <c r="E989" s="118"/>
      <c r="F989" s="118"/>
      <c r="G989" s="89"/>
      <c r="H989" s="89"/>
      <c r="I989" s="155"/>
      <c r="J989" s="124"/>
      <c r="K989" s="124"/>
      <c r="L989" s="129"/>
      <c r="M989" s="155"/>
      <c r="N989" s="124"/>
      <c r="O989" s="124"/>
      <c r="P989" s="129"/>
    </row>
    <row r="990" spans="3:16" s="103" customFormat="1" ht="14.1" customHeight="1" x14ac:dyDescent="0.2">
      <c r="C990" s="118"/>
      <c r="D990" s="118"/>
      <c r="E990" s="118"/>
      <c r="F990" s="118"/>
      <c r="G990" s="89"/>
      <c r="H990" s="89"/>
      <c r="I990" s="118" t="s">
        <v>151</v>
      </c>
      <c r="J990" s="118">
        <f>SUM(J953:J986)</f>
        <v>9666</v>
      </c>
      <c r="K990" s="118">
        <f>SUM(K953:K986)</f>
        <v>3933</v>
      </c>
      <c r="L990" s="137">
        <f>SUM(L953:L986)</f>
        <v>5733</v>
      </c>
      <c r="M990" s="118" t="s">
        <v>151</v>
      </c>
      <c r="N990" s="118">
        <f>SUM(N953:N986)</f>
        <v>3119</v>
      </c>
      <c r="O990" s="118">
        <f>SUM(O953:O986)</f>
        <v>15319</v>
      </c>
      <c r="P990" s="137">
        <f>SUM(P953:P989)</f>
        <v>-12200</v>
      </c>
    </row>
    <row r="991" spans="3:16" s="103" customFormat="1" ht="14.1" customHeight="1" x14ac:dyDescent="0.2">
      <c r="C991" s="118"/>
      <c r="D991" s="118"/>
      <c r="E991" s="118"/>
      <c r="F991" s="118"/>
      <c r="G991" s="89"/>
      <c r="H991" s="89"/>
      <c r="I991" s="89"/>
      <c r="J991" s="118">
        <f>N990</f>
        <v>3119</v>
      </c>
      <c r="K991" s="118">
        <f>O990</f>
        <v>15319</v>
      </c>
      <c r="L991" s="137">
        <f>P990</f>
        <v>-12200</v>
      </c>
      <c r="N991" s="89"/>
      <c r="O991" s="89"/>
      <c r="P991" s="122"/>
    </row>
    <row r="992" spans="3:16" s="103" customFormat="1" ht="14.1" customHeight="1" x14ac:dyDescent="0.2">
      <c r="C992" s="118"/>
      <c r="D992" s="118"/>
      <c r="E992" s="118"/>
      <c r="F992" s="118"/>
      <c r="G992" s="89"/>
      <c r="H992" s="89"/>
      <c r="I992" s="89"/>
      <c r="J992" s="138">
        <f>SUM(J990:J991)</f>
        <v>12785</v>
      </c>
      <c r="K992" s="138">
        <f>SUM(K990:K991)</f>
        <v>19252</v>
      </c>
      <c r="L992" s="139">
        <f>SUM(L990:L991)</f>
        <v>-6467</v>
      </c>
      <c r="N992" s="89"/>
      <c r="O992" s="89"/>
      <c r="P992" s="122"/>
    </row>
    <row r="993" spans="1:16" s="103" customFormat="1" ht="14.1" customHeight="1" x14ac:dyDescent="0.2">
      <c r="C993" s="118"/>
      <c r="D993" s="118"/>
      <c r="E993" s="118"/>
      <c r="F993" s="89"/>
      <c r="G993" s="89"/>
      <c r="H993" s="89"/>
      <c r="I993" s="142" t="s">
        <v>236</v>
      </c>
      <c r="J993" s="138">
        <f>C952-J992</f>
        <v>0</v>
      </c>
      <c r="K993" s="138">
        <f>E952-K992</f>
        <v>0</v>
      </c>
      <c r="L993" s="139">
        <f>G952-L992</f>
        <v>0</v>
      </c>
      <c r="N993" s="89"/>
      <c r="O993" s="89"/>
      <c r="P993" s="122"/>
    </row>
    <row r="994" spans="1:16" s="103" customFormat="1" ht="14.1" customHeight="1" x14ac:dyDescent="0.2">
      <c r="A994" s="43"/>
      <c r="B994" s="101"/>
      <c r="C994" s="118"/>
      <c r="D994" s="118"/>
      <c r="E994" s="118"/>
      <c r="F994" s="89"/>
      <c r="G994" s="89"/>
      <c r="H994" s="89"/>
      <c r="I994" s="89"/>
      <c r="J994" s="89"/>
      <c r="K994" s="89"/>
      <c r="L994" s="122"/>
      <c r="N994" s="89"/>
      <c r="O994" s="89"/>
      <c r="P994" s="122"/>
    </row>
    <row r="995" spans="1:16" s="103" customFormat="1" ht="14.1" customHeight="1" x14ac:dyDescent="0.2">
      <c r="A995" s="117">
        <v>24</v>
      </c>
      <c r="B995" s="118" t="s">
        <v>237</v>
      </c>
      <c r="C995" s="48">
        <v>438709</v>
      </c>
      <c r="D995" s="119">
        <f>C995*100/22958322</f>
        <v>1.9108931393156694</v>
      </c>
      <c r="E995" s="48">
        <v>451021</v>
      </c>
      <c r="F995" s="119">
        <f>E995*100/23212007</f>
        <v>1.9430504221371292</v>
      </c>
      <c r="G995" s="120">
        <f>C995-E995</f>
        <v>-12312</v>
      </c>
      <c r="H995" s="121">
        <f>G995*100/E995</f>
        <v>-2.7298063726522712</v>
      </c>
      <c r="I995" s="136"/>
      <c r="J995" s="118"/>
      <c r="K995" s="118"/>
      <c r="L995" s="160"/>
      <c r="M995" s="136"/>
      <c r="N995" s="118"/>
      <c r="O995" s="118"/>
      <c r="P995" s="160"/>
    </row>
    <row r="996" spans="1:16" s="103" customFormat="1" ht="14.1" customHeight="1" x14ac:dyDescent="0.2">
      <c r="A996" s="43"/>
      <c r="B996" s="118" t="s">
        <v>238</v>
      </c>
      <c r="C996" s="118"/>
      <c r="D996" s="118"/>
      <c r="E996" s="118"/>
      <c r="F996" s="118"/>
      <c r="G996" s="89"/>
      <c r="H996" s="89"/>
      <c r="I996" s="127" t="s">
        <v>103</v>
      </c>
      <c r="J996" s="128">
        <v>136724</v>
      </c>
      <c r="K996" s="128">
        <v>107537</v>
      </c>
      <c r="L996" s="129">
        <f t="shared" ref="L996:L1012" si="46">J996-K996</f>
        <v>29187</v>
      </c>
      <c r="M996" s="127" t="s">
        <v>65</v>
      </c>
      <c r="N996" s="128">
        <v>69107</v>
      </c>
      <c r="O996" s="128">
        <v>122653</v>
      </c>
      <c r="P996" s="129">
        <f t="shared" ref="P996:P1009" si="47">N996-O996</f>
        <v>-53546</v>
      </c>
    </row>
    <row r="997" spans="1:16" s="103" customFormat="1" ht="14.1" customHeight="1" x14ac:dyDescent="0.2">
      <c r="A997" s="43"/>
      <c r="B997" s="101"/>
      <c r="C997" s="118"/>
      <c r="D997" s="118"/>
      <c r="E997" s="118"/>
      <c r="F997" s="118"/>
      <c r="G997" s="89"/>
      <c r="H997" s="89"/>
      <c r="I997" s="127" t="s">
        <v>73</v>
      </c>
      <c r="J997" s="128">
        <v>94578</v>
      </c>
      <c r="K997" s="128">
        <v>71961</v>
      </c>
      <c r="L997" s="129">
        <f t="shared" si="46"/>
        <v>22617</v>
      </c>
      <c r="M997" s="127" t="s">
        <v>167</v>
      </c>
      <c r="N997" s="128">
        <v>27529</v>
      </c>
      <c r="O997" s="128">
        <v>34612</v>
      </c>
      <c r="P997" s="129">
        <f t="shared" si="47"/>
        <v>-7083</v>
      </c>
    </row>
    <row r="998" spans="1:16" s="103" customFormat="1" ht="14.1" customHeight="1" x14ac:dyDescent="0.2">
      <c r="A998" s="43"/>
      <c r="B998" s="101"/>
      <c r="C998" s="118"/>
      <c r="D998" s="118"/>
      <c r="E998" s="118"/>
      <c r="F998" s="118"/>
      <c r="G998" s="89"/>
      <c r="H998" s="89"/>
      <c r="I998" s="127" t="s">
        <v>156</v>
      </c>
      <c r="J998" s="128">
        <v>4495</v>
      </c>
      <c r="K998" s="128">
        <v>1609</v>
      </c>
      <c r="L998" s="129">
        <f t="shared" si="46"/>
        <v>2886</v>
      </c>
      <c r="M998" s="127" t="s">
        <v>98</v>
      </c>
      <c r="N998" s="128">
        <v>5959</v>
      </c>
      <c r="O998" s="128">
        <v>11989</v>
      </c>
      <c r="P998" s="129">
        <f t="shared" si="47"/>
        <v>-6030</v>
      </c>
    </row>
    <row r="999" spans="1:16" s="103" customFormat="1" ht="14.1" customHeight="1" x14ac:dyDescent="0.2">
      <c r="A999" s="43"/>
      <c r="B999" s="101"/>
      <c r="C999" s="118"/>
      <c r="D999" s="118"/>
      <c r="E999" s="118"/>
      <c r="F999" s="118"/>
      <c r="G999" s="89"/>
      <c r="H999" s="89"/>
      <c r="I999" s="127" t="s">
        <v>99</v>
      </c>
      <c r="J999" s="128">
        <v>14660</v>
      </c>
      <c r="K999" s="128">
        <v>11780</v>
      </c>
      <c r="L999" s="129">
        <f t="shared" si="46"/>
        <v>2880</v>
      </c>
      <c r="M999" s="127" t="s">
        <v>88</v>
      </c>
      <c r="N999" s="128">
        <v>87</v>
      </c>
      <c r="O999" s="128">
        <v>2297</v>
      </c>
      <c r="P999" s="129">
        <f t="shared" si="47"/>
        <v>-2210</v>
      </c>
    </row>
    <row r="1000" spans="1:16" s="103" customFormat="1" ht="14.1" customHeight="1" x14ac:dyDescent="0.2">
      <c r="A1000" s="43"/>
      <c r="B1000" s="101"/>
      <c r="C1000" s="118"/>
      <c r="D1000" s="118"/>
      <c r="E1000" s="118"/>
      <c r="F1000" s="118"/>
      <c r="G1000" s="89"/>
      <c r="H1000" s="89"/>
      <c r="I1000" s="127" t="s">
        <v>82</v>
      </c>
      <c r="J1000" s="128">
        <v>9738</v>
      </c>
      <c r="K1000" s="128">
        <v>8973</v>
      </c>
      <c r="L1000" s="129">
        <f t="shared" si="46"/>
        <v>765</v>
      </c>
      <c r="M1000" s="127" t="s">
        <v>86</v>
      </c>
      <c r="N1000" s="128">
        <v>17817</v>
      </c>
      <c r="O1000" s="128">
        <v>19750</v>
      </c>
      <c r="P1000" s="129">
        <f t="shared" si="47"/>
        <v>-1933</v>
      </c>
    </row>
    <row r="1001" spans="1:16" s="103" customFormat="1" ht="14.1" customHeight="1" x14ac:dyDescent="0.2">
      <c r="A1001" s="43"/>
      <c r="B1001" s="101"/>
      <c r="C1001" s="118"/>
      <c r="D1001" s="118"/>
      <c r="E1001" s="118"/>
      <c r="F1001" s="118"/>
      <c r="G1001" s="89"/>
      <c r="H1001" s="89"/>
      <c r="I1001" s="127" t="s">
        <v>78</v>
      </c>
      <c r="J1001" s="128">
        <v>1421</v>
      </c>
      <c r="K1001" s="128">
        <v>717</v>
      </c>
      <c r="L1001" s="129">
        <f t="shared" si="46"/>
        <v>704</v>
      </c>
      <c r="M1001" s="127" t="s">
        <v>155</v>
      </c>
      <c r="N1001" s="128">
        <v>15951</v>
      </c>
      <c r="O1001" s="128">
        <v>17184</v>
      </c>
      <c r="P1001" s="129">
        <f t="shared" si="47"/>
        <v>-1233</v>
      </c>
    </row>
    <row r="1002" spans="1:16" s="103" customFormat="1" ht="14.1" customHeight="1" x14ac:dyDescent="0.2">
      <c r="A1002" s="43"/>
      <c r="B1002" s="101"/>
      <c r="C1002" s="118"/>
      <c r="D1002" s="118"/>
      <c r="E1002" s="118"/>
      <c r="F1002" s="118"/>
      <c r="G1002" s="89"/>
      <c r="H1002" s="89"/>
      <c r="I1002" s="127" t="s">
        <v>64</v>
      </c>
      <c r="J1002" s="128">
        <v>1432</v>
      </c>
      <c r="K1002" s="128">
        <v>737</v>
      </c>
      <c r="L1002" s="129">
        <f t="shared" si="46"/>
        <v>695</v>
      </c>
      <c r="M1002" s="127" t="s">
        <v>94</v>
      </c>
      <c r="N1002" s="128">
        <v>3029</v>
      </c>
      <c r="O1002" s="128">
        <v>4097</v>
      </c>
      <c r="P1002" s="129">
        <f t="shared" si="47"/>
        <v>-1068</v>
      </c>
    </row>
    <row r="1003" spans="1:16" s="103" customFormat="1" ht="14.1" customHeight="1" x14ac:dyDescent="0.2">
      <c r="A1003" s="43"/>
      <c r="B1003" s="101"/>
      <c r="C1003" s="118"/>
      <c r="D1003" s="118"/>
      <c r="E1003" s="118"/>
      <c r="F1003" s="118"/>
      <c r="G1003" s="89"/>
      <c r="H1003" s="89"/>
      <c r="I1003" s="127" t="s">
        <v>102</v>
      </c>
      <c r="J1003" s="128">
        <v>8689</v>
      </c>
      <c r="K1003" s="128">
        <v>8006</v>
      </c>
      <c r="L1003" s="129">
        <f t="shared" si="46"/>
        <v>683</v>
      </c>
      <c r="M1003" s="127" t="s">
        <v>68</v>
      </c>
      <c r="N1003" s="128">
        <v>765</v>
      </c>
      <c r="O1003" s="128">
        <v>1592</v>
      </c>
      <c r="P1003" s="129">
        <f t="shared" si="47"/>
        <v>-827</v>
      </c>
    </row>
    <row r="1004" spans="1:16" s="103" customFormat="1" ht="14.1" customHeight="1" x14ac:dyDescent="0.2">
      <c r="A1004" s="43"/>
      <c r="B1004" s="101"/>
      <c r="C1004" s="118"/>
      <c r="D1004" s="118"/>
      <c r="E1004" s="118"/>
      <c r="F1004" s="118"/>
      <c r="G1004" s="89"/>
      <c r="H1004" s="89"/>
      <c r="I1004" s="127" t="s">
        <v>69</v>
      </c>
      <c r="J1004" s="128">
        <v>1410</v>
      </c>
      <c r="K1004" s="128">
        <v>857</v>
      </c>
      <c r="L1004" s="129">
        <f t="shared" si="46"/>
        <v>553</v>
      </c>
      <c r="M1004" s="127" t="s">
        <v>87</v>
      </c>
      <c r="N1004" s="128">
        <v>669</v>
      </c>
      <c r="O1004" s="128">
        <v>1413</v>
      </c>
      <c r="P1004" s="129">
        <f t="shared" si="47"/>
        <v>-744</v>
      </c>
    </row>
    <row r="1005" spans="1:16" s="103" customFormat="1" ht="14.1" customHeight="1" x14ac:dyDescent="0.2">
      <c r="A1005" s="117"/>
      <c r="B1005" s="123"/>
      <c r="C1005" s="118"/>
      <c r="D1005" s="118"/>
      <c r="E1005" s="118"/>
      <c r="F1005" s="118"/>
      <c r="G1005" s="118"/>
      <c r="H1005" s="118"/>
      <c r="I1005" s="127" t="s">
        <v>97</v>
      </c>
      <c r="J1005" s="128">
        <v>1463</v>
      </c>
      <c r="K1005" s="128">
        <v>918</v>
      </c>
      <c r="L1005" s="129">
        <f t="shared" si="46"/>
        <v>545</v>
      </c>
      <c r="M1005" s="127" t="s">
        <v>153</v>
      </c>
      <c r="N1005" s="128">
        <v>2581</v>
      </c>
      <c r="O1005" s="128">
        <v>2982</v>
      </c>
      <c r="P1005" s="129">
        <f t="shared" si="47"/>
        <v>-401</v>
      </c>
    </row>
    <row r="1006" spans="1:16" s="103" customFormat="1" ht="14.1" customHeight="1" x14ac:dyDescent="0.2">
      <c r="A1006" s="117"/>
      <c r="B1006" s="123"/>
      <c r="C1006" s="118"/>
      <c r="D1006" s="118"/>
      <c r="E1006" s="118"/>
      <c r="F1006" s="118"/>
      <c r="G1006" s="118"/>
      <c r="H1006" s="118"/>
      <c r="I1006" s="127" t="s">
        <v>77</v>
      </c>
      <c r="J1006" s="128">
        <v>5002</v>
      </c>
      <c r="K1006" s="128">
        <v>4595</v>
      </c>
      <c r="L1006" s="129">
        <f t="shared" si="46"/>
        <v>407</v>
      </c>
      <c r="M1006" s="127" t="s">
        <v>96</v>
      </c>
      <c r="N1006" s="128">
        <v>707</v>
      </c>
      <c r="O1006" s="128">
        <v>908</v>
      </c>
      <c r="P1006" s="129">
        <f t="shared" si="47"/>
        <v>-201</v>
      </c>
    </row>
    <row r="1007" spans="1:16" s="103" customFormat="1" ht="14.1" customHeight="1" x14ac:dyDescent="0.2">
      <c r="A1007" s="43"/>
      <c r="B1007" s="101"/>
      <c r="C1007" s="118"/>
      <c r="D1007" s="118"/>
      <c r="E1007" s="118"/>
      <c r="F1007" s="118"/>
      <c r="G1007" s="89"/>
      <c r="H1007" s="89"/>
      <c r="I1007" s="127" t="s">
        <v>80</v>
      </c>
      <c r="J1007" s="128">
        <v>478</v>
      </c>
      <c r="K1007" s="128">
        <v>388</v>
      </c>
      <c r="L1007" s="129">
        <f t="shared" si="46"/>
        <v>90</v>
      </c>
      <c r="M1007" s="127" t="s">
        <v>101</v>
      </c>
      <c r="N1007" s="128">
        <v>0</v>
      </c>
      <c r="O1007" s="128">
        <v>163</v>
      </c>
      <c r="P1007" s="129">
        <f t="shared" si="47"/>
        <v>-163</v>
      </c>
    </row>
    <row r="1008" spans="1:16" s="103" customFormat="1" ht="14.1" customHeight="1" x14ac:dyDescent="0.2">
      <c r="A1008" s="43"/>
      <c r="B1008" s="101"/>
      <c r="C1008" s="118"/>
      <c r="D1008" s="118"/>
      <c r="E1008" s="118"/>
      <c r="F1008" s="118"/>
      <c r="G1008" s="89"/>
      <c r="H1008" s="89"/>
      <c r="I1008" s="127" t="s">
        <v>84</v>
      </c>
      <c r="J1008" s="128">
        <v>106</v>
      </c>
      <c r="K1008" s="128">
        <v>28</v>
      </c>
      <c r="L1008" s="129">
        <f t="shared" si="46"/>
        <v>78</v>
      </c>
      <c r="M1008" s="127" t="s">
        <v>154</v>
      </c>
      <c r="N1008" s="128">
        <v>0</v>
      </c>
      <c r="O1008" s="128">
        <v>93</v>
      </c>
      <c r="P1008" s="129">
        <f t="shared" si="47"/>
        <v>-93</v>
      </c>
    </row>
    <row r="1009" spans="1:16" s="103" customFormat="1" ht="14.1" customHeight="1" x14ac:dyDescent="0.2">
      <c r="A1009" s="43"/>
      <c r="B1009" s="101"/>
      <c r="C1009" s="118"/>
      <c r="D1009" s="118"/>
      <c r="E1009" s="118"/>
      <c r="F1009" s="118"/>
      <c r="G1009" s="89"/>
      <c r="H1009" s="89"/>
      <c r="I1009" s="127" t="s">
        <v>85</v>
      </c>
      <c r="J1009" s="128">
        <v>41</v>
      </c>
      <c r="K1009" s="128">
        <v>0</v>
      </c>
      <c r="L1009" s="129">
        <f t="shared" si="46"/>
        <v>41</v>
      </c>
      <c r="M1009" s="127" t="s">
        <v>63</v>
      </c>
      <c r="N1009" s="128">
        <v>5556</v>
      </c>
      <c r="O1009" s="128">
        <v>5645</v>
      </c>
      <c r="P1009" s="129">
        <f t="shared" si="47"/>
        <v>-89</v>
      </c>
    </row>
    <row r="1010" spans="1:16" s="103" customFormat="1" ht="14.1" customHeight="1" x14ac:dyDescent="0.2">
      <c r="A1010" s="43"/>
      <c r="B1010" s="101"/>
      <c r="C1010" s="118"/>
      <c r="D1010" s="118"/>
      <c r="E1010" s="118"/>
      <c r="F1010" s="118"/>
      <c r="G1010" s="89"/>
      <c r="H1010" s="89"/>
      <c r="I1010" s="127" t="s">
        <v>70</v>
      </c>
      <c r="J1010" s="128">
        <v>40</v>
      </c>
      <c r="K1010" s="128">
        <v>0</v>
      </c>
      <c r="L1010" s="129">
        <f t="shared" si="46"/>
        <v>40</v>
      </c>
      <c r="M1010" s="131"/>
      <c r="N1010" s="128"/>
      <c r="O1010" s="128"/>
      <c r="P1010" s="129"/>
    </row>
    <row r="1011" spans="1:16" s="103" customFormat="1" ht="14.1" customHeight="1" x14ac:dyDescent="0.2">
      <c r="A1011" s="43"/>
      <c r="B1011" s="101"/>
      <c r="C1011" s="118"/>
      <c r="D1011" s="118"/>
      <c r="E1011" s="118"/>
      <c r="F1011" s="118"/>
      <c r="G1011" s="89"/>
      <c r="H1011" s="89"/>
      <c r="I1011" s="127" t="s">
        <v>158</v>
      </c>
      <c r="J1011" s="128">
        <v>378</v>
      </c>
      <c r="K1011" s="128">
        <v>364</v>
      </c>
      <c r="L1011" s="129">
        <f t="shared" si="46"/>
        <v>14</v>
      </c>
      <c r="M1011" s="131"/>
      <c r="N1011" s="128"/>
      <c r="O1011" s="128"/>
      <c r="P1011" s="129"/>
    </row>
    <row r="1012" spans="1:16" s="103" customFormat="1" ht="14.1" customHeight="1" x14ac:dyDescent="0.2">
      <c r="A1012" s="43"/>
      <c r="B1012" s="101"/>
      <c r="C1012" s="118"/>
      <c r="D1012" s="118"/>
      <c r="E1012" s="118"/>
      <c r="F1012" s="118"/>
      <c r="G1012" s="89"/>
      <c r="H1012" s="89"/>
      <c r="I1012" s="127" t="s">
        <v>150</v>
      </c>
      <c r="J1012" s="128">
        <v>8297</v>
      </c>
      <c r="K1012" s="128">
        <v>7173</v>
      </c>
      <c r="L1012" s="129">
        <f t="shared" si="46"/>
        <v>1124</v>
      </c>
      <c r="M1012" s="131"/>
      <c r="N1012" s="128"/>
      <c r="O1012" s="128"/>
      <c r="P1012" s="129"/>
    </row>
    <row r="1013" spans="1:16" s="103" customFormat="1" ht="14.1" customHeight="1" x14ac:dyDescent="0.2">
      <c r="A1013" s="43"/>
      <c r="B1013" s="101"/>
      <c r="C1013" s="118"/>
      <c r="D1013" s="118"/>
      <c r="E1013" s="118"/>
      <c r="F1013" s="118"/>
      <c r="G1013" s="89"/>
      <c r="H1013" s="89"/>
      <c r="M1013" s="131"/>
      <c r="N1013" s="128"/>
      <c r="O1013" s="128"/>
      <c r="P1013" s="129"/>
    </row>
    <row r="1014" spans="1:16" s="103" customFormat="1" ht="14.1" customHeight="1" x14ac:dyDescent="0.2">
      <c r="A1014" s="43"/>
      <c r="B1014" s="101"/>
      <c r="C1014" s="118"/>
      <c r="D1014" s="118"/>
      <c r="E1014" s="118"/>
      <c r="F1014" s="118"/>
      <c r="G1014" s="89"/>
      <c r="H1014" s="89"/>
      <c r="M1014" s="131"/>
      <c r="N1014" s="128"/>
      <c r="O1014" s="128"/>
      <c r="P1014" s="129"/>
    </row>
    <row r="1015" spans="1:16" s="103" customFormat="1" ht="14.1" customHeight="1" x14ac:dyDescent="0.2">
      <c r="A1015" s="43"/>
      <c r="B1015" s="101"/>
      <c r="C1015" s="118"/>
      <c r="D1015" s="118"/>
      <c r="E1015" s="118"/>
      <c r="F1015" s="118"/>
      <c r="G1015" s="89"/>
      <c r="H1015" s="89"/>
      <c r="I1015" s="132"/>
      <c r="J1015" s="133"/>
      <c r="K1015" s="133"/>
      <c r="L1015" s="129"/>
    </row>
    <row r="1016" spans="1:16" s="103" customFormat="1" ht="14.1" customHeight="1" x14ac:dyDescent="0.2">
      <c r="A1016" s="43"/>
      <c r="B1016" s="101"/>
      <c r="C1016" s="118"/>
      <c r="D1016" s="118"/>
      <c r="E1016" s="118"/>
      <c r="F1016" s="118"/>
      <c r="G1016" s="89"/>
      <c r="H1016" s="89"/>
      <c r="I1016" s="132"/>
      <c r="J1016" s="133"/>
      <c r="K1016" s="133"/>
      <c r="L1016" s="129"/>
    </row>
    <row r="1017" spans="1:16" s="103" customFormat="1" ht="14.1" customHeight="1" x14ac:dyDescent="0.2">
      <c r="A1017" s="43"/>
      <c r="B1017" s="101"/>
      <c r="C1017" s="118"/>
      <c r="D1017" s="118"/>
      <c r="E1017" s="118"/>
      <c r="F1017" s="118"/>
      <c r="G1017" s="89"/>
      <c r="H1017" s="89"/>
      <c r="I1017" s="132"/>
      <c r="J1017" s="133"/>
      <c r="K1017" s="133"/>
      <c r="L1017" s="129"/>
      <c r="M1017" s="132"/>
      <c r="N1017" s="133"/>
      <c r="O1017" s="133"/>
      <c r="P1017" s="129"/>
    </row>
    <row r="1018" spans="1:16" s="103" customFormat="1" ht="14.1" customHeight="1" x14ac:dyDescent="0.2">
      <c r="A1018" s="43"/>
      <c r="B1018" s="101"/>
      <c r="C1018" s="118"/>
      <c r="D1018" s="118"/>
      <c r="E1018" s="118"/>
      <c r="F1018" s="118"/>
      <c r="G1018" s="89"/>
      <c r="H1018" s="89"/>
      <c r="I1018" s="132"/>
      <c r="J1018" s="133"/>
      <c r="K1018" s="133"/>
      <c r="L1018" s="129"/>
      <c r="M1018" s="132"/>
      <c r="N1018" s="133"/>
      <c r="O1018" s="133"/>
      <c r="P1018" s="129"/>
    </row>
    <row r="1019" spans="1:16" s="103" customFormat="1" ht="14.1" customHeight="1" x14ac:dyDescent="0.2">
      <c r="A1019" s="117"/>
      <c r="B1019" s="123"/>
      <c r="C1019" s="118"/>
      <c r="D1019" s="118"/>
      <c r="E1019" s="118"/>
      <c r="F1019" s="118"/>
      <c r="G1019" s="118"/>
      <c r="H1019" s="118"/>
      <c r="I1019" s="132"/>
      <c r="J1019" s="133"/>
      <c r="K1019" s="133"/>
      <c r="L1019" s="129"/>
      <c r="M1019" s="132"/>
      <c r="N1019" s="133"/>
      <c r="O1019" s="133"/>
      <c r="P1019" s="129"/>
    </row>
    <row r="1020" spans="1:16" s="103" customFormat="1" ht="14.1" customHeight="1" x14ac:dyDescent="0.2">
      <c r="C1020" s="118"/>
      <c r="D1020" s="118"/>
      <c r="E1020" s="118"/>
      <c r="F1020" s="89"/>
      <c r="G1020" s="89"/>
      <c r="H1020" s="89"/>
      <c r="I1020" s="132"/>
      <c r="J1020" s="133"/>
      <c r="K1020" s="133"/>
      <c r="L1020" s="129"/>
      <c r="P1020" s="134"/>
    </row>
    <row r="1021" spans="1:16" s="103" customFormat="1" ht="14.1" customHeight="1" x14ac:dyDescent="0.2">
      <c r="C1021" s="118"/>
      <c r="D1021" s="118"/>
      <c r="E1021" s="118"/>
      <c r="F1021" s="89"/>
      <c r="G1021" s="89"/>
      <c r="H1021" s="89"/>
      <c r="I1021" s="132"/>
      <c r="J1021" s="133"/>
      <c r="K1021" s="133"/>
      <c r="L1021" s="129"/>
      <c r="P1021" s="134"/>
    </row>
    <row r="1022" spans="1:16" s="103" customFormat="1" ht="14.1" customHeight="1" x14ac:dyDescent="0.2">
      <c r="C1022" s="118"/>
      <c r="D1022" s="118"/>
      <c r="E1022" s="118"/>
      <c r="F1022" s="89"/>
      <c r="G1022" s="89"/>
      <c r="H1022" s="89"/>
      <c r="I1022" s="132"/>
      <c r="J1022" s="133"/>
      <c r="K1022" s="133"/>
      <c r="L1022" s="129"/>
      <c r="M1022" s="135"/>
      <c r="N1022" s="124"/>
      <c r="O1022" s="124"/>
      <c r="P1022" s="129"/>
    </row>
    <row r="1023" spans="1:16" s="103" customFormat="1" ht="14.1" customHeight="1" x14ac:dyDescent="0.2">
      <c r="C1023" s="118"/>
      <c r="D1023" s="118"/>
      <c r="E1023" s="118"/>
      <c r="F1023" s="89"/>
      <c r="G1023" s="89"/>
      <c r="H1023" s="89"/>
      <c r="L1023" s="134"/>
      <c r="M1023" s="135"/>
      <c r="N1023" s="124"/>
      <c r="O1023" s="124"/>
      <c r="P1023" s="129"/>
    </row>
    <row r="1024" spans="1:16" s="103" customFormat="1" ht="14.1" customHeight="1" x14ac:dyDescent="0.2">
      <c r="C1024" s="118"/>
      <c r="D1024" s="118"/>
      <c r="E1024" s="118"/>
      <c r="F1024" s="89"/>
      <c r="G1024" s="89"/>
      <c r="H1024" s="89"/>
      <c r="L1024" s="134"/>
      <c r="N1024" s="89"/>
      <c r="O1024" s="89"/>
      <c r="P1024" s="122"/>
    </row>
    <row r="1025" spans="1:16" s="103" customFormat="1" ht="14.1" customHeight="1" x14ac:dyDescent="0.2">
      <c r="C1025" s="118"/>
      <c r="D1025" s="118"/>
      <c r="E1025" s="118"/>
      <c r="F1025" s="89"/>
      <c r="G1025" s="89"/>
      <c r="H1025" s="89"/>
      <c r="L1025" s="134"/>
      <c r="N1025" s="89"/>
      <c r="O1025" s="89"/>
      <c r="P1025" s="122"/>
    </row>
    <row r="1026" spans="1:16" s="103" customFormat="1" ht="14.1" customHeight="1" x14ac:dyDescent="0.2">
      <c r="C1026" s="118"/>
      <c r="D1026" s="118"/>
      <c r="E1026" s="118"/>
      <c r="F1026" s="89"/>
      <c r="G1026" s="89"/>
      <c r="H1026" s="89"/>
      <c r="I1026" s="89"/>
      <c r="J1026" s="89"/>
      <c r="K1026" s="89"/>
      <c r="L1026" s="122"/>
      <c r="N1026" s="89"/>
      <c r="O1026" s="89"/>
      <c r="P1026" s="122"/>
    </row>
    <row r="1027" spans="1:16" s="103" customFormat="1" ht="14.1" customHeight="1" x14ac:dyDescent="0.2">
      <c r="C1027" s="118"/>
      <c r="D1027" s="118"/>
      <c r="E1027" s="118"/>
      <c r="F1027" s="89"/>
      <c r="G1027" s="89"/>
      <c r="H1027" s="89"/>
      <c r="I1027" s="89"/>
      <c r="J1027" s="89"/>
      <c r="K1027" s="89"/>
      <c r="L1027" s="122"/>
      <c r="N1027" s="89"/>
      <c r="O1027" s="89"/>
      <c r="P1027" s="122"/>
    </row>
    <row r="1028" spans="1:16" s="103" customFormat="1" ht="14.1" customHeight="1" x14ac:dyDescent="0.2">
      <c r="C1028" s="118"/>
      <c r="D1028" s="118"/>
      <c r="E1028" s="118"/>
      <c r="F1028" s="89"/>
      <c r="G1028" s="89"/>
      <c r="H1028" s="89"/>
      <c r="I1028" s="89"/>
      <c r="J1028" s="89"/>
      <c r="K1028" s="89"/>
      <c r="L1028" s="122"/>
      <c r="N1028" s="89"/>
      <c r="O1028" s="89"/>
      <c r="P1028" s="122"/>
    </row>
    <row r="1029" spans="1:16" s="103" customFormat="1" ht="14.1" customHeight="1" x14ac:dyDescent="0.2">
      <c r="C1029" s="118"/>
      <c r="D1029" s="118"/>
      <c r="E1029" s="118"/>
      <c r="F1029" s="89"/>
      <c r="G1029" s="89"/>
      <c r="H1029" s="89"/>
      <c r="I1029" s="89"/>
      <c r="J1029" s="89"/>
      <c r="K1029" s="89"/>
      <c r="L1029" s="122"/>
      <c r="N1029" s="89"/>
      <c r="O1029" s="89"/>
      <c r="P1029" s="122"/>
    </row>
    <row r="1030" spans="1:16" s="103" customFormat="1" ht="14.1" customHeight="1" x14ac:dyDescent="0.2">
      <c r="C1030" s="118"/>
      <c r="D1030" s="118"/>
      <c r="E1030" s="118"/>
      <c r="F1030" s="89"/>
      <c r="G1030" s="89"/>
      <c r="H1030" s="89"/>
      <c r="I1030" s="89"/>
      <c r="J1030" s="89"/>
      <c r="K1030" s="89"/>
      <c r="L1030" s="122"/>
      <c r="N1030" s="89"/>
      <c r="O1030" s="89"/>
      <c r="P1030" s="122"/>
    </row>
    <row r="1031" spans="1:16" s="103" customFormat="1" ht="14.1" customHeight="1" x14ac:dyDescent="0.2">
      <c r="C1031" s="118"/>
      <c r="D1031" s="118"/>
      <c r="E1031" s="118"/>
      <c r="F1031" s="89"/>
      <c r="G1031" s="89"/>
      <c r="H1031" s="89"/>
      <c r="I1031" s="89"/>
      <c r="J1031" s="89"/>
      <c r="K1031" s="89"/>
      <c r="L1031" s="122"/>
      <c r="N1031" s="89"/>
      <c r="O1031" s="89"/>
      <c r="P1031" s="122"/>
    </row>
    <row r="1032" spans="1:16" s="103" customFormat="1" ht="14.1" customHeight="1" x14ac:dyDescent="0.2">
      <c r="C1032" s="118"/>
      <c r="D1032" s="118"/>
      <c r="E1032" s="118"/>
      <c r="F1032" s="89"/>
      <c r="G1032" s="89"/>
      <c r="H1032" s="89"/>
      <c r="I1032" s="89"/>
      <c r="J1032" s="89"/>
      <c r="K1032" s="89"/>
      <c r="L1032" s="122"/>
      <c r="N1032" s="89"/>
      <c r="O1032" s="89"/>
      <c r="P1032" s="122"/>
    </row>
    <row r="1033" spans="1:16" s="103" customFormat="1" ht="14.1" customHeight="1" x14ac:dyDescent="0.2">
      <c r="C1033" s="118"/>
      <c r="D1033" s="118"/>
      <c r="E1033" s="118"/>
      <c r="F1033" s="89"/>
      <c r="G1033" s="89"/>
      <c r="H1033" s="89"/>
      <c r="I1033" s="118" t="s">
        <v>151</v>
      </c>
      <c r="J1033" s="118">
        <f>SUM(J996:J1032)</f>
        <v>288952</v>
      </c>
      <c r="K1033" s="118">
        <f>SUM(K996:K1032)</f>
        <v>225643</v>
      </c>
      <c r="L1033" s="118">
        <f>SUM(L996:L1032)</f>
        <v>63309</v>
      </c>
      <c r="M1033" s="118" t="s">
        <v>151</v>
      </c>
      <c r="N1033" s="118">
        <f>SUM(N996:N1032)</f>
        <v>149757</v>
      </c>
      <c r="O1033" s="118">
        <f>SUM(O996:O1032)</f>
        <v>225378</v>
      </c>
      <c r="P1033" s="137">
        <f>SUM(P996:P1032)</f>
        <v>-75621</v>
      </c>
    </row>
    <row r="1034" spans="1:16" s="103" customFormat="1" ht="14.1" customHeight="1" x14ac:dyDescent="0.2">
      <c r="C1034" s="118"/>
      <c r="D1034" s="118"/>
      <c r="E1034" s="118"/>
      <c r="F1034" s="89"/>
      <c r="G1034" s="89"/>
      <c r="H1034" s="89"/>
      <c r="I1034" s="89"/>
      <c r="J1034" s="118">
        <f>N1033</f>
        <v>149757</v>
      </c>
      <c r="K1034" s="118">
        <f>O1033</f>
        <v>225378</v>
      </c>
      <c r="L1034" s="137">
        <f>P1033</f>
        <v>-75621</v>
      </c>
      <c r="N1034" s="89"/>
      <c r="O1034" s="89"/>
      <c r="P1034" s="122"/>
    </row>
    <row r="1035" spans="1:16" s="103" customFormat="1" ht="14.1" customHeight="1" x14ac:dyDescent="0.2">
      <c r="C1035" s="118"/>
      <c r="D1035" s="118"/>
      <c r="E1035" s="118"/>
      <c r="F1035" s="89"/>
      <c r="G1035" s="89"/>
      <c r="H1035" s="89"/>
      <c r="I1035" s="89"/>
      <c r="J1035" s="138">
        <f>SUM(J1033:J1034)</f>
        <v>438709</v>
      </c>
      <c r="K1035" s="138">
        <f>SUM(K1033:K1034)</f>
        <v>451021</v>
      </c>
      <c r="L1035" s="139">
        <f>SUM(L1033:L1034)</f>
        <v>-12312</v>
      </c>
      <c r="N1035" s="89"/>
      <c r="O1035" s="89"/>
      <c r="P1035" s="122"/>
    </row>
    <row r="1036" spans="1:16" s="103" customFormat="1" ht="14.1" customHeight="1" x14ac:dyDescent="0.2">
      <c r="C1036" s="118"/>
      <c r="D1036" s="118"/>
      <c r="E1036" s="118"/>
      <c r="F1036" s="89"/>
      <c r="G1036" s="89"/>
      <c r="H1036" s="89"/>
      <c r="I1036" s="142" t="s">
        <v>239</v>
      </c>
      <c r="J1036" s="89">
        <f>C995-J1035</f>
        <v>0</v>
      </c>
      <c r="K1036" s="89">
        <f>E995-K1035</f>
        <v>0</v>
      </c>
      <c r="L1036" s="139">
        <f>G995-L1035</f>
        <v>0</v>
      </c>
      <c r="N1036" s="89"/>
      <c r="O1036" s="89"/>
      <c r="P1036" s="122"/>
    </row>
    <row r="1037" spans="1:16" s="103" customFormat="1" ht="14.1" customHeight="1" x14ac:dyDescent="0.2">
      <c r="A1037" s="43"/>
      <c r="B1037" s="101"/>
      <c r="C1037" s="118"/>
      <c r="D1037" s="118"/>
      <c r="E1037" s="118"/>
      <c r="F1037" s="89"/>
      <c r="G1037" s="89"/>
      <c r="H1037" s="89"/>
      <c r="I1037" s="89"/>
      <c r="J1037" s="89"/>
      <c r="K1037" s="89"/>
      <c r="L1037" s="122"/>
      <c r="N1037" s="89"/>
      <c r="O1037" s="89"/>
      <c r="P1037" s="122"/>
    </row>
    <row r="1038" spans="1:16" s="103" customFormat="1" ht="14.1" customHeight="1" x14ac:dyDescent="0.2">
      <c r="A1038" s="117">
        <v>25</v>
      </c>
      <c r="B1038" s="150" t="s">
        <v>28</v>
      </c>
      <c r="C1038" s="48">
        <v>415497</v>
      </c>
      <c r="D1038" s="119">
        <f>C1038*100/22958322</f>
        <v>1.8097881892239338</v>
      </c>
      <c r="E1038" s="48">
        <v>399515</v>
      </c>
      <c r="F1038" s="119">
        <f>E1038*100/23212007</f>
        <v>1.7211566410435772</v>
      </c>
      <c r="G1038" s="120">
        <f>C1038-E1038</f>
        <v>15982</v>
      </c>
      <c r="H1038" s="121">
        <f>G1038*100/E1038</f>
        <v>4.0003504248901791</v>
      </c>
      <c r="J1038" s="89"/>
      <c r="K1038" s="89"/>
      <c r="L1038" s="122"/>
      <c r="N1038" s="89"/>
      <c r="O1038" s="89"/>
      <c r="P1038" s="122"/>
    </row>
    <row r="1039" spans="1:16" s="103" customFormat="1" ht="14.1" customHeight="1" x14ac:dyDescent="0.2">
      <c r="A1039" s="43"/>
      <c r="B1039" s="101"/>
      <c r="C1039" s="118"/>
      <c r="D1039" s="118"/>
      <c r="E1039" s="118"/>
      <c r="F1039" s="118"/>
      <c r="G1039" s="89"/>
      <c r="H1039" s="89"/>
      <c r="I1039" s="127" t="s">
        <v>81</v>
      </c>
      <c r="J1039" s="128">
        <v>45820</v>
      </c>
      <c r="K1039" s="128">
        <v>39368</v>
      </c>
      <c r="L1039" s="129">
        <f t="shared" ref="L1039:L1075" si="48">J1039-K1039</f>
        <v>6452</v>
      </c>
      <c r="M1039" s="127" t="s">
        <v>73</v>
      </c>
      <c r="N1039" s="128">
        <v>9301</v>
      </c>
      <c r="O1039" s="128">
        <v>21886</v>
      </c>
      <c r="P1039" s="129">
        <f t="shared" ref="P1039:P1056" si="49">N1039-O1039</f>
        <v>-12585</v>
      </c>
    </row>
    <row r="1040" spans="1:16" s="103" customFormat="1" ht="14.1" customHeight="1" x14ac:dyDescent="0.2">
      <c r="A1040" s="43"/>
      <c r="B1040" s="101"/>
      <c r="C1040" s="118"/>
      <c r="D1040" s="118"/>
      <c r="E1040" s="118"/>
      <c r="F1040" s="118"/>
      <c r="G1040" s="89"/>
      <c r="H1040" s="89"/>
      <c r="I1040" s="127" t="s">
        <v>167</v>
      </c>
      <c r="J1040" s="128">
        <v>38192</v>
      </c>
      <c r="K1040" s="128">
        <v>30366</v>
      </c>
      <c r="L1040" s="129">
        <f t="shared" si="48"/>
        <v>7826</v>
      </c>
      <c r="M1040" s="127" t="s">
        <v>79</v>
      </c>
      <c r="N1040" s="128">
        <v>74492</v>
      </c>
      <c r="O1040" s="128">
        <v>86314</v>
      </c>
      <c r="P1040" s="129">
        <f t="shared" si="49"/>
        <v>-11822</v>
      </c>
    </row>
    <row r="1041" spans="1:16" s="103" customFormat="1" ht="14.1" customHeight="1" thickBot="1" x14ac:dyDescent="0.25">
      <c r="A1041" s="43"/>
      <c r="B1041" s="101"/>
      <c r="C1041" s="118"/>
      <c r="D1041" s="118"/>
      <c r="E1041" s="118"/>
      <c r="F1041" s="118"/>
      <c r="G1041" s="89"/>
      <c r="H1041" s="89"/>
      <c r="I1041" s="127" t="s">
        <v>68</v>
      </c>
      <c r="J1041" s="128">
        <v>21110</v>
      </c>
      <c r="K1041" s="128">
        <v>19653</v>
      </c>
      <c r="L1041" s="129">
        <f t="shared" si="48"/>
        <v>1457</v>
      </c>
      <c r="M1041" s="127" t="s">
        <v>98</v>
      </c>
      <c r="N1041" s="128">
        <v>14174</v>
      </c>
      <c r="O1041" s="128">
        <v>19844</v>
      </c>
      <c r="P1041" s="129">
        <f t="shared" si="49"/>
        <v>-5670</v>
      </c>
    </row>
    <row r="1042" spans="1:16" s="103" customFormat="1" ht="14.1" customHeight="1" x14ac:dyDescent="0.2">
      <c r="A1042" s="43"/>
      <c r="B1042" s="551" t="s">
        <v>197</v>
      </c>
      <c r="C1042" s="552"/>
      <c r="D1042" s="552"/>
      <c r="E1042" s="553"/>
      <c r="F1042" s="118"/>
      <c r="G1042" s="89"/>
      <c r="H1042" s="89"/>
      <c r="I1042" s="127" t="s">
        <v>96</v>
      </c>
      <c r="J1042" s="128">
        <v>14244</v>
      </c>
      <c r="K1042" s="128">
        <v>10007</v>
      </c>
      <c r="L1042" s="129">
        <f t="shared" si="48"/>
        <v>4237</v>
      </c>
      <c r="M1042" s="127" t="s">
        <v>84</v>
      </c>
      <c r="N1042" s="128">
        <v>1377</v>
      </c>
      <c r="O1042" s="128">
        <v>2293</v>
      </c>
      <c r="P1042" s="129">
        <f t="shared" si="49"/>
        <v>-916</v>
      </c>
    </row>
    <row r="1043" spans="1:16" s="103" customFormat="1" ht="14.1" customHeight="1" thickBot="1" x14ac:dyDescent="0.25">
      <c r="A1043" s="43"/>
      <c r="B1043" s="554"/>
      <c r="C1043" s="555"/>
      <c r="D1043" s="555"/>
      <c r="E1043" s="556"/>
      <c r="F1043" s="118"/>
      <c r="G1043" s="89"/>
      <c r="H1043" s="89"/>
      <c r="I1043" s="127" t="s">
        <v>102</v>
      </c>
      <c r="J1043" s="128">
        <v>14045</v>
      </c>
      <c r="K1043" s="128">
        <v>9357</v>
      </c>
      <c r="L1043" s="129">
        <f t="shared" si="48"/>
        <v>4688</v>
      </c>
      <c r="M1043" s="127" t="s">
        <v>64</v>
      </c>
      <c r="N1043" s="128">
        <v>1903</v>
      </c>
      <c r="O1043" s="128">
        <v>2238</v>
      </c>
      <c r="P1043" s="129">
        <f t="shared" si="49"/>
        <v>-335</v>
      </c>
    </row>
    <row r="1044" spans="1:16" s="103" customFormat="1" ht="14.1" customHeight="1" x14ac:dyDescent="0.2">
      <c r="A1044" s="43"/>
      <c r="B1044" s="243" t="s">
        <v>240</v>
      </c>
      <c r="C1044" s="244">
        <v>100614.21624320259</v>
      </c>
      <c r="D1044" s="211"/>
      <c r="E1044" s="245">
        <v>68304.538698111734</v>
      </c>
      <c r="F1044" s="152"/>
      <c r="G1044" s="152"/>
      <c r="H1044" s="89"/>
      <c r="I1044" s="127" t="s">
        <v>148</v>
      </c>
      <c r="J1044" s="128">
        <v>13348</v>
      </c>
      <c r="K1044" s="128">
        <v>11965</v>
      </c>
      <c r="L1044" s="129">
        <f t="shared" si="48"/>
        <v>1383</v>
      </c>
      <c r="M1044" s="127" t="s">
        <v>70</v>
      </c>
      <c r="N1044" s="128">
        <v>11</v>
      </c>
      <c r="O1044" s="128">
        <v>281</v>
      </c>
      <c r="P1044" s="129">
        <f t="shared" si="49"/>
        <v>-270</v>
      </c>
    </row>
    <row r="1045" spans="1:16" s="103" customFormat="1" ht="14.1" customHeight="1" x14ac:dyDescent="0.2">
      <c r="A1045" s="43"/>
      <c r="B1045" s="194" t="s">
        <v>241</v>
      </c>
      <c r="C1045" s="195">
        <v>75067.942615279549</v>
      </c>
      <c r="D1045" s="196"/>
      <c r="E1045" s="197">
        <v>88008.582355641382</v>
      </c>
      <c r="F1045" s="97"/>
      <c r="G1045" s="100"/>
      <c r="H1045" s="89"/>
      <c r="I1045" s="127" t="s">
        <v>63</v>
      </c>
      <c r="J1045" s="128">
        <v>8254</v>
      </c>
      <c r="K1045" s="128">
        <v>7307</v>
      </c>
      <c r="L1045" s="129">
        <f t="shared" si="48"/>
        <v>947</v>
      </c>
      <c r="M1045" s="127" t="s">
        <v>66</v>
      </c>
      <c r="N1045" s="128">
        <v>598</v>
      </c>
      <c r="O1045" s="128">
        <v>832</v>
      </c>
      <c r="P1045" s="129">
        <f t="shared" si="49"/>
        <v>-234</v>
      </c>
    </row>
    <row r="1046" spans="1:16" s="103" customFormat="1" ht="14.1" customHeight="1" x14ac:dyDescent="0.2">
      <c r="A1046" s="43"/>
      <c r="B1046" s="194" t="s">
        <v>242</v>
      </c>
      <c r="C1046" s="232">
        <v>71755.126848697226</v>
      </c>
      <c r="D1046" s="196"/>
      <c r="E1046" s="197">
        <v>48090.984220390666</v>
      </c>
      <c r="F1046" s="97"/>
      <c r="G1046" s="181"/>
      <c r="H1046" s="89"/>
      <c r="I1046" s="127" t="s">
        <v>83</v>
      </c>
      <c r="J1046" s="128">
        <v>7649</v>
      </c>
      <c r="K1046" s="128">
        <v>7248</v>
      </c>
      <c r="L1046" s="129">
        <f t="shared" si="48"/>
        <v>401</v>
      </c>
      <c r="M1046" s="127" t="s">
        <v>65</v>
      </c>
      <c r="N1046" s="128">
        <v>793</v>
      </c>
      <c r="O1046" s="128">
        <v>983</v>
      </c>
      <c r="P1046" s="129">
        <f t="shared" si="49"/>
        <v>-190</v>
      </c>
    </row>
    <row r="1047" spans="1:16" s="103" customFormat="1" ht="14.1" customHeight="1" x14ac:dyDescent="0.2">
      <c r="A1047" s="43"/>
      <c r="B1047" s="194" t="s">
        <v>243</v>
      </c>
      <c r="C1047" s="195">
        <v>15879.599724925485</v>
      </c>
      <c r="D1047" s="196"/>
      <c r="E1047" s="197">
        <v>17534.743470514</v>
      </c>
      <c r="F1047" s="97"/>
      <c r="G1047" s="181"/>
      <c r="H1047" s="89"/>
      <c r="I1047" s="127" t="s">
        <v>77</v>
      </c>
      <c r="J1047" s="128">
        <v>6936</v>
      </c>
      <c r="K1047" s="128">
        <v>4924</v>
      </c>
      <c r="L1047" s="129">
        <f t="shared" si="48"/>
        <v>2012</v>
      </c>
      <c r="M1047" s="127" t="s">
        <v>76</v>
      </c>
      <c r="N1047" s="128">
        <v>836</v>
      </c>
      <c r="O1047" s="128">
        <v>937</v>
      </c>
      <c r="P1047" s="129">
        <f t="shared" si="49"/>
        <v>-101</v>
      </c>
    </row>
    <row r="1048" spans="1:16" s="103" customFormat="1" ht="14.1" customHeight="1" x14ac:dyDescent="0.2">
      <c r="A1048" s="43"/>
      <c r="B1048" s="194" t="s">
        <v>244</v>
      </c>
      <c r="C1048" s="246">
        <v>1818.7776445637269</v>
      </c>
      <c r="D1048" s="247"/>
      <c r="E1048" s="197">
        <v>3120.1314662195891</v>
      </c>
      <c r="F1048" s="97"/>
      <c r="G1048" s="181"/>
      <c r="H1048" s="89"/>
      <c r="I1048" s="127" t="s">
        <v>176</v>
      </c>
      <c r="J1048" s="128">
        <v>5485</v>
      </c>
      <c r="K1048" s="128">
        <v>2808</v>
      </c>
      <c r="L1048" s="129">
        <f t="shared" si="48"/>
        <v>2677</v>
      </c>
      <c r="M1048" s="127" t="s">
        <v>95</v>
      </c>
      <c r="N1048" s="128">
        <v>0</v>
      </c>
      <c r="O1048" s="128">
        <v>94</v>
      </c>
      <c r="P1048" s="129">
        <f t="shared" si="49"/>
        <v>-94</v>
      </c>
    </row>
    <row r="1049" spans="1:16" s="103" customFormat="1" ht="14.1" customHeight="1" x14ac:dyDescent="0.2">
      <c r="A1049" s="43"/>
      <c r="B1049" s="194" t="s">
        <v>245</v>
      </c>
      <c r="C1049" s="246">
        <v>208.95822830195357</v>
      </c>
      <c r="D1049" s="196"/>
      <c r="E1049" s="197">
        <v>116.99380112732676</v>
      </c>
      <c r="F1049" s="97"/>
      <c r="G1049" s="181"/>
      <c r="H1049" s="89"/>
      <c r="I1049" s="127" t="s">
        <v>80</v>
      </c>
      <c r="J1049" s="128">
        <v>3729</v>
      </c>
      <c r="K1049" s="128">
        <v>2690</v>
      </c>
      <c r="L1049" s="129">
        <f t="shared" si="48"/>
        <v>1039</v>
      </c>
      <c r="M1049" s="127" t="s">
        <v>88</v>
      </c>
      <c r="N1049" s="128">
        <v>364</v>
      </c>
      <c r="O1049" s="128">
        <v>457</v>
      </c>
      <c r="P1049" s="129">
        <f t="shared" si="49"/>
        <v>-93</v>
      </c>
    </row>
    <row r="1050" spans="1:16" s="103" customFormat="1" ht="14.1" customHeight="1" thickBot="1" x14ac:dyDescent="0.25">
      <c r="A1050" s="43"/>
      <c r="B1050" s="248"/>
      <c r="C1050" s="249">
        <f>SUM(C1044:C1048)</f>
        <v>265135.66307666857</v>
      </c>
      <c r="D1050" s="250"/>
      <c r="E1050" s="251">
        <f>SUM(E1044:E1048)</f>
        <v>225058.98021087737</v>
      </c>
      <c r="F1050" s="97"/>
      <c r="G1050" s="89"/>
      <c r="H1050" s="89"/>
      <c r="I1050" s="127" t="s">
        <v>101</v>
      </c>
      <c r="J1050" s="128">
        <v>3235</v>
      </c>
      <c r="K1050" s="128">
        <v>1332</v>
      </c>
      <c r="L1050" s="129">
        <f t="shared" si="48"/>
        <v>1903</v>
      </c>
      <c r="M1050" s="127" t="s">
        <v>78</v>
      </c>
      <c r="N1050" s="128">
        <v>89957</v>
      </c>
      <c r="O1050" s="128">
        <v>90036</v>
      </c>
      <c r="P1050" s="129">
        <f t="shared" si="49"/>
        <v>-79</v>
      </c>
    </row>
    <row r="1051" spans="1:16" s="103" customFormat="1" ht="14.1" customHeight="1" x14ac:dyDescent="0.2">
      <c r="A1051" s="43"/>
      <c r="D1051" s="89"/>
      <c r="F1051" s="118"/>
      <c r="G1051" s="89"/>
      <c r="H1051" s="89"/>
      <c r="I1051" s="127" t="s">
        <v>156</v>
      </c>
      <c r="J1051" s="128">
        <v>3224</v>
      </c>
      <c r="K1051" s="128">
        <v>1056</v>
      </c>
      <c r="L1051" s="129">
        <f t="shared" si="48"/>
        <v>2168</v>
      </c>
      <c r="M1051" s="127" t="s">
        <v>158</v>
      </c>
      <c r="N1051" s="128">
        <v>58</v>
      </c>
      <c r="O1051" s="128">
        <v>98</v>
      </c>
      <c r="P1051" s="129">
        <f t="shared" si="49"/>
        <v>-40</v>
      </c>
    </row>
    <row r="1052" spans="1:16" s="103" customFormat="1" ht="14.1" customHeight="1" x14ac:dyDescent="0.2">
      <c r="A1052" s="95"/>
      <c r="B1052" s="151"/>
      <c r="C1052" s="97"/>
      <c r="D1052" s="97"/>
      <c r="E1052" s="97"/>
      <c r="F1052" s="118"/>
      <c r="G1052" s="89"/>
      <c r="H1052" s="89"/>
      <c r="I1052" s="127" t="s">
        <v>82</v>
      </c>
      <c r="J1052" s="128">
        <v>3104</v>
      </c>
      <c r="K1052" s="128">
        <v>2718</v>
      </c>
      <c r="L1052" s="129">
        <f t="shared" si="48"/>
        <v>386</v>
      </c>
      <c r="M1052" s="127" t="s">
        <v>157</v>
      </c>
      <c r="N1052" s="128">
        <v>0</v>
      </c>
      <c r="O1052" s="128">
        <v>32</v>
      </c>
      <c r="P1052" s="129">
        <f t="shared" si="49"/>
        <v>-32</v>
      </c>
    </row>
    <row r="1053" spans="1:16" s="103" customFormat="1" ht="14.1" customHeight="1" x14ac:dyDescent="0.2">
      <c r="A1053" s="95"/>
      <c r="B1053" s="252"/>
      <c r="C1053" s="253"/>
      <c r="D1053" s="253"/>
      <c r="E1053" s="151"/>
      <c r="F1053" s="118"/>
      <c r="G1053" s="89"/>
      <c r="H1053" s="89"/>
      <c r="I1053" s="127" t="s">
        <v>164</v>
      </c>
      <c r="J1053" s="128">
        <v>3082</v>
      </c>
      <c r="K1053" s="128">
        <v>1922</v>
      </c>
      <c r="L1053" s="129">
        <f t="shared" si="48"/>
        <v>1160</v>
      </c>
      <c r="M1053" s="127" t="s">
        <v>159</v>
      </c>
      <c r="N1053" s="128">
        <v>59</v>
      </c>
      <c r="O1053" s="128">
        <v>69</v>
      </c>
      <c r="P1053" s="129">
        <f t="shared" si="49"/>
        <v>-10</v>
      </c>
    </row>
    <row r="1054" spans="1:16" s="103" customFormat="1" ht="14.1" customHeight="1" x14ac:dyDescent="0.2">
      <c r="A1054" s="95"/>
      <c r="B1054" s="252"/>
      <c r="C1054" s="253"/>
      <c r="D1054" s="253"/>
      <c r="E1054" s="89"/>
      <c r="F1054" s="118"/>
      <c r="G1054" s="89"/>
      <c r="H1054" s="89"/>
      <c r="I1054" s="127" t="s">
        <v>94</v>
      </c>
      <c r="J1054" s="128">
        <v>2420</v>
      </c>
      <c r="K1054" s="128">
        <v>2130</v>
      </c>
      <c r="L1054" s="129">
        <f t="shared" si="48"/>
        <v>290</v>
      </c>
      <c r="M1054" s="127" t="s">
        <v>71</v>
      </c>
      <c r="N1054" s="128">
        <v>0</v>
      </c>
      <c r="O1054" s="128">
        <v>6</v>
      </c>
      <c r="P1054" s="129">
        <f t="shared" si="49"/>
        <v>-6</v>
      </c>
    </row>
    <row r="1055" spans="1:16" s="103" customFormat="1" ht="14.1" customHeight="1" x14ac:dyDescent="0.2">
      <c r="A1055" s="95"/>
      <c r="B1055" s="252"/>
      <c r="C1055" s="253"/>
      <c r="D1055" s="253"/>
      <c r="E1055" s="97"/>
      <c r="F1055" s="118"/>
      <c r="G1055" s="89"/>
      <c r="H1055" s="89"/>
      <c r="I1055" s="127" t="s">
        <v>174</v>
      </c>
      <c r="J1055" s="128">
        <v>1525</v>
      </c>
      <c r="K1055" s="128">
        <v>1329</v>
      </c>
      <c r="L1055" s="129">
        <f t="shared" si="48"/>
        <v>196</v>
      </c>
      <c r="M1055" s="127" t="s">
        <v>162</v>
      </c>
      <c r="N1055" s="128">
        <v>0</v>
      </c>
      <c r="O1055" s="128">
        <v>2</v>
      </c>
      <c r="P1055" s="129">
        <f t="shared" si="49"/>
        <v>-2</v>
      </c>
    </row>
    <row r="1056" spans="1:16" s="103" customFormat="1" ht="14.1" customHeight="1" x14ac:dyDescent="0.2">
      <c r="B1056" s="252"/>
      <c r="C1056" s="253"/>
      <c r="D1056" s="253"/>
      <c r="E1056" s="118"/>
      <c r="F1056" s="118"/>
      <c r="G1056" s="89"/>
      <c r="H1056" s="89"/>
      <c r="I1056" s="127" t="s">
        <v>87</v>
      </c>
      <c r="J1056" s="128">
        <v>1365</v>
      </c>
      <c r="K1056" s="128">
        <v>1258</v>
      </c>
      <c r="L1056" s="129">
        <f t="shared" si="48"/>
        <v>107</v>
      </c>
      <c r="M1056" s="127" t="s">
        <v>177</v>
      </c>
      <c r="N1056" s="128">
        <v>1</v>
      </c>
      <c r="O1056" s="128">
        <v>2</v>
      </c>
      <c r="P1056" s="129">
        <f t="shared" si="49"/>
        <v>-1</v>
      </c>
    </row>
    <row r="1057" spans="1:16" s="103" customFormat="1" ht="14.1" customHeight="1" x14ac:dyDescent="0.2">
      <c r="B1057" s="252"/>
      <c r="C1057" s="253"/>
      <c r="D1057" s="253"/>
      <c r="E1057" s="118"/>
      <c r="F1057" s="118"/>
      <c r="G1057" s="89"/>
      <c r="H1057" s="89"/>
      <c r="I1057" s="127" t="s">
        <v>85</v>
      </c>
      <c r="J1057" s="128">
        <v>1307</v>
      </c>
      <c r="K1057" s="128">
        <v>1065</v>
      </c>
      <c r="L1057" s="129">
        <f t="shared" si="48"/>
        <v>242</v>
      </c>
      <c r="M1057" s="131"/>
      <c r="N1057" s="128"/>
      <c r="O1057" s="128"/>
      <c r="P1057" s="129"/>
    </row>
    <row r="1058" spans="1:16" s="103" customFormat="1" ht="14.1" customHeight="1" x14ac:dyDescent="0.2">
      <c r="B1058" s="252"/>
      <c r="C1058" s="253"/>
      <c r="D1058" s="253"/>
      <c r="E1058" s="118"/>
      <c r="F1058" s="118"/>
      <c r="G1058" s="89"/>
      <c r="H1058" s="89"/>
      <c r="I1058" s="127" t="s">
        <v>153</v>
      </c>
      <c r="J1058" s="128">
        <v>1184</v>
      </c>
      <c r="K1058" s="128">
        <v>403</v>
      </c>
      <c r="L1058" s="129">
        <f t="shared" si="48"/>
        <v>781</v>
      </c>
      <c r="M1058" s="131"/>
      <c r="N1058" s="128"/>
      <c r="O1058" s="128"/>
      <c r="P1058" s="129"/>
    </row>
    <row r="1059" spans="1:16" s="103" customFormat="1" ht="14.1" customHeight="1" x14ac:dyDescent="0.2">
      <c r="C1059" s="118"/>
      <c r="D1059" s="118"/>
      <c r="E1059" s="118"/>
      <c r="F1059" s="118"/>
      <c r="G1059" s="89"/>
      <c r="H1059" s="89"/>
      <c r="I1059" s="127" t="s">
        <v>160</v>
      </c>
      <c r="J1059" s="128">
        <v>976</v>
      </c>
      <c r="K1059" s="128">
        <v>683</v>
      </c>
      <c r="L1059" s="129">
        <f t="shared" si="48"/>
        <v>293</v>
      </c>
      <c r="M1059" s="131"/>
      <c r="N1059" s="128"/>
      <c r="O1059" s="128"/>
      <c r="P1059" s="129"/>
    </row>
    <row r="1060" spans="1:16" s="103" customFormat="1" ht="14.1" customHeight="1" x14ac:dyDescent="0.2">
      <c r="C1060" s="118"/>
      <c r="D1060" s="118"/>
      <c r="E1060" s="118"/>
      <c r="F1060" s="118"/>
      <c r="G1060" s="89"/>
      <c r="H1060" s="89"/>
      <c r="I1060" s="127" t="s">
        <v>86</v>
      </c>
      <c r="J1060" s="128">
        <v>859</v>
      </c>
      <c r="K1060" s="128">
        <v>803</v>
      </c>
      <c r="L1060" s="129">
        <f t="shared" si="48"/>
        <v>56</v>
      </c>
      <c r="M1060" s="131"/>
      <c r="N1060" s="128"/>
      <c r="O1060" s="128"/>
      <c r="P1060" s="129"/>
    </row>
    <row r="1061" spans="1:16" s="103" customFormat="1" ht="14.1" customHeight="1" x14ac:dyDescent="0.2">
      <c r="C1061" s="118"/>
      <c r="D1061" s="118"/>
      <c r="E1061" s="118"/>
      <c r="F1061" s="118"/>
      <c r="G1061" s="89"/>
      <c r="H1061" s="89"/>
      <c r="I1061" s="127" t="s">
        <v>99</v>
      </c>
      <c r="J1061" s="128">
        <v>854</v>
      </c>
      <c r="K1061" s="128">
        <v>652</v>
      </c>
      <c r="L1061" s="129">
        <f t="shared" si="48"/>
        <v>202</v>
      </c>
      <c r="M1061" s="131"/>
      <c r="N1061" s="128"/>
      <c r="O1061" s="128"/>
      <c r="P1061" s="129"/>
    </row>
    <row r="1062" spans="1:16" s="103" customFormat="1" ht="14.1" customHeight="1" x14ac:dyDescent="0.2">
      <c r="C1062" s="118"/>
      <c r="D1062" s="118"/>
      <c r="E1062" s="118"/>
      <c r="F1062" s="118"/>
      <c r="G1062" s="89"/>
      <c r="H1062" s="89"/>
      <c r="I1062" s="127" t="s">
        <v>97</v>
      </c>
      <c r="J1062" s="128">
        <v>834</v>
      </c>
      <c r="K1062" s="128">
        <v>633</v>
      </c>
      <c r="L1062" s="129">
        <f t="shared" si="48"/>
        <v>201</v>
      </c>
      <c r="M1062" s="131"/>
      <c r="N1062" s="128"/>
      <c r="O1062" s="128"/>
      <c r="P1062" s="129"/>
    </row>
    <row r="1063" spans="1:16" s="103" customFormat="1" ht="14.1" customHeight="1" x14ac:dyDescent="0.2">
      <c r="C1063" s="118"/>
      <c r="D1063" s="118"/>
      <c r="E1063" s="118"/>
      <c r="F1063" s="118"/>
      <c r="G1063" s="89"/>
      <c r="H1063" s="89"/>
      <c r="I1063" s="127" t="s">
        <v>154</v>
      </c>
      <c r="J1063" s="128">
        <v>793</v>
      </c>
      <c r="K1063" s="128">
        <v>746</v>
      </c>
      <c r="L1063" s="129">
        <f t="shared" si="48"/>
        <v>47</v>
      </c>
      <c r="M1063" s="131"/>
      <c r="N1063" s="128"/>
      <c r="O1063" s="128"/>
      <c r="P1063" s="129"/>
    </row>
    <row r="1064" spans="1:16" s="103" customFormat="1" ht="14.1" customHeight="1" x14ac:dyDescent="0.2">
      <c r="C1064" s="118"/>
      <c r="D1064" s="118"/>
      <c r="E1064" s="118"/>
      <c r="F1064" s="118"/>
      <c r="G1064" s="89"/>
      <c r="H1064" s="89"/>
      <c r="I1064" s="127" t="s">
        <v>91</v>
      </c>
      <c r="J1064" s="128">
        <v>746</v>
      </c>
      <c r="K1064" s="128">
        <v>532</v>
      </c>
      <c r="L1064" s="129">
        <f t="shared" si="48"/>
        <v>214</v>
      </c>
      <c r="M1064" s="131"/>
      <c r="N1064" s="128"/>
      <c r="O1064" s="128"/>
      <c r="P1064" s="129"/>
    </row>
    <row r="1065" spans="1:16" s="103" customFormat="1" ht="14.1" customHeight="1" x14ac:dyDescent="0.2">
      <c r="C1065" s="118"/>
      <c r="D1065" s="118"/>
      <c r="E1065" s="118"/>
      <c r="F1065" s="118"/>
      <c r="G1065" s="89"/>
      <c r="H1065" s="89"/>
      <c r="I1065" s="127" t="s">
        <v>74</v>
      </c>
      <c r="J1065" s="128">
        <v>682</v>
      </c>
      <c r="K1065" s="128">
        <v>378</v>
      </c>
      <c r="L1065" s="129">
        <f t="shared" si="48"/>
        <v>304</v>
      </c>
      <c r="M1065" s="132"/>
      <c r="N1065" s="133"/>
      <c r="O1065" s="133"/>
      <c r="P1065" s="129"/>
    </row>
    <row r="1066" spans="1:16" s="103" customFormat="1" ht="14.1" customHeight="1" x14ac:dyDescent="0.2">
      <c r="C1066" s="118"/>
      <c r="D1066" s="118"/>
      <c r="E1066" s="118"/>
      <c r="F1066" s="118"/>
      <c r="G1066" s="89"/>
      <c r="H1066" s="89"/>
      <c r="I1066" s="127" t="s">
        <v>168</v>
      </c>
      <c r="J1066" s="128">
        <v>257</v>
      </c>
      <c r="K1066" s="128">
        <v>164</v>
      </c>
      <c r="L1066" s="129">
        <f t="shared" si="48"/>
        <v>93</v>
      </c>
      <c r="M1066" s="132"/>
      <c r="N1066" s="133"/>
      <c r="O1066" s="133"/>
      <c r="P1066" s="129"/>
    </row>
    <row r="1067" spans="1:16" s="103" customFormat="1" ht="14.1" customHeight="1" x14ac:dyDescent="0.2">
      <c r="C1067" s="118"/>
      <c r="D1067" s="118"/>
      <c r="E1067" s="118"/>
      <c r="F1067" s="118"/>
      <c r="G1067" s="89"/>
      <c r="H1067" s="89"/>
      <c r="I1067" s="127" t="s">
        <v>69</v>
      </c>
      <c r="J1067" s="128">
        <v>254</v>
      </c>
      <c r="K1067" s="128">
        <v>201</v>
      </c>
      <c r="L1067" s="129">
        <f t="shared" si="48"/>
        <v>53</v>
      </c>
      <c r="M1067" s="132"/>
      <c r="N1067" s="133"/>
      <c r="O1067" s="133"/>
      <c r="P1067" s="129"/>
    </row>
    <row r="1068" spans="1:16" s="103" customFormat="1" ht="14.1" customHeight="1" x14ac:dyDescent="0.2">
      <c r="C1068" s="118"/>
      <c r="D1068" s="118"/>
      <c r="E1068" s="118"/>
      <c r="F1068" s="118"/>
      <c r="G1068" s="89"/>
      <c r="H1068" s="89"/>
      <c r="I1068" s="127" t="s">
        <v>155</v>
      </c>
      <c r="J1068" s="128">
        <v>135</v>
      </c>
      <c r="K1068" s="128">
        <v>108</v>
      </c>
      <c r="L1068" s="129">
        <f t="shared" si="48"/>
        <v>27</v>
      </c>
      <c r="M1068" s="132"/>
      <c r="N1068" s="133"/>
      <c r="O1068" s="133"/>
      <c r="P1068" s="129"/>
    </row>
    <row r="1069" spans="1:16" s="103" customFormat="1" ht="14.1" customHeight="1" x14ac:dyDescent="0.2">
      <c r="C1069" s="118"/>
      <c r="D1069" s="118"/>
      <c r="E1069" s="118"/>
      <c r="F1069" s="118"/>
      <c r="G1069" s="89"/>
      <c r="H1069" s="89"/>
      <c r="I1069" s="127" t="s">
        <v>166</v>
      </c>
      <c r="J1069" s="128">
        <v>131</v>
      </c>
      <c r="K1069" s="128">
        <v>5</v>
      </c>
      <c r="L1069" s="129">
        <f t="shared" si="48"/>
        <v>126</v>
      </c>
      <c r="P1069" s="134"/>
    </row>
    <row r="1070" spans="1:16" s="103" customFormat="1" ht="14.1" customHeight="1" x14ac:dyDescent="0.2">
      <c r="C1070" s="118"/>
      <c r="D1070" s="118"/>
      <c r="E1070" s="118"/>
      <c r="F1070" s="118"/>
      <c r="G1070" s="89"/>
      <c r="H1070" s="89"/>
      <c r="I1070" s="127" t="s">
        <v>90</v>
      </c>
      <c r="J1070" s="128">
        <v>52</v>
      </c>
      <c r="K1070" s="128">
        <v>0</v>
      </c>
      <c r="L1070" s="129">
        <f t="shared" si="48"/>
        <v>52</v>
      </c>
      <c r="M1070" s="132"/>
      <c r="N1070" s="133"/>
      <c r="O1070" s="133"/>
      <c r="P1070" s="129"/>
    </row>
    <row r="1071" spans="1:16" s="103" customFormat="1" ht="14.1" customHeight="1" x14ac:dyDescent="0.2">
      <c r="C1071" s="118"/>
      <c r="D1071" s="118"/>
      <c r="E1071" s="118"/>
      <c r="F1071" s="118"/>
      <c r="G1071" s="89"/>
      <c r="H1071" s="89"/>
      <c r="I1071" s="127" t="s">
        <v>175</v>
      </c>
      <c r="J1071" s="128">
        <v>29</v>
      </c>
      <c r="K1071" s="128">
        <v>0</v>
      </c>
      <c r="L1071" s="129">
        <f t="shared" si="48"/>
        <v>29</v>
      </c>
      <c r="P1071" s="134"/>
    </row>
    <row r="1072" spans="1:16" s="103" customFormat="1" ht="14.1" customHeight="1" x14ac:dyDescent="0.2">
      <c r="A1072" s="43"/>
      <c r="B1072" s="101"/>
      <c r="C1072" s="118"/>
      <c r="D1072" s="118"/>
      <c r="E1072" s="118"/>
      <c r="F1072" s="118"/>
      <c r="G1072" s="89"/>
      <c r="H1072" s="89"/>
      <c r="I1072" s="127" t="s">
        <v>149</v>
      </c>
      <c r="J1072" s="128">
        <v>17</v>
      </c>
      <c r="K1072" s="128">
        <v>0</v>
      </c>
      <c r="L1072" s="129">
        <f t="shared" si="48"/>
        <v>17</v>
      </c>
      <c r="M1072" s="155"/>
      <c r="N1072" s="124"/>
      <c r="O1072" s="124"/>
      <c r="P1072" s="129"/>
    </row>
    <row r="1073" spans="1:16" s="103" customFormat="1" ht="14.1" customHeight="1" x14ac:dyDescent="0.2">
      <c r="A1073" s="43"/>
      <c r="B1073" s="101"/>
      <c r="C1073" s="118"/>
      <c r="D1073" s="118"/>
      <c r="E1073" s="118"/>
      <c r="F1073" s="118"/>
      <c r="G1073" s="89"/>
      <c r="H1073" s="89"/>
      <c r="I1073" s="127" t="s">
        <v>171</v>
      </c>
      <c r="J1073" s="128">
        <v>6</v>
      </c>
      <c r="K1073" s="128">
        <v>0</v>
      </c>
      <c r="L1073" s="129">
        <f t="shared" si="48"/>
        <v>6</v>
      </c>
      <c r="M1073" s="155"/>
      <c r="N1073" s="124"/>
      <c r="O1073" s="124"/>
      <c r="P1073" s="129"/>
    </row>
    <row r="1074" spans="1:16" s="103" customFormat="1" ht="14.1" customHeight="1" x14ac:dyDescent="0.2">
      <c r="A1074" s="117"/>
      <c r="B1074" s="123"/>
      <c r="C1074" s="118"/>
      <c r="D1074" s="118"/>
      <c r="E1074" s="118"/>
      <c r="F1074" s="118"/>
      <c r="G1074" s="118"/>
      <c r="H1074" s="118"/>
      <c r="I1074" s="127" t="s">
        <v>103</v>
      </c>
      <c r="J1074" s="128">
        <v>3</v>
      </c>
      <c r="K1074" s="128">
        <v>1</v>
      </c>
      <c r="L1074" s="129">
        <f t="shared" si="48"/>
        <v>2</v>
      </c>
      <c r="M1074" s="155"/>
      <c r="N1074" s="124"/>
      <c r="O1074" s="124"/>
      <c r="P1074" s="129"/>
    </row>
    <row r="1075" spans="1:16" s="103" customFormat="1" ht="14.1" customHeight="1" x14ac:dyDescent="0.2">
      <c r="A1075" s="117"/>
      <c r="B1075" s="123"/>
      <c r="C1075" s="118"/>
      <c r="D1075" s="118"/>
      <c r="E1075" s="118"/>
      <c r="F1075" s="118"/>
      <c r="G1075" s="118"/>
      <c r="H1075" s="118"/>
      <c r="I1075" s="127" t="s">
        <v>150</v>
      </c>
      <c r="J1075" s="128">
        <v>15687</v>
      </c>
      <c r="K1075" s="128">
        <v>9299</v>
      </c>
      <c r="L1075" s="129">
        <f t="shared" si="48"/>
        <v>6388</v>
      </c>
      <c r="N1075" s="89"/>
      <c r="O1075" s="89"/>
      <c r="P1075" s="122"/>
    </row>
    <row r="1076" spans="1:16" s="103" customFormat="1" ht="14.1" customHeight="1" x14ac:dyDescent="0.2">
      <c r="A1076" s="43"/>
      <c r="B1076" s="101"/>
      <c r="C1076" s="118"/>
      <c r="D1076" s="118"/>
      <c r="E1076" s="118"/>
      <c r="F1076" s="89"/>
      <c r="G1076" s="89"/>
      <c r="H1076" s="89"/>
      <c r="I1076" s="118" t="s">
        <v>151</v>
      </c>
      <c r="J1076" s="137">
        <f>SUM(J1039:J1075)</f>
        <v>221573</v>
      </c>
      <c r="K1076" s="137">
        <f>SUM(K1039:K1075)</f>
        <v>173111</v>
      </c>
      <c r="L1076" s="137">
        <f>SUM(L1039:L1075)</f>
        <v>48462</v>
      </c>
      <c r="M1076" s="118" t="s">
        <v>151</v>
      </c>
      <c r="N1076" s="137">
        <f t="shared" ref="N1076:O1076" si="50">SUM(N1039:N1075)</f>
        <v>193924</v>
      </c>
      <c r="O1076" s="137">
        <f t="shared" si="50"/>
        <v>226404</v>
      </c>
      <c r="P1076" s="137">
        <f>SUM(P1039:P1075)</f>
        <v>-32480</v>
      </c>
    </row>
    <row r="1077" spans="1:16" s="103" customFormat="1" ht="14.1" customHeight="1" x14ac:dyDescent="0.2">
      <c r="A1077" s="43"/>
      <c r="B1077" s="101"/>
      <c r="C1077" s="118"/>
      <c r="D1077" s="118"/>
      <c r="E1077" s="118"/>
      <c r="F1077" s="89"/>
      <c r="G1077" s="89"/>
      <c r="H1077" s="89"/>
      <c r="I1077" s="136"/>
      <c r="J1077" s="118">
        <f>N1076</f>
        <v>193924</v>
      </c>
      <c r="K1077" s="118">
        <f>O1076</f>
        <v>226404</v>
      </c>
      <c r="L1077" s="137">
        <f>P1076</f>
        <v>-32480</v>
      </c>
      <c r="N1077" s="89"/>
      <c r="O1077" s="89"/>
      <c r="P1077" s="122"/>
    </row>
    <row r="1078" spans="1:16" s="103" customFormat="1" ht="14.1" customHeight="1" x14ac:dyDescent="0.2">
      <c r="A1078" s="43"/>
      <c r="B1078" s="101"/>
      <c r="C1078" s="118"/>
      <c r="D1078" s="118"/>
      <c r="E1078" s="118"/>
      <c r="F1078" s="89"/>
      <c r="G1078" s="89"/>
      <c r="H1078" s="89"/>
      <c r="I1078" s="136"/>
      <c r="J1078" s="138">
        <f>SUM(J1076:J1077)</f>
        <v>415497</v>
      </c>
      <c r="K1078" s="138">
        <f>SUM(K1076:K1077)</f>
        <v>399515</v>
      </c>
      <c r="L1078" s="139">
        <f>SUM(L1076:L1077)</f>
        <v>15982</v>
      </c>
      <c r="N1078" s="89"/>
      <c r="O1078" s="89"/>
      <c r="P1078" s="122"/>
    </row>
    <row r="1079" spans="1:16" s="103" customFormat="1" ht="14.1" customHeight="1" x14ac:dyDescent="0.2">
      <c r="A1079" s="43"/>
      <c r="B1079" s="101"/>
      <c r="C1079" s="118"/>
      <c r="D1079" s="118"/>
      <c r="E1079" s="118"/>
      <c r="F1079" s="89"/>
      <c r="G1079" s="89"/>
      <c r="H1079" s="89"/>
      <c r="I1079" s="142" t="s">
        <v>246</v>
      </c>
      <c r="J1079" s="89">
        <f>C1038-J1078</f>
        <v>0</v>
      </c>
      <c r="K1079" s="89">
        <f>E1038-K1078</f>
        <v>0</v>
      </c>
      <c r="L1079" s="139">
        <f>G1038-L1078</f>
        <v>0</v>
      </c>
      <c r="N1079" s="89"/>
      <c r="O1079" s="89"/>
      <c r="P1079" s="122"/>
    </row>
    <row r="1080" spans="1:16" s="103" customFormat="1" ht="14.1" customHeight="1" x14ac:dyDescent="0.2">
      <c r="A1080" s="43"/>
      <c r="B1080" s="101"/>
      <c r="C1080" s="118"/>
      <c r="D1080" s="118"/>
      <c r="E1080" s="118"/>
      <c r="F1080" s="89"/>
      <c r="G1080" s="89"/>
      <c r="H1080" s="89"/>
      <c r="I1080" s="149"/>
      <c r="J1080" s="89"/>
      <c r="K1080" s="89"/>
      <c r="L1080" s="122"/>
      <c r="N1080" s="89"/>
      <c r="O1080" s="89"/>
      <c r="P1080" s="122"/>
    </row>
    <row r="1081" spans="1:16" s="103" customFormat="1" ht="14.1" customHeight="1" x14ac:dyDescent="0.2">
      <c r="A1081" s="117">
        <v>26</v>
      </c>
      <c r="B1081" s="118" t="s">
        <v>33</v>
      </c>
      <c r="C1081" s="48">
        <v>233910</v>
      </c>
      <c r="D1081" s="119">
        <f>C1081*100/22958322</f>
        <v>1.0188462379785421</v>
      </c>
      <c r="E1081" s="48">
        <v>240400</v>
      </c>
      <c r="F1081" s="119">
        <f>E1081*100/23212007</f>
        <v>1.0356708922240114</v>
      </c>
      <c r="G1081" s="120">
        <f>C1081-E1081</f>
        <v>-6490</v>
      </c>
      <c r="H1081" s="121">
        <f>G1081*100/E1081</f>
        <v>-2.6996672212978368</v>
      </c>
      <c r="J1081" s="89"/>
      <c r="K1081" s="89"/>
      <c r="L1081" s="122"/>
      <c r="N1081" s="89"/>
      <c r="O1081" s="89"/>
      <c r="P1081" s="122"/>
    </row>
    <row r="1082" spans="1:16" s="103" customFormat="1" ht="14.1" customHeight="1" x14ac:dyDescent="0.2">
      <c r="A1082" s="43"/>
      <c r="B1082" s="101"/>
      <c r="C1082" s="118"/>
      <c r="D1082" s="118"/>
      <c r="E1082" s="118"/>
      <c r="F1082" s="118"/>
      <c r="G1082" s="89"/>
      <c r="H1082" s="89"/>
      <c r="I1082" s="127" t="s">
        <v>167</v>
      </c>
      <c r="J1082" s="128">
        <v>35297</v>
      </c>
      <c r="K1082" s="128">
        <v>24904</v>
      </c>
      <c r="L1082" s="129">
        <f t="shared" ref="L1082:L1111" si="51">J1082-K1082</f>
        <v>10393</v>
      </c>
      <c r="M1082" s="127" t="s">
        <v>78</v>
      </c>
      <c r="N1082" s="128">
        <v>83622</v>
      </c>
      <c r="O1082" s="128">
        <v>124003</v>
      </c>
      <c r="P1082" s="129">
        <f t="shared" ref="P1082:P1102" si="52">N1082-O1082</f>
        <v>-40381</v>
      </c>
    </row>
    <row r="1083" spans="1:16" s="103" customFormat="1" ht="14.1" customHeight="1" x14ac:dyDescent="0.2">
      <c r="A1083" s="43"/>
      <c r="B1083" s="101"/>
      <c r="C1083" s="118"/>
      <c r="D1083" s="118"/>
      <c r="E1083" s="118"/>
      <c r="F1083" s="118"/>
      <c r="G1083" s="89"/>
      <c r="H1083" s="89"/>
      <c r="I1083" s="127" t="s">
        <v>96</v>
      </c>
      <c r="J1083" s="128">
        <v>10722</v>
      </c>
      <c r="K1083" s="128">
        <v>5108</v>
      </c>
      <c r="L1083" s="129">
        <f t="shared" si="51"/>
        <v>5614</v>
      </c>
      <c r="M1083" s="127" t="s">
        <v>86</v>
      </c>
      <c r="N1083" s="128">
        <v>15850</v>
      </c>
      <c r="O1083" s="128">
        <v>19176</v>
      </c>
      <c r="P1083" s="129">
        <f t="shared" si="52"/>
        <v>-3326</v>
      </c>
    </row>
    <row r="1084" spans="1:16" s="103" customFormat="1" ht="14.1" customHeight="1" thickBot="1" x14ac:dyDescent="0.25">
      <c r="A1084" s="43"/>
      <c r="B1084" s="101"/>
      <c r="C1084" s="118"/>
      <c r="D1084" s="118"/>
      <c r="E1084" s="118"/>
      <c r="F1084" s="118"/>
      <c r="G1084" s="89"/>
      <c r="H1084" s="89"/>
      <c r="I1084" s="127" t="s">
        <v>82</v>
      </c>
      <c r="J1084" s="128">
        <v>5260</v>
      </c>
      <c r="K1084" s="128">
        <v>1654</v>
      </c>
      <c r="L1084" s="129">
        <f t="shared" si="51"/>
        <v>3606</v>
      </c>
      <c r="M1084" s="127" t="s">
        <v>153</v>
      </c>
      <c r="N1084" s="128">
        <v>1833</v>
      </c>
      <c r="O1084" s="128">
        <v>4452</v>
      </c>
      <c r="P1084" s="129">
        <f t="shared" si="52"/>
        <v>-2619</v>
      </c>
    </row>
    <row r="1085" spans="1:16" s="103" customFormat="1" ht="14.1" customHeight="1" x14ac:dyDescent="0.2">
      <c r="A1085" s="43"/>
      <c r="B1085" s="551" t="s">
        <v>197</v>
      </c>
      <c r="C1085" s="552"/>
      <c r="D1085" s="552"/>
      <c r="E1085" s="553"/>
      <c r="F1085" s="152"/>
      <c r="G1085" s="152"/>
      <c r="H1085" s="89"/>
      <c r="I1085" s="127" t="s">
        <v>81</v>
      </c>
      <c r="J1085" s="128">
        <v>7282</v>
      </c>
      <c r="K1085" s="128">
        <v>3717</v>
      </c>
      <c r="L1085" s="129">
        <f t="shared" si="51"/>
        <v>3565</v>
      </c>
      <c r="M1085" s="127" t="s">
        <v>74</v>
      </c>
      <c r="N1085" s="128">
        <v>1946</v>
      </c>
      <c r="O1085" s="128">
        <v>2303</v>
      </c>
      <c r="P1085" s="129">
        <f t="shared" si="52"/>
        <v>-357</v>
      </c>
    </row>
    <row r="1086" spans="1:16" s="103" customFormat="1" ht="14.1" customHeight="1" thickBot="1" x14ac:dyDescent="0.25">
      <c r="A1086" s="43"/>
      <c r="B1086" s="557"/>
      <c r="C1086" s="558"/>
      <c r="D1086" s="558"/>
      <c r="E1086" s="559"/>
      <c r="F1086" s="97"/>
      <c r="G1086" s="100"/>
      <c r="H1086" s="89"/>
      <c r="I1086" s="127" t="s">
        <v>176</v>
      </c>
      <c r="J1086" s="128">
        <v>2773</v>
      </c>
      <c r="K1086" s="128">
        <v>39</v>
      </c>
      <c r="L1086" s="129">
        <f t="shared" si="51"/>
        <v>2734</v>
      </c>
      <c r="M1086" s="127" t="s">
        <v>64</v>
      </c>
      <c r="N1086" s="128">
        <v>36</v>
      </c>
      <c r="O1086" s="128">
        <v>229</v>
      </c>
      <c r="P1086" s="129">
        <f t="shared" si="52"/>
        <v>-193</v>
      </c>
    </row>
    <row r="1087" spans="1:16" s="103" customFormat="1" ht="14.1" customHeight="1" x14ac:dyDescent="0.2">
      <c r="A1087" s="43"/>
      <c r="B1087" s="254" t="s">
        <v>247</v>
      </c>
      <c r="C1087" s="255">
        <v>116971.31105978943</v>
      </c>
      <c r="D1087" s="211"/>
      <c r="E1087" s="256">
        <v>107267.17197910704</v>
      </c>
      <c r="F1087" s="97"/>
      <c r="G1087" s="181"/>
      <c r="H1087" s="89"/>
      <c r="I1087" s="127" t="s">
        <v>77</v>
      </c>
      <c r="J1087" s="128">
        <v>13493</v>
      </c>
      <c r="K1087" s="128">
        <v>10778</v>
      </c>
      <c r="L1087" s="129">
        <f t="shared" si="51"/>
        <v>2715</v>
      </c>
      <c r="M1087" s="127" t="s">
        <v>88</v>
      </c>
      <c r="N1087" s="128">
        <v>65</v>
      </c>
      <c r="O1087" s="128">
        <v>239</v>
      </c>
      <c r="P1087" s="129">
        <f t="shared" si="52"/>
        <v>-174</v>
      </c>
    </row>
    <row r="1088" spans="1:16" s="103" customFormat="1" ht="14.1" customHeight="1" x14ac:dyDescent="0.2">
      <c r="A1088" s="43"/>
      <c r="B1088" s="257" t="s">
        <v>248</v>
      </c>
      <c r="C1088" s="258">
        <v>24161.169440390458</v>
      </c>
      <c r="D1088" s="196"/>
      <c r="E1088" s="259">
        <v>38026.01968301239</v>
      </c>
      <c r="F1088" s="97"/>
      <c r="G1088" s="181"/>
      <c r="H1088" s="89"/>
      <c r="I1088" s="127" t="s">
        <v>102</v>
      </c>
      <c r="J1088" s="128">
        <v>5289</v>
      </c>
      <c r="K1088" s="128">
        <v>2957</v>
      </c>
      <c r="L1088" s="129">
        <f t="shared" si="51"/>
        <v>2332</v>
      </c>
      <c r="M1088" s="127" t="s">
        <v>65</v>
      </c>
      <c r="N1088" s="128">
        <v>52</v>
      </c>
      <c r="O1088" s="128">
        <v>143</v>
      </c>
      <c r="P1088" s="129">
        <f t="shared" si="52"/>
        <v>-91</v>
      </c>
    </row>
    <row r="1089" spans="1:16" s="103" customFormat="1" ht="14.1" customHeight="1" x14ac:dyDescent="0.2">
      <c r="A1089" s="43"/>
      <c r="B1089" s="257" t="s">
        <v>249</v>
      </c>
      <c r="C1089" s="258">
        <v>2640.4754935783139</v>
      </c>
      <c r="D1089" s="196"/>
      <c r="E1089" s="259">
        <v>5608.2801885796898</v>
      </c>
      <c r="F1089" s="97"/>
      <c r="G1089" s="181"/>
      <c r="H1089" s="89"/>
      <c r="I1089" s="127" t="s">
        <v>156</v>
      </c>
      <c r="J1089" s="128">
        <v>4225</v>
      </c>
      <c r="K1089" s="128">
        <v>2297</v>
      </c>
      <c r="L1089" s="129">
        <f t="shared" si="51"/>
        <v>1928</v>
      </c>
      <c r="M1089" s="127" t="s">
        <v>83</v>
      </c>
      <c r="N1089" s="128">
        <v>938</v>
      </c>
      <c r="O1089" s="128">
        <v>1001</v>
      </c>
      <c r="P1089" s="129">
        <f t="shared" si="52"/>
        <v>-63</v>
      </c>
    </row>
    <row r="1090" spans="1:16" s="103" customFormat="1" ht="14.1" customHeight="1" x14ac:dyDescent="0.2">
      <c r="A1090" s="43"/>
      <c r="B1090" s="257" t="s">
        <v>250</v>
      </c>
      <c r="C1090" s="260">
        <v>977.50647457129105</v>
      </c>
      <c r="D1090" s="196"/>
      <c r="E1090" s="197">
        <v>847.59183550064699</v>
      </c>
      <c r="F1090" s="97"/>
      <c r="G1090" s="181"/>
      <c r="H1090" s="89"/>
      <c r="I1090" s="127" t="s">
        <v>84</v>
      </c>
      <c r="J1090" s="128">
        <v>1605</v>
      </c>
      <c r="K1090" s="128">
        <v>4</v>
      </c>
      <c r="L1090" s="129">
        <f t="shared" si="51"/>
        <v>1601</v>
      </c>
      <c r="M1090" s="127" t="s">
        <v>76</v>
      </c>
      <c r="N1090" s="128">
        <v>20</v>
      </c>
      <c r="O1090" s="128">
        <v>61</v>
      </c>
      <c r="P1090" s="129">
        <f t="shared" si="52"/>
        <v>-41</v>
      </c>
    </row>
    <row r="1091" spans="1:16" s="103" customFormat="1" ht="14.1" customHeight="1" x14ac:dyDescent="0.2">
      <c r="A1091" s="43"/>
      <c r="B1091" s="257" t="s">
        <v>251</v>
      </c>
      <c r="C1091" s="151">
        <v>330.77958372426764</v>
      </c>
      <c r="D1091" s="196"/>
      <c r="E1091" s="259">
        <v>708.37666167900113</v>
      </c>
      <c r="F1091" s="118"/>
      <c r="G1091" s="89"/>
      <c r="H1091" s="89"/>
      <c r="I1091" s="127" t="s">
        <v>87</v>
      </c>
      <c r="J1091" s="128">
        <v>2116</v>
      </c>
      <c r="K1091" s="128">
        <v>1312</v>
      </c>
      <c r="L1091" s="129">
        <f t="shared" si="51"/>
        <v>804</v>
      </c>
      <c r="M1091" s="127" t="s">
        <v>148</v>
      </c>
      <c r="N1091" s="128">
        <v>11</v>
      </c>
      <c r="O1091" s="128">
        <v>48</v>
      </c>
      <c r="P1091" s="129">
        <f t="shared" si="52"/>
        <v>-37</v>
      </c>
    </row>
    <row r="1092" spans="1:16" s="103" customFormat="1" ht="14.1" customHeight="1" thickBot="1" x14ac:dyDescent="0.25">
      <c r="B1092" s="215"/>
      <c r="C1092" s="261">
        <f>SUM(C1087:C1091)</f>
        <v>145081.2420520538</v>
      </c>
      <c r="D1092" s="262"/>
      <c r="E1092" s="263">
        <f>SUM(E1087:E1091)</f>
        <v>152457.44034787876</v>
      </c>
      <c r="F1092" s="118"/>
      <c r="G1092" s="89"/>
      <c r="H1092" s="89"/>
      <c r="I1092" s="127" t="s">
        <v>94</v>
      </c>
      <c r="J1092" s="128">
        <v>19825</v>
      </c>
      <c r="K1092" s="128">
        <v>19146</v>
      </c>
      <c r="L1092" s="129">
        <f t="shared" si="51"/>
        <v>679</v>
      </c>
      <c r="M1092" s="127" t="s">
        <v>177</v>
      </c>
      <c r="N1092" s="128">
        <v>23</v>
      </c>
      <c r="O1092" s="128">
        <v>59</v>
      </c>
      <c r="P1092" s="129">
        <f t="shared" si="52"/>
        <v>-36</v>
      </c>
    </row>
    <row r="1093" spans="1:16" s="103" customFormat="1" ht="14.1" customHeight="1" x14ac:dyDescent="0.2">
      <c r="B1093" s="151"/>
      <c r="C1093" s="97"/>
      <c r="D1093" s="97"/>
      <c r="E1093" s="97"/>
      <c r="F1093" s="118"/>
      <c r="G1093" s="89"/>
      <c r="H1093" s="89"/>
      <c r="I1093" s="127" t="s">
        <v>68</v>
      </c>
      <c r="J1093" s="128">
        <v>7108</v>
      </c>
      <c r="K1093" s="128">
        <v>6430</v>
      </c>
      <c r="L1093" s="129">
        <f t="shared" si="51"/>
        <v>678</v>
      </c>
      <c r="M1093" s="127" t="s">
        <v>79</v>
      </c>
      <c r="N1093" s="128">
        <v>15</v>
      </c>
      <c r="O1093" s="128">
        <v>50</v>
      </c>
      <c r="P1093" s="129">
        <f t="shared" si="52"/>
        <v>-35</v>
      </c>
    </row>
    <row r="1094" spans="1:16" s="103" customFormat="1" ht="14.1" customHeight="1" x14ac:dyDescent="0.2">
      <c r="B1094" s="101"/>
      <c r="C1094" s="89"/>
      <c r="D1094" s="89"/>
      <c r="E1094" s="89"/>
      <c r="F1094" s="118"/>
      <c r="G1094" s="89"/>
      <c r="H1094" s="89"/>
      <c r="I1094" s="127" t="s">
        <v>63</v>
      </c>
      <c r="J1094" s="128">
        <v>3251</v>
      </c>
      <c r="K1094" s="128">
        <v>2813</v>
      </c>
      <c r="L1094" s="129">
        <f t="shared" si="51"/>
        <v>438</v>
      </c>
      <c r="M1094" s="127" t="s">
        <v>91</v>
      </c>
      <c r="N1094" s="128">
        <v>133</v>
      </c>
      <c r="O1094" s="128">
        <v>164</v>
      </c>
      <c r="P1094" s="129">
        <f t="shared" si="52"/>
        <v>-31</v>
      </c>
    </row>
    <row r="1095" spans="1:16" s="103" customFormat="1" ht="14.1" customHeight="1" x14ac:dyDescent="0.2">
      <c r="B1095" s="252"/>
      <c r="C1095" s="253"/>
      <c r="D1095" s="253"/>
      <c r="E1095" s="118"/>
      <c r="F1095" s="118"/>
      <c r="G1095" s="89"/>
      <c r="H1095" s="89"/>
      <c r="I1095" s="127" t="s">
        <v>80</v>
      </c>
      <c r="J1095" s="128">
        <v>2073</v>
      </c>
      <c r="K1095" s="128">
        <v>1893</v>
      </c>
      <c r="L1095" s="129">
        <f t="shared" si="51"/>
        <v>180</v>
      </c>
      <c r="M1095" s="127" t="s">
        <v>159</v>
      </c>
      <c r="N1095" s="128">
        <v>19</v>
      </c>
      <c r="O1095" s="128">
        <v>35</v>
      </c>
      <c r="P1095" s="129">
        <f t="shared" si="52"/>
        <v>-16</v>
      </c>
    </row>
    <row r="1096" spans="1:16" s="103" customFormat="1" ht="14.1" customHeight="1" x14ac:dyDescent="0.2">
      <c r="B1096" s="252"/>
      <c r="C1096" s="253"/>
      <c r="D1096" s="253"/>
      <c r="E1096" s="118"/>
      <c r="F1096" s="118"/>
      <c r="G1096" s="89"/>
      <c r="H1096" s="89"/>
      <c r="I1096" s="127" t="s">
        <v>101</v>
      </c>
      <c r="J1096" s="128">
        <v>505</v>
      </c>
      <c r="K1096" s="128">
        <v>393</v>
      </c>
      <c r="L1096" s="129">
        <f t="shared" si="51"/>
        <v>112</v>
      </c>
      <c r="M1096" s="127" t="s">
        <v>66</v>
      </c>
      <c r="N1096" s="128">
        <v>115</v>
      </c>
      <c r="O1096" s="128">
        <v>129</v>
      </c>
      <c r="P1096" s="129">
        <f t="shared" si="52"/>
        <v>-14</v>
      </c>
    </row>
    <row r="1097" spans="1:16" s="103" customFormat="1" ht="14.1" customHeight="1" x14ac:dyDescent="0.2">
      <c r="B1097" s="252"/>
      <c r="C1097" s="253"/>
      <c r="D1097" s="253"/>
      <c r="E1097" s="118"/>
      <c r="F1097" s="118"/>
      <c r="G1097" s="89"/>
      <c r="H1097" s="89"/>
      <c r="I1097" s="127" t="s">
        <v>99</v>
      </c>
      <c r="J1097" s="128">
        <v>194</v>
      </c>
      <c r="K1097" s="128">
        <v>86</v>
      </c>
      <c r="L1097" s="129">
        <f t="shared" si="51"/>
        <v>108</v>
      </c>
      <c r="M1097" s="127" t="s">
        <v>155</v>
      </c>
      <c r="N1097" s="128">
        <v>82</v>
      </c>
      <c r="O1097" s="128">
        <v>93</v>
      </c>
      <c r="P1097" s="129">
        <f t="shared" si="52"/>
        <v>-11</v>
      </c>
    </row>
    <row r="1098" spans="1:16" s="103" customFormat="1" ht="14.1" customHeight="1" x14ac:dyDescent="0.2">
      <c r="B1098" s="252"/>
      <c r="C1098" s="253"/>
      <c r="D1098" s="253"/>
      <c r="E1098" s="118"/>
      <c r="F1098" s="118"/>
      <c r="G1098" s="89"/>
      <c r="H1098" s="89"/>
      <c r="I1098" s="127" t="s">
        <v>85</v>
      </c>
      <c r="J1098" s="128">
        <v>797</v>
      </c>
      <c r="K1098" s="128">
        <v>693</v>
      </c>
      <c r="L1098" s="129">
        <f t="shared" si="51"/>
        <v>104</v>
      </c>
      <c r="M1098" s="127" t="s">
        <v>168</v>
      </c>
      <c r="N1098" s="128">
        <v>35</v>
      </c>
      <c r="O1098" s="128">
        <v>45</v>
      </c>
      <c r="P1098" s="129">
        <f t="shared" si="52"/>
        <v>-10</v>
      </c>
    </row>
    <row r="1099" spans="1:16" s="103" customFormat="1" ht="14.1" customHeight="1" x14ac:dyDescent="0.2">
      <c r="B1099" s="252"/>
      <c r="C1099" s="253"/>
      <c r="D1099" s="253"/>
      <c r="E1099" s="118"/>
      <c r="F1099" s="118"/>
      <c r="G1099" s="89"/>
      <c r="H1099" s="89"/>
      <c r="I1099" s="127" t="s">
        <v>174</v>
      </c>
      <c r="J1099" s="128">
        <v>389</v>
      </c>
      <c r="K1099" s="128">
        <v>287</v>
      </c>
      <c r="L1099" s="129">
        <f t="shared" si="51"/>
        <v>102</v>
      </c>
      <c r="M1099" s="127" t="s">
        <v>154</v>
      </c>
      <c r="N1099" s="128">
        <v>197</v>
      </c>
      <c r="O1099" s="128">
        <v>206</v>
      </c>
      <c r="P1099" s="129">
        <f t="shared" si="52"/>
        <v>-9</v>
      </c>
    </row>
    <row r="1100" spans="1:16" s="103" customFormat="1" ht="14.1" customHeight="1" x14ac:dyDescent="0.2">
      <c r="B1100" s="233"/>
      <c r="C1100" s="264"/>
      <c r="D1100" s="118"/>
      <c r="E1100" s="118"/>
      <c r="F1100" s="118"/>
      <c r="G1100" s="89"/>
      <c r="H1100" s="89"/>
      <c r="I1100" s="127" t="s">
        <v>164</v>
      </c>
      <c r="J1100" s="128">
        <v>123</v>
      </c>
      <c r="K1100" s="128">
        <v>21</v>
      </c>
      <c r="L1100" s="129">
        <f t="shared" si="51"/>
        <v>102</v>
      </c>
      <c r="M1100" s="127" t="s">
        <v>149</v>
      </c>
      <c r="N1100" s="128">
        <v>0</v>
      </c>
      <c r="O1100" s="128">
        <v>5</v>
      </c>
      <c r="P1100" s="129">
        <f t="shared" si="52"/>
        <v>-5</v>
      </c>
    </row>
    <row r="1101" spans="1:16" s="103" customFormat="1" ht="14.1" customHeight="1" x14ac:dyDescent="0.2">
      <c r="B1101" s="101"/>
      <c r="C1101" s="118"/>
      <c r="D1101" s="118"/>
      <c r="E1101" s="118"/>
      <c r="F1101" s="118"/>
      <c r="G1101" s="89"/>
      <c r="H1101" s="89"/>
      <c r="I1101" s="127" t="s">
        <v>97</v>
      </c>
      <c r="J1101" s="128">
        <v>161</v>
      </c>
      <c r="K1101" s="128">
        <v>72</v>
      </c>
      <c r="L1101" s="129">
        <f t="shared" si="51"/>
        <v>89</v>
      </c>
      <c r="M1101" s="127" t="s">
        <v>70</v>
      </c>
      <c r="N1101" s="128">
        <v>15</v>
      </c>
      <c r="O1101" s="128">
        <v>20</v>
      </c>
      <c r="P1101" s="129">
        <f t="shared" si="52"/>
        <v>-5</v>
      </c>
    </row>
    <row r="1102" spans="1:16" s="103" customFormat="1" ht="14.1" customHeight="1" x14ac:dyDescent="0.2">
      <c r="B1102" s="101"/>
      <c r="C1102" s="118"/>
      <c r="D1102" s="118"/>
      <c r="E1102" s="118"/>
      <c r="F1102" s="118"/>
      <c r="G1102" s="89"/>
      <c r="H1102" s="89"/>
      <c r="I1102" s="127" t="s">
        <v>69</v>
      </c>
      <c r="J1102" s="128">
        <v>353</v>
      </c>
      <c r="K1102" s="128">
        <v>275</v>
      </c>
      <c r="L1102" s="129">
        <f t="shared" si="51"/>
        <v>78</v>
      </c>
      <c r="M1102" s="127" t="s">
        <v>67</v>
      </c>
      <c r="N1102" s="128">
        <v>12</v>
      </c>
      <c r="O1102" s="128">
        <v>14</v>
      </c>
      <c r="P1102" s="129">
        <f t="shared" si="52"/>
        <v>-2</v>
      </c>
    </row>
    <row r="1103" spans="1:16" s="103" customFormat="1" ht="14.1" customHeight="1" x14ac:dyDescent="0.2">
      <c r="B1103" s="101"/>
      <c r="C1103" s="118"/>
      <c r="D1103" s="118"/>
      <c r="E1103" s="118"/>
      <c r="F1103" s="118"/>
      <c r="G1103" s="89"/>
      <c r="H1103" s="89"/>
      <c r="I1103" s="127" t="s">
        <v>171</v>
      </c>
      <c r="J1103" s="128">
        <v>25</v>
      </c>
      <c r="K1103" s="128">
        <v>1</v>
      </c>
      <c r="L1103" s="129">
        <f t="shared" si="51"/>
        <v>24</v>
      </c>
    </row>
    <row r="1104" spans="1:16" s="103" customFormat="1" ht="14.1" customHeight="1" x14ac:dyDescent="0.2">
      <c r="B1104" s="101"/>
      <c r="C1104" s="118"/>
      <c r="D1104" s="118"/>
      <c r="E1104" s="118"/>
      <c r="F1104" s="118"/>
      <c r="G1104" s="89"/>
      <c r="H1104" s="89"/>
      <c r="I1104" s="127" t="s">
        <v>103</v>
      </c>
      <c r="J1104" s="128">
        <v>15</v>
      </c>
      <c r="K1104" s="128">
        <v>2</v>
      </c>
      <c r="L1104" s="129">
        <f t="shared" si="51"/>
        <v>13</v>
      </c>
      <c r="M1104" s="132"/>
      <c r="N1104" s="133"/>
      <c r="O1104" s="133"/>
      <c r="P1104" s="129"/>
    </row>
    <row r="1105" spans="1:16" s="103" customFormat="1" ht="14.1" customHeight="1" x14ac:dyDescent="0.2">
      <c r="B1105" s="101"/>
      <c r="C1105" s="118"/>
      <c r="D1105" s="118"/>
      <c r="E1105" s="118"/>
      <c r="F1105" s="118"/>
      <c r="G1105" s="89"/>
      <c r="H1105" s="89"/>
      <c r="I1105" s="127" t="s">
        <v>160</v>
      </c>
      <c r="J1105" s="128">
        <v>6</v>
      </c>
      <c r="K1105" s="128">
        <v>0</v>
      </c>
      <c r="L1105" s="129">
        <f t="shared" si="51"/>
        <v>6</v>
      </c>
      <c r="M1105" s="132"/>
      <c r="N1105" s="133"/>
      <c r="O1105" s="133"/>
      <c r="P1105" s="129"/>
    </row>
    <row r="1106" spans="1:16" s="103" customFormat="1" ht="14.1" customHeight="1" x14ac:dyDescent="0.2">
      <c r="B1106" s="101"/>
      <c r="C1106" s="118"/>
      <c r="D1106" s="118"/>
      <c r="E1106" s="118"/>
      <c r="F1106" s="118"/>
      <c r="G1106" s="89"/>
      <c r="H1106" s="89"/>
      <c r="I1106" s="127" t="s">
        <v>98</v>
      </c>
      <c r="J1106" s="128">
        <v>5</v>
      </c>
      <c r="K1106" s="128">
        <v>0</v>
      </c>
      <c r="L1106" s="129">
        <f t="shared" si="51"/>
        <v>5</v>
      </c>
      <c r="P1106" s="134"/>
    </row>
    <row r="1107" spans="1:16" s="103" customFormat="1" ht="14.1" customHeight="1" x14ac:dyDescent="0.2">
      <c r="B1107" s="101"/>
      <c r="C1107" s="118"/>
      <c r="D1107" s="118"/>
      <c r="E1107" s="118"/>
      <c r="F1107" s="118"/>
      <c r="G1107" s="89"/>
      <c r="H1107" s="89"/>
      <c r="I1107" s="127" t="s">
        <v>73</v>
      </c>
      <c r="J1107" s="128">
        <v>31</v>
      </c>
      <c r="K1107" s="128">
        <v>28</v>
      </c>
      <c r="L1107" s="129">
        <f t="shared" si="51"/>
        <v>3</v>
      </c>
      <c r="M1107" s="132"/>
      <c r="N1107" s="133"/>
      <c r="O1107" s="133"/>
      <c r="P1107" s="129"/>
    </row>
    <row r="1108" spans="1:16" s="103" customFormat="1" ht="14.1" customHeight="1" x14ac:dyDescent="0.2">
      <c r="A1108" s="43"/>
      <c r="B1108" s="101"/>
      <c r="C1108" s="118"/>
      <c r="D1108" s="118"/>
      <c r="E1108" s="118"/>
      <c r="F1108" s="118"/>
      <c r="G1108" s="89"/>
      <c r="H1108" s="89"/>
      <c r="I1108" s="127" t="s">
        <v>71</v>
      </c>
      <c r="J1108" s="128">
        <v>2</v>
      </c>
      <c r="K1108" s="128">
        <v>0</v>
      </c>
      <c r="L1108" s="129">
        <f t="shared" si="51"/>
        <v>2</v>
      </c>
      <c r="P1108" s="134"/>
    </row>
    <row r="1109" spans="1:16" s="103" customFormat="1" ht="14.1" customHeight="1" x14ac:dyDescent="0.2">
      <c r="A1109" s="43"/>
      <c r="B1109" s="101"/>
      <c r="C1109" s="118"/>
      <c r="D1109" s="118"/>
      <c r="E1109" s="118"/>
      <c r="F1109" s="118"/>
      <c r="G1109" s="89"/>
      <c r="H1109" s="89"/>
      <c r="I1109" s="127" t="s">
        <v>72</v>
      </c>
      <c r="J1109" s="128">
        <v>2</v>
      </c>
      <c r="K1109" s="128">
        <v>1</v>
      </c>
      <c r="L1109" s="129">
        <f t="shared" si="51"/>
        <v>1</v>
      </c>
      <c r="M1109" s="132"/>
      <c r="N1109" s="133"/>
      <c r="O1109" s="133"/>
      <c r="P1109" s="129"/>
    </row>
    <row r="1110" spans="1:16" s="103" customFormat="1" ht="14.1" customHeight="1" x14ac:dyDescent="0.2">
      <c r="A1110" s="43"/>
      <c r="B1110" s="101"/>
      <c r="C1110" s="118"/>
      <c r="D1110" s="118"/>
      <c r="E1110" s="118"/>
      <c r="F1110" s="118"/>
      <c r="G1110" s="89"/>
      <c r="H1110" s="89"/>
      <c r="I1110" s="127" t="s">
        <v>95</v>
      </c>
      <c r="J1110" s="128">
        <v>1</v>
      </c>
      <c r="K1110" s="128">
        <v>0</v>
      </c>
      <c r="L1110" s="129">
        <f t="shared" si="51"/>
        <v>1</v>
      </c>
      <c r="P1110" s="134"/>
    </row>
    <row r="1111" spans="1:16" s="103" customFormat="1" ht="14.1" customHeight="1" x14ac:dyDescent="0.2">
      <c r="A1111" s="43"/>
      <c r="B1111" s="101"/>
      <c r="C1111" s="118"/>
      <c r="D1111" s="118"/>
      <c r="E1111" s="118"/>
      <c r="F1111" s="118"/>
      <c r="G1111" s="89"/>
      <c r="H1111" s="89"/>
      <c r="I1111" s="127" t="s">
        <v>150</v>
      </c>
      <c r="J1111" s="128">
        <v>5963</v>
      </c>
      <c r="K1111" s="128">
        <v>3014</v>
      </c>
      <c r="L1111" s="129">
        <f t="shared" si="51"/>
        <v>2949</v>
      </c>
      <c r="M1111" s="135"/>
      <c r="N1111" s="124"/>
      <c r="O1111" s="124"/>
      <c r="P1111" s="129"/>
    </row>
    <row r="1112" spans="1:16" s="103" customFormat="1" ht="14.1" customHeight="1" x14ac:dyDescent="0.2">
      <c r="A1112" s="43"/>
      <c r="B1112" s="101"/>
      <c r="C1112" s="118"/>
      <c r="D1112" s="118"/>
      <c r="E1112" s="118"/>
      <c r="F1112" s="118"/>
      <c r="G1112" s="89"/>
      <c r="H1112" s="89"/>
      <c r="N1112" s="89"/>
      <c r="O1112" s="89"/>
      <c r="P1112" s="122"/>
    </row>
    <row r="1113" spans="1:16" s="103" customFormat="1" ht="14.1" customHeight="1" x14ac:dyDescent="0.2">
      <c r="A1113" s="43"/>
      <c r="B1113" s="101"/>
      <c r="C1113" s="118"/>
      <c r="D1113" s="118"/>
      <c r="E1113" s="118"/>
      <c r="F1113" s="118"/>
      <c r="G1113" s="89"/>
      <c r="H1113" s="89"/>
      <c r="N1113" s="89"/>
      <c r="O1113" s="89"/>
      <c r="P1113" s="122"/>
    </row>
    <row r="1114" spans="1:16" s="103" customFormat="1" ht="14.1" customHeight="1" x14ac:dyDescent="0.2">
      <c r="A1114" s="43"/>
      <c r="B1114" s="101"/>
      <c r="C1114" s="118"/>
      <c r="D1114" s="118"/>
      <c r="E1114" s="118"/>
      <c r="F1114" s="118"/>
      <c r="G1114" s="89"/>
      <c r="H1114" s="89"/>
      <c r="I1114" s="131"/>
      <c r="J1114" s="128"/>
      <c r="K1114" s="128"/>
      <c r="L1114" s="129"/>
      <c r="M1114" s="155"/>
      <c r="N1114" s="124"/>
      <c r="O1114" s="124"/>
      <c r="P1114" s="129"/>
    </row>
    <row r="1115" spans="1:16" s="103" customFormat="1" ht="14.1" customHeight="1" x14ac:dyDescent="0.2">
      <c r="A1115" s="117"/>
      <c r="B1115" s="123"/>
      <c r="C1115" s="118"/>
      <c r="D1115" s="118"/>
      <c r="E1115" s="118"/>
      <c r="F1115" s="118"/>
      <c r="G1115" s="118"/>
      <c r="H1115" s="118"/>
      <c r="I1115" s="132"/>
      <c r="J1115" s="133"/>
      <c r="K1115" s="133"/>
      <c r="L1115" s="129"/>
      <c r="N1115" s="89"/>
      <c r="O1115" s="89"/>
      <c r="P1115" s="122"/>
    </row>
    <row r="1116" spans="1:16" s="103" customFormat="1" ht="14.1" customHeight="1" x14ac:dyDescent="0.2">
      <c r="A1116" s="117"/>
      <c r="B1116" s="123"/>
      <c r="C1116" s="118"/>
      <c r="D1116" s="118"/>
      <c r="E1116" s="118"/>
      <c r="F1116" s="118"/>
      <c r="G1116" s="118"/>
      <c r="H1116" s="118"/>
      <c r="I1116" s="132"/>
      <c r="J1116" s="133"/>
      <c r="K1116" s="133"/>
      <c r="L1116" s="129"/>
      <c r="N1116" s="89"/>
      <c r="O1116" s="89"/>
      <c r="P1116" s="122"/>
    </row>
    <row r="1117" spans="1:16" s="103" customFormat="1" ht="14.1" customHeight="1" x14ac:dyDescent="0.2">
      <c r="A1117" s="117"/>
      <c r="B1117" s="123"/>
      <c r="C1117" s="118"/>
      <c r="D1117" s="118"/>
      <c r="E1117" s="118"/>
      <c r="F1117" s="118"/>
      <c r="G1117" s="118"/>
      <c r="H1117" s="118"/>
      <c r="L1117" s="134"/>
      <c r="N1117" s="89"/>
      <c r="O1117" s="89"/>
      <c r="P1117" s="122"/>
    </row>
    <row r="1118" spans="1:16" s="103" customFormat="1" ht="14.1" customHeight="1" x14ac:dyDescent="0.2">
      <c r="A1118" s="43"/>
      <c r="B1118" s="101"/>
      <c r="C1118" s="118"/>
      <c r="D1118" s="118"/>
      <c r="E1118" s="118"/>
      <c r="F1118" s="89"/>
      <c r="G1118" s="89"/>
      <c r="H1118" s="89"/>
      <c r="L1118" s="134"/>
      <c r="N1118" s="89"/>
      <c r="O1118" s="89"/>
      <c r="P1118" s="122"/>
    </row>
    <row r="1119" spans="1:16" s="103" customFormat="1" ht="14.1" customHeight="1" x14ac:dyDescent="0.2">
      <c r="A1119" s="43"/>
      <c r="B1119" s="101"/>
      <c r="C1119" s="118"/>
      <c r="D1119" s="118"/>
      <c r="E1119" s="118"/>
      <c r="F1119" s="89"/>
      <c r="G1119" s="89"/>
      <c r="H1119" s="89"/>
      <c r="I1119" s="118" t="s">
        <v>151</v>
      </c>
      <c r="J1119" s="118">
        <f>SUM(J1082:J1118)</f>
        <v>128891</v>
      </c>
      <c r="K1119" s="118">
        <f>SUM(K1082:K1118)</f>
        <v>87925</v>
      </c>
      <c r="L1119" s="137">
        <f>SUM(L1082:L1118)</f>
        <v>40966</v>
      </c>
      <c r="M1119" s="118" t="s">
        <v>151</v>
      </c>
      <c r="N1119" s="118">
        <f>SUM(N1082:N1118)</f>
        <v>105019</v>
      </c>
      <c r="O1119" s="118">
        <f>SUM(O1082:O1118)</f>
        <v>152475</v>
      </c>
      <c r="P1119" s="137">
        <f>SUM(P1082:P1118)</f>
        <v>-47456</v>
      </c>
    </row>
    <row r="1120" spans="1:16" s="103" customFormat="1" ht="14.1" customHeight="1" x14ac:dyDescent="0.2">
      <c r="A1120" s="43"/>
      <c r="B1120" s="101"/>
      <c r="C1120" s="118"/>
      <c r="D1120" s="118"/>
      <c r="E1120" s="118"/>
      <c r="F1120" s="89"/>
      <c r="G1120" s="89"/>
      <c r="H1120" s="89"/>
      <c r="I1120" s="136"/>
      <c r="J1120" s="118">
        <f>N1119</f>
        <v>105019</v>
      </c>
      <c r="K1120" s="118">
        <f>O1119</f>
        <v>152475</v>
      </c>
      <c r="L1120" s="137">
        <f>P1119</f>
        <v>-47456</v>
      </c>
      <c r="N1120" s="89"/>
      <c r="O1120" s="89"/>
      <c r="P1120" s="122"/>
    </row>
    <row r="1121" spans="1:16" s="103" customFormat="1" ht="14.1" customHeight="1" x14ac:dyDescent="0.2">
      <c r="A1121" s="43"/>
      <c r="B1121" s="101"/>
      <c r="C1121" s="118"/>
      <c r="D1121" s="118"/>
      <c r="E1121" s="118"/>
      <c r="F1121" s="89"/>
      <c r="G1121" s="89"/>
      <c r="H1121" s="89"/>
      <c r="I1121" s="136"/>
      <c r="J1121" s="138">
        <f>SUM(J1119:J1120)</f>
        <v>233910</v>
      </c>
      <c r="K1121" s="138">
        <f>SUM(K1119:K1120)</f>
        <v>240400</v>
      </c>
      <c r="L1121" s="139">
        <f>SUM(L1119:L1120)</f>
        <v>-6490</v>
      </c>
      <c r="N1121" s="89"/>
      <c r="O1121" s="89"/>
      <c r="P1121" s="122"/>
    </row>
    <row r="1122" spans="1:16" s="103" customFormat="1" ht="14.1" customHeight="1" x14ac:dyDescent="0.2">
      <c r="A1122" s="43"/>
      <c r="B1122" s="101"/>
      <c r="C1122" s="118"/>
      <c r="D1122" s="118"/>
      <c r="E1122" s="118"/>
      <c r="F1122" s="89"/>
      <c r="G1122" s="89"/>
      <c r="H1122" s="89"/>
      <c r="I1122" s="142" t="s">
        <v>252</v>
      </c>
      <c r="J1122" s="89">
        <f>C1081-J1121</f>
        <v>0</v>
      </c>
      <c r="K1122" s="89">
        <f>E1081-K1121</f>
        <v>0</v>
      </c>
      <c r="L1122" s="139">
        <f>G1081-L1121</f>
        <v>0</v>
      </c>
      <c r="N1122" s="89"/>
      <c r="O1122" s="89"/>
      <c r="P1122" s="122"/>
    </row>
    <row r="1123" spans="1:16" s="103" customFormat="1" ht="14.1" customHeight="1" x14ac:dyDescent="0.2">
      <c r="A1123" s="43"/>
      <c r="B1123" s="101"/>
      <c r="C1123" s="118"/>
      <c r="D1123" s="118"/>
      <c r="E1123" s="118"/>
      <c r="F1123" s="89"/>
      <c r="G1123" s="89"/>
      <c r="H1123" s="89"/>
      <c r="I1123" s="89"/>
      <c r="J1123" s="89"/>
      <c r="K1123" s="89"/>
      <c r="L1123" s="122"/>
      <c r="N1123" s="89"/>
      <c r="O1123" s="89"/>
      <c r="P1123" s="122"/>
    </row>
    <row r="1124" spans="1:16" s="103" customFormat="1" ht="14.1" customHeight="1" x14ac:dyDescent="0.2">
      <c r="A1124" s="117">
        <v>27</v>
      </c>
      <c r="B1124" s="118" t="s">
        <v>253</v>
      </c>
      <c r="C1124" s="48">
        <v>1136271</v>
      </c>
      <c r="D1124" s="119">
        <f>C1124*100/22958322</f>
        <v>4.9492772163401142</v>
      </c>
      <c r="E1124" s="48">
        <v>1042525</v>
      </c>
      <c r="F1124" s="119">
        <f>E1124*100/23212007</f>
        <v>4.4913177908312711</v>
      </c>
      <c r="G1124" s="120">
        <f>C1124-E1124</f>
        <v>93746</v>
      </c>
      <c r="H1124" s="121">
        <f>G1124*100/E1124</f>
        <v>8.9922064219083477</v>
      </c>
      <c r="I1124" s="136"/>
      <c r="J1124" s="89"/>
      <c r="K1124" s="89"/>
      <c r="L1124" s="122"/>
      <c r="N1124" s="89"/>
      <c r="O1124" s="89"/>
      <c r="P1124" s="122"/>
    </row>
    <row r="1125" spans="1:16" s="103" customFormat="1" ht="14.1" customHeight="1" x14ac:dyDescent="0.2">
      <c r="A1125" s="43"/>
      <c r="B1125" s="118" t="s">
        <v>232</v>
      </c>
      <c r="C1125" s="118"/>
      <c r="D1125" s="118"/>
      <c r="E1125" s="118"/>
      <c r="F1125" s="125"/>
      <c r="G1125" s="89"/>
      <c r="H1125" s="89"/>
      <c r="I1125" s="171" t="s">
        <v>73</v>
      </c>
      <c r="J1125" s="128">
        <v>114289</v>
      </c>
      <c r="K1125" s="128">
        <v>72292</v>
      </c>
      <c r="L1125" s="129">
        <f t="shared" ref="L1125:L1161" si="53">J1125-K1125</f>
        <v>41997</v>
      </c>
      <c r="M1125" s="171" t="s">
        <v>155</v>
      </c>
      <c r="N1125" s="128">
        <v>89168</v>
      </c>
      <c r="O1125" s="128">
        <v>126549</v>
      </c>
      <c r="P1125" s="129">
        <f t="shared" ref="P1125:P1146" si="54">N1125-O1125</f>
        <v>-37381</v>
      </c>
    </row>
    <row r="1126" spans="1:16" s="103" customFormat="1" ht="14.1" customHeight="1" x14ac:dyDescent="0.2">
      <c r="A1126" s="43"/>
      <c r="B1126" s="123"/>
      <c r="C1126" s="44"/>
      <c r="D1126" s="118"/>
      <c r="E1126" s="118"/>
      <c r="F1126" s="118"/>
      <c r="G1126" s="89"/>
      <c r="H1126" s="89"/>
      <c r="I1126" s="171" t="s">
        <v>101</v>
      </c>
      <c r="J1126" s="128">
        <v>53064</v>
      </c>
      <c r="K1126" s="128">
        <v>28077</v>
      </c>
      <c r="L1126" s="129">
        <f t="shared" si="53"/>
        <v>24987</v>
      </c>
      <c r="M1126" s="171" t="s">
        <v>94</v>
      </c>
      <c r="N1126" s="128">
        <v>31361</v>
      </c>
      <c r="O1126" s="128">
        <v>54199</v>
      </c>
      <c r="P1126" s="129">
        <f t="shared" si="54"/>
        <v>-22838</v>
      </c>
    </row>
    <row r="1127" spans="1:16" s="103" customFormat="1" ht="14.1" customHeight="1" x14ac:dyDescent="0.2">
      <c r="A1127" s="43"/>
      <c r="B1127" s="101"/>
      <c r="C1127" s="101"/>
      <c r="D1127" s="89"/>
      <c r="E1127" s="89"/>
      <c r="F1127" s="118"/>
      <c r="G1127" s="89"/>
      <c r="H1127" s="89"/>
      <c r="I1127" s="171" t="s">
        <v>84</v>
      </c>
      <c r="J1127" s="128">
        <v>54246</v>
      </c>
      <c r="K1127" s="128">
        <v>31882</v>
      </c>
      <c r="L1127" s="129">
        <f t="shared" si="53"/>
        <v>22364</v>
      </c>
      <c r="M1127" s="171" t="s">
        <v>78</v>
      </c>
      <c r="N1127" s="128">
        <v>124494</v>
      </c>
      <c r="O1127" s="128">
        <v>141698</v>
      </c>
      <c r="P1127" s="129">
        <f t="shared" si="54"/>
        <v>-17204</v>
      </c>
    </row>
    <row r="1128" spans="1:16" s="103" customFormat="1" ht="14.1" customHeight="1" thickBot="1" x14ac:dyDescent="0.25">
      <c r="A1128" s="43"/>
      <c r="B1128" s="101"/>
      <c r="C1128" s="101"/>
      <c r="D1128" s="89"/>
      <c r="E1128" s="89"/>
      <c r="F1128" s="118"/>
      <c r="G1128" s="89"/>
      <c r="H1128" s="89"/>
      <c r="I1128" s="171" t="s">
        <v>80</v>
      </c>
      <c r="J1128" s="128">
        <v>33040</v>
      </c>
      <c r="K1128" s="128">
        <v>21691</v>
      </c>
      <c r="L1128" s="129">
        <f t="shared" si="53"/>
        <v>11349</v>
      </c>
      <c r="M1128" s="171" t="s">
        <v>79</v>
      </c>
      <c r="N1128" s="128">
        <v>22750</v>
      </c>
      <c r="O1128" s="128">
        <v>32233</v>
      </c>
      <c r="P1128" s="129">
        <f t="shared" si="54"/>
        <v>-9483</v>
      </c>
    </row>
    <row r="1129" spans="1:16" s="103" customFormat="1" ht="14.1" customHeight="1" x14ac:dyDescent="0.2">
      <c r="A1129" s="43"/>
      <c r="B1129" s="551" t="s">
        <v>197</v>
      </c>
      <c r="C1129" s="552"/>
      <c r="D1129" s="552"/>
      <c r="E1129" s="553"/>
      <c r="F1129" s="118"/>
      <c r="G1129" s="89"/>
      <c r="H1129" s="89"/>
      <c r="I1129" s="171" t="s">
        <v>83</v>
      </c>
      <c r="J1129" s="128">
        <v>17549</v>
      </c>
      <c r="K1129" s="128">
        <v>7374</v>
      </c>
      <c r="L1129" s="129">
        <f t="shared" si="53"/>
        <v>10175</v>
      </c>
      <c r="M1129" s="171" t="s">
        <v>86</v>
      </c>
      <c r="N1129" s="128">
        <v>9207</v>
      </c>
      <c r="O1129" s="128">
        <v>14286</v>
      </c>
      <c r="P1129" s="129">
        <f t="shared" si="54"/>
        <v>-5079</v>
      </c>
    </row>
    <row r="1130" spans="1:16" s="103" customFormat="1" ht="14.1" customHeight="1" x14ac:dyDescent="0.2">
      <c r="A1130" s="43"/>
      <c r="B1130" s="557"/>
      <c r="C1130" s="558"/>
      <c r="D1130" s="558"/>
      <c r="E1130" s="559"/>
      <c r="F1130" s="118"/>
      <c r="G1130" s="89"/>
      <c r="H1130" s="89"/>
      <c r="I1130" s="171" t="s">
        <v>167</v>
      </c>
      <c r="J1130" s="128">
        <v>42082</v>
      </c>
      <c r="K1130" s="128">
        <v>32355</v>
      </c>
      <c r="L1130" s="129">
        <f t="shared" si="53"/>
        <v>9727</v>
      </c>
      <c r="M1130" s="171" t="s">
        <v>161</v>
      </c>
      <c r="N1130" s="128">
        <v>1356</v>
      </c>
      <c r="O1130" s="128">
        <v>3575</v>
      </c>
      <c r="P1130" s="129">
        <f t="shared" si="54"/>
        <v>-2219</v>
      </c>
    </row>
    <row r="1131" spans="1:16" s="103" customFormat="1" ht="14.1" customHeight="1" x14ac:dyDescent="0.2">
      <c r="A1131" s="43"/>
      <c r="B1131" s="194" t="s">
        <v>254</v>
      </c>
      <c r="C1131" s="246">
        <v>318563</v>
      </c>
      <c r="D1131" s="265"/>
      <c r="E1131" s="197">
        <v>238010</v>
      </c>
      <c r="F1131" s="118"/>
      <c r="G1131" s="89"/>
      <c r="H1131" s="89"/>
      <c r="I1131" s="171" t="s">
        <v>158</v>
      </c>
      <c r="J1131" s="128">
        <v>10158</v>
      </c>
      <c r="K1131" s="128">
        <v>3763</v>
      </c>
      <c r="L1131" s="129">
        <f t="shared" si="53"/>
        <v>6395</v>
      </c>
      <c r="M1131" s="171" t="s">
        <v>165</v>
      </c>
      <c r="N1131" s="128">
        <v>1191</v>
      </c>
      <c r="O1131" s="128">
        <v>2844</v>
      </c>
      <c r="P1131" s="129">
        <f t="shared" si="54"/>
        <v>-1653</v>
      </c>
    </row>
    <row r="1132" spans="1:16" s="103" customFormat="1" ht="14.1" customHeight="1" x14ac:dyDescent="0.2">
      <c r="A1132" s="43"/>
      <c r="B1132" s="194" t="s">
        <v>255</v>
      </c>
      <c r="C1132" s="246">
        <v>211696</v>
      </c>
      <c r="D1132" s="266"/>
      <c r="E1132" s="197">
        <v>194910</v>
      </c>
      <c r="F1132" s="118"/>
      <c r="G1132" s="89"/>
      <c r="H1132" s="89"/>
      <c r="I1132" s="171" t="s">
        <v>64</v>
      </c>
      <c r="J1132" s="128">
        <v>20481</v>
      </c>
      <c r="K1132" s="128">
        <v>14755</v>
      </c>
      <c r="L1132" s="129">
        <f t="shared" si="53"/>
        <v>5726</v>
      </c>
      <c r="M1132" s="171" t="s">
        <v>160</v>
      </c>
      <c r="N1132" s="128">
        <v>4684</v>
      </c>
      <c r="O1132" s="128">
        <v>6210</v>
      </c>
      <c r="P1132" s="129">
        <f t="shared" si="54"/>
        <v>-1526</v>
      </c>
    </row>
    <row r="1133" spans="1:16" s="103" customFormat="1" ht="14.1" customHeight="1" x14ac:dyDescent="0.2">
      <c r="A1133" s="43"/>
      <c r="B1133" s="194" t="s">
        <v>256</v>
      </c>
      <c r="C1133" s="246">
        <v>0</v>
      </c>
      <c r="D1133" s="266"/>
      <c r="E1133" s="197">
        <v>51318</v>
      </c>
      <c r="F1133" s="118"/>
      <c r="G1133" s="89"/>
      <c r="H1133" s="89"/>
      <c r="I1133" s="171" t="s">
        <v>63</v>
      </c>
      <c r="J1133" s="128">
        <v>95911</v>
      </c>
      <c r="K1133" s="128">
        <v>90513</v>
      </c>
      <c r="L1133" s="129">
        <f t="shared" si="53"/>
        <v>5398</v>
      </c>
      <c r="M1133" s="171" t="s">
        <v>175</v>
      </c>
      <c r="N1133" s="128">
        <v>97</v>
      </c>
      <c r="O1133" s="128">
        <v>1577</v>
      </c>
      <c r="P1133" s="129">
        <f t="shared" si="54"/>
        <v>-1480</v>
      </c>
    </row>
    <row r="1134" spans="1:16" s="103" customFormat="1" ht="14.1" customHeight="1" x14ac:dyDescent="0.2">
      <c r="A1134" s="43"/>
      <c r="B1134" s="194" t="s">
        <v>257</v>
      </c>
      <c r="C1134" s="246">
        <v>606014</v>
      </c>
      <c r="D1134" s="119"/>
      <c r="E1134" s="197">
        <v>558287</v>
      </c>
      <c r="F1134" s="118"/>
      <c r="G1134" s="89"/>
      <c r="H1134" s="89"/>
      <c r="I1134" s="171" t="s">
        <v>69</v>
      </c>
      <c r="J1134" s="128">
        <v>11752</v>
      </c>
      <c r="K1134" s="128">
        <v>7103</v>
      </c>
      <c r="L1134" s="129">
        <f t="shared" si="53"/>
        <v>4649</v>
      </c>
      <c r="M1134" s="171" t="s">
        <v>97</v>
      </c>
      <c r="N1134" s="128">
        <v>41751</v>
      </c>
      <c r="O1134" s="128">
        <v>42532</v>
      </c>
      <c r="P1134" s="129">
        <f t="shared" si="54"/>
        <v>-781</v>
      </c>
    </row>
    <row r="1135" spans="1:16" s="103" customFormat="1" ht="14.1" customHeight="1" x14ac:dyDescent="0.2">
      <c r="A1135" s="43"/>
      <c r="B1135" s="194"/>
      <c r="C1135" s="200">
        <f>SUM(C1131:C1134)</f>
        <v>1136273</v>
      </c>
      <c r="D1135" s="247"/>
      <c r="E1135" s="201">
        <f>SUM(E1131:E1134)</f>
        <v>1042525</v>
      </c>
      <c r="F1135" s="118"/>
      <c r="G1135" s="89"/>
      <c r="H1135" s="89"/>
      <c r="I1135" s="171" t="s">
        <v>148</v>
      </c>
      <c r="J1135" s="128">
        <v>53758</v>
      </c>
      <c r="K1135" s="128">
        <v>49601</v>
      </c>
      <c r="L1135" s="129">
        <f t="shared" si="53"/>
        <v>4157</v>
      </c>
      <c r="M1135" s="171" t="s">
        <v>70</v>
      </c>
      <c r="N1135" s="128">
        <v>16143</v>
      </c>
      <c r="O1135" s="128">
        <v>16859</v>
      </c>
      <c r="P1135" s="129">
        <f t="shared" si="54"/>
        <v>-716</v>
      </c>
    </row>
    <row r="1136" spans="1:16" s="103" customFormat="1" ht="14.1" customHeight="1" thickBot="1" x14ac:dyDescent="0.25">
      <c r="A1136" s="43"/>
      <c r="B1136" s="183"/>
      <c r="C1136" s="202"/>
      <c r="D1136" s="202"/>
      <c r="E1136" s="203"/>
      <c r="F1136" s="118"/>
      <c r="G1136" s="89"/>
      <c r="H1136" s="89"/>
      <c r="I1136" s="171" t="s">
        <v>65</v>
      </c>
      <c r="J1136" s="128">
        <v>14958</v>
      </c>
      <c r="K1136" s="128">
        <v>11370</v>
      </c>
      <c r="L1136" s="129">
        <f t="shared" si="53"/>
        <v>3588</v>
      </c>
      <c r="M1136" s="171" t="s">
        <v>159</v>
      </c>
      <c r="N1136" s="128">
        <v>2144</v>
      </c>
      <c r="O1136" s="128">
        <v>2567</v>
      </c>
      <c r="P1136" s="129">
        <f t="shared" si="54"/>
        <v>-423</v>
      </c>
    </row>
    <row r="1137" spans="1:16" s="103" customFormat="1" ht="14.1" customHeight="1" x14ac:dyDescent="0.2">
      <c r="A1137" s="43"/>
      <c r="B1137" s="101"/>
      <c r="C1137" s="89"/>
      <c r="D1137" s="118"/>
      <c r="E1137" s="89"/>
      <c r="F1137" s="118"/>
      <c r="G1137" s="89"/>
      <c r="H1137" s="89"/>
      <c r="I1137" s="171" t="s">
        <v>67</v>
      </c>
      <c r="J1137" s="128">
        <v>12242</v>
      </c>
      <c r="K1137" s="128">
        <v>8728</v>
      </c>
      <c r="L1137" s="129">
        <f t="shared" si="53"/>
        <v>3514</v>
      </c>
      <c r="M1137" s="171" t="s">
        <v>87</v>
      </c>
      <c r="N1137" s="128">
        <v>5937</v>
      </c>
      <c r="O1137" s="128">
        <v>6261</v>
      </c>
      <c r="P1137" s="129">
        <f t="shared" si="54"/>
        <v>-324</v>
      </c>
    </row>
    <row r="1138" spans="1:16" s="103" customFormat="1" ht="14.1" customHeight="1" x14ac:dyDescent="0.2">
      <c r="A1138" s="43"/>
      <c r="B1138" s="204"/>
      <c r="C1138" s="267"/>
      <c r="D1138" s="267"/>
      <c r="E1138" s="187"/>
      <c r="F1138" s="118"/>
      <c r="G1138" s="89"/>
      <c r="H1138" s="89"/>
      <c r="I1138" s="171" t="s">
        <v>99</v>
      </c>
      <c r="J1138" s="128">
        <v>3305</v>
      </c>
      <c r="K1138" s="128">
        <v>668</v>
      </c>
      <c r="L1138" s="129">
        <f t="shared" si="53"/>
        <v>2637</v>
      </c>
      <c r="M1138" s="171" t="s">
        <v>154</v>
      </c>
      <c r="N1138" s="128">
        <v>3225</v>
      </c>
      <c r="O1138" s="128">
        <v>3499</v>
      </c>
      <c r="P1138" s="129">
        <f t="shared" si="54"/>
        <v>-274</v>
      </c>
    </row>
    <row r="1139" spans="1:16" s="103" customFormat="1" ht="14.1" customHeight="1" x14ac:dyDescent="0.2">
      <c r="A1139" s="43"/>
      <c r="B1139" s="204"/>
      <c r="C1139" s="48"/>
      <c r="D1139" s="48"/>
      <c r="E1139" s="89"/>
      <c r="F1139" s="118"/>
      <c r="G1139" s="89"/>
      <c r="H1139" s="89"/>
      <c r="I1139" s="171" t="s">
        <v>103</v>
      </c>
      <c r="J1139" s="128">
        <v>9985</v>
      </c>
      <c r="K1139" s="128">
        <v>7388</v>
      </c>
      <c r="L1139" s="129">
        <f t="shared" si="53"/>
        <v>2597</v>
      </c>
      <c r="M1139" s="171" t="s">
        <v>171</v>
      </c>
      <c r="N1139" s="128">
        <v>1517</v>
      </c>
      <c r="O1139" s="128">
        <v>1766</v>
      </c>
      <c r="P1139" s="129">
        <f t="shared" si="54"/>
        <v>-249</v>
      </c>
    </row>
    <row r="1140" spans="1:16" s="103" customFormat="1" ht="14.1" customHeight="1" x14ac:dyDescent="0.2">
      <c r="A1140" s="43"/>
      <c r="B1140" s="204"/>
      <c r="C1140" s="48"/>
      <c r="D1140" s="48"/>
      <c r="E1140" s="89"/>
      <c r="F1140" s="118"/>
      <c r="G1140" s="89"/>
      <c r="H1140" s="89"/>
      <c r="I1140" s="171" t="s">
        <v>102</v>
      </c>
      <c r="J1140" s="128">
        <v>9860</v>
      </c>
      <c r="K1140" s="128">
        <v>7360</v>
      </c>
      <c r="L1140" s="129">
        <f t="shared" si="53"/>
        <v>2500</v>
      </c>
      <c r="M1140" s="171" t="s">
        <v>71</v>
      </c>
      <c r="N1140" s="128">
        <v>3431</v>
      </c>
      <c r="O1140" s="128">
        <v>3672</v>
      </c>
      <c r="P1140" s="129">
        <f t="shared" si="54"/>
        <v>-241</v>
      </c>
    </row>
    <row r="1141" spans="1:16" s="103" customFormat="1" ht="14.1" customHeight="1" x14ac:dyDescent="0.2">
      <c r="A1141" s="117"/>
      <c r="B1141" s="204"/>
      <c r="C1141" s="48"/>
      <c r="D1141" s="48"/>
      <c r="E1141" s="89"/>
      <c r="F1141" s="118"/>
      <c r="G1141" s="118"/>
      <c r="H1141" s="118"/>
      <c r="I1141" s="171" t="s">
        <v>98</v>
      </c>
      <c r="J1141" s="128">
        <v>4667</v>
      </c>
      <c r="K1141" s="128">
        <v>3091</v>
      </c>
      <c r="L1141" s="129">
        <f t="shared" si="53"/>
        <v>1576</v>
      </c>
      <c r="M1141" s="171" t="s">
        <v>149</v>
      </c>
      <c r="N1141" s="128">
        <v>65</v>
      </c>
      <c r="O1141" s="128">
        <v>238</v>
      </c>
      <c r="P1141" s="129">
        <f t="shared" si="54"/>
        <v>-173</v>
      </c>
    </row>
    <row r="1142" spans="1:16" s="103" customFormat="1" ht="14.1" customHeight="1" x14ac:dyDescent="0.2">
      <c r="A1142" s="117"/>
      <c r="B1142" s="123"/>
      <c r="C1142" s="48"/>
      <c r="D1142" s="48"/>
      <c r="E1142" s="89"/>
      <c r="F1142" s="118"/>
      <c r="G1142" s="118"/>
      <c r="H1142" s="118"/>
      <c r="I1142" s="171" t="s">
        <v>162</v>
      </c>
      <c r="J1142" s="128">
        <v>1844</v>
      </c>
      <c r="K1142" s="128">
        <v>310</v>
      </c>
      <c r="L1142" s="129">
        <f t="shared" si="53"/>
        <v>1534</v>
      </c>
      <c r="M1142" s="171" t="s">
        <v>74</v>
      </c>
      <c r="N1142" s="128">
        <v>5317</v>
      </c>
      <c r="O1142" s="128">
        <v>5451</v>
      </c>
      <c r="P1142" s="129">
        <f t="shared" si="54"/>
        <v>-134</v>
      </c>
    </row>
    <row r="1143" spans="1:16" s="103" customFormat="1" ht="14.1" customHeight="1" x14ac:dyDescent="0.2">
      <c r="A1143" s="43"/>
      <c r="B1143" s="101"/>
      <c r="C1143" s="118"/>
      <c r="D1143" s="118"/>
      <c r="E1143" s="118"/>
      <c r="F1143" s="118"/>
      <c r="G1143" s="89"/>
      <c r="H1143" s="89"/>
      <c r="I1143" s="171" t="s">
        <v>77</v>
      </c>
      <c r="J1143" s="128">
        <v>8180</v>
      </c>
      <c r="K1143" s="128">
        <v>7110</v>
      </c>
      <c r="L1143" s="129">
        <f t="shared" si="53"/>
        <v>1070</v>
      </c>
      <c r="M1143" s="171" t="s">
        <v>153</v>
      </c>
      <c r="N1143" s="128">
        <v>841</v>
      </c>
      <c r="O1143" s="128">
        <v>949</v>
      </c>
      <c r="P1143" s="129">
        <f t="shared" si="54"/>
        <v>-108</v>
      </c>
    </row>
    <row r="1144" spans="1:16" s="103" customFormat="1" ht="14.1" customHeight="1" x14ac:dyDescent="0.2">
      <c r="C1144" s="118"/>
      <c r="D1144" s="118"/>
      <c r="E1144" s="118"/>
      <c r="F1144" s="118"/>
      <c r="G1144" s="89"/>
      <c r="H1144" s="89"/>
      <c r="I1144" s="171" t="s">
        <v>90</v>
      </c>
      <c r="J1144" s="128">
        <v>1810</v>
      </c>
      <c r="K1144" s="128">
        <v>922</v>
      </c>
      <c r="L1144" s="129">
        <f t="shared" si="53"/>
        <v>888</v>
      </c>
      <c r="M1144" s="171" t="s">
        <v>91</v>
      </c>
      <c r="N1144" s="128">
        <v>0</v>
      </c>
      <c r="O1144" s="128">
        <v>16</v>
      </c>
      <c r="P1144" s="129">
        <f t="shared" si="54"/>
        <v>-16</v>
      </c>
    </row>
    <row r="1145" spans="1:16" s="103" customFormat="1" ht="14.1" customHeight="1" x14ac:dyDescent="0.2">
      <c r="C1145" s="118"/>
      <c r="D1145" s="118"/>
      <c r="E1145" s="118"/>
      <c r="F1145" s="118"/>
      <c r="G1145" s="89"/>
      <c r="H1145" s="89"/>
      <c r="I1145" s="171" t="s">
        <v>66</v>
      </c>
      <c r="J1145" s="128">
        <v>2314</v>
      </c>
      <c r="K1145" s="128">
        <v>1443</v>
      </c>
      <c r="L1145" s="129">
        <f t="shared" si="53"/>
        <v>871</v>
      </c>
      <c r="M1145" s="171" t="s">
        <v>166</v>
      </c>
      <c r="N1145" s="128">
        <v>1</v>
      </c>
      <c r="O1145" s="128">
        <v>12</v>
      </c>
      <c r="P1145" s="129">
        <f t="shared" si="54"/>
        <v>-11</v>
      </c>
    </row>
    <row r="1146" spans="1:16" s="103" customFormat="1" ht="14.1" customHeight="1" x14ac:dyDescent="0.2">
      <c r="C1146" s="118"/>
      <c r="D1146" s="118"/>
      <c r="E1146" s="118"/>
      <c r="F1146" s="118"/>
      <c r="G1146" s="89"/>
      <c r="H1146" s="89"/>
      <c r="I1146" s="171" t="s">
        <v>72</v>
      </c>
      <c r="J1146" s="128">
        <v>1632</v>
      </c>
      <c r="K1146" s="128">
        <v>810</v>
      </c>
      <c r="L1146" s="129">
        <f t="shared" si="53"/>
        <v>822</v>
      </c>
      <c r="M1146" s="171" t="s">
        <v>85</v>
      </c>
      <c r="N1146" s="128">
        <v>389</v>
      </c>
      <c r="O1146" s="128">
        <v>397</v>
      </c>
      <c r="P1146" s="129">
        <f t="shared" si="54"/>
        <v>-8</v>
      </c>
    </row>
    <row r="1147" spans="1:16" s="103" customFormat="1" ht="14.1" customHeight="1" x14ac:dyDescent="0.2">
      <c r="C1147" s="118"/>
      <c r="D1147" s="118"/>
      <c r="E1147" s="118"/>
      <c r="F1147" s="118"/>
      <c r="G1147" s="89"/>
      <c r="H1147" s="89"/>
      <c r="I1147" s="171" t="s">
        <v>81</v>
      </c>
      <c r="J1147" s="128">
        <v>1161</v>
      </c>
      <c r="K1147" s="128">
        <v>370</v>
      </c>
      <c r="L1147" s="129">
        <f t="shared" si="53"/>
        <v>791</v>
      </c>
      <c r="M1147" s="131"/>
      <c r="N1147" s="128"/>
      <c r="O1147" s="128"/>
      <c r="P1147" s="129"/>
    </row>
    <row r="1148" spans="1:16" s="103" customFormat="1" ht="14.1" customHeight="1" x14ac:dyDescent="0.2">
      <c r="C1148" s="118"/>
      <c r="D1148" s="118"/>
      <c r="E1148" s="118"/>
      <c r="F1148" s="118"/>
      <c r="G1148" s="89"/>
      <c r="H1148" s="89"/>
      <c r="I1148" s="171" t="s">
        <v>157</v>
      </c>
      <c r="J1148" s="128">
        <v>13180</v>
      </c>
      <c r="K1148" s="128">
        <v>12529</v>
      </c>
      <c r="L1148" s="129">
        <f t="shared" si="53"/>
        <v>651</v>
      </c>
      <c r="M1148" s="131"/>
      <c r="N1148" s="128"/>
      <c r="O1148" s="128"/>
      <c r="P1148" s="129"/>
    </row>
    <row r="1149" spans="1:16" s="103" customFormat="1" ht="14.1" customHeight="1" x14ac:dyDescent="0.2">
      <c r="C1149" s="118"/>
      <c r="D1149" s="118"/>
      <c r="E1149" s="118"/>
      <c r="F1149" s="118"/>
      <c r="G1149" s="89"/>
      <c r="H1149" s="89"/>
      <c r="I1149" s="171" t="s">
        <v>68</v>
      </c>
      <c r="J1149" s="128">
        <v>6704</v>
      </c>
      <c r="K1149" s="128">
        <v>6106</v>
      </c>
      <c r="L1149" s="129">
        <f t="shared" si="53"/>
        <v>598</v>
      </c>
      <c r="M1149" s="131"/>
      <c r="N1149" s="128"/>
      <c r="O1149" s="128"/>
      <c r="P1149" s="129"/>
    </row>
    <row r="1150" spans="1:16" s="103" customFormat="1" ht="14.1" customHeight="1" x14ac:dyDescent="0.2">
      <c r="C1150" s="118"/>
      <c r="D1150" s="118"/>
      <c r="E1150" s="118"/>
      <c r="F1150" s="118"/>
      <c r="G1150" s="89"/>
      <c r="H1150" s="89"/>
      <c r="I1150" s="171" t="s">
        <v>174</v>
      </c>
      <c r="J1150" s="128">
        <v>600</v>
      </c>
      <c r="K1150" s="128">
        <v>11</v>
      </c>
      <c r="L1150" s="129">
        <f t="shared" si="53"/>
        <v>589</v>
      </c>
      <c r="M1150" s="131"/>
      <c r="N1150" s="128"/>
      <c r="O1150" s="128"/>
      <c r="P1150" s="129"/>
    </row>
    <row r="1151" spans="1:16" s="103" customFormat="1" ht="14.1" customHeight="1" x14ac:dyDescent="0.2">
      <c r="C1151" s="118"/>
      <c r="D1151" s="118"/>
      <c r="E1151" s="118"/>
      <c r="F1151" s="118"/>
      <c r="G1151" s="89"/>
      <c r="H1151" s="89"/>
      <c r="I1151" s="171" t="s">
        <v>88</v>
      </c>
      <c r="J1151" s="128">
        <v>30261</v>
      </c>
      <c r="K1151" s="128">
        <v>29719</v>
      </c>
      <c r="L1151" s="129">
        <f t="shared" si="53"/>
        <v>542</v>
      </c>
      <c r="M1151" s="131"/>
      <c r="N1151" s="128"/>
      <c r="O1151" s="128"/>
      <c r="P1151" s="129"/>
    </row>
    <row r="1152" spans="1:16" s="103" customFormat="1" ht="14.1" customHeight="1" x14ac:dyDescent="0.2">
      <c r="C1152" s="118"/>
      <c r="D1152" s="118"/>
      <c r="E1152" s="118"/>
      <c r="F1152" s="118"/>
      <c r="G1152" s="89"/>
      <c r="H1152" s="89"/>
      <c r="I1152" s="171" t="s">
        <v>96</v>
      </c>
      <c r="J1152" s="128">
        <v>4258</v>
      </c>
      <c r="K1152" s="128">
        <v>3740</v>
      </c>
      <c r="L1152" s="129">
        <f t="shared" si="53"/>
        <v>518</v>
      </c>
      <c r="M1152" s="131"/>
      <c r="N1152" s="128"/>
      <c r="O1152" s="128"/>
      <c r="P1152" s="129"/>
    </row>
    <row r="1153" spans="1:16" s="103" customFormat="1" ht="14.1" customHeight="1" x14ac:dyDescent="0.2">
      <c r="C1153" s="118"/>
      <c r="D1153" s="118"/>
      <c r="E1153" s="118"/>
      <c r="F1153" s="118"/>
      <c r="G1153" s="89"/>
      <c r="H1153" s="89"/>
      <c r="I1153" s="171" t="s">
        <v>95</v>
      </c>
      <c r="J1153" s="128">
        <v>327</v>
      </c>
      <c r="K1153" s="128">
        <v>61</v>
      </c>
      <c r="L1153" s="129">
        <f t="shared" si="53"/>
        <v>266</v>
      </c>
      <c r="M1153" s="131"/>
      <c r="N1153" s="128"/>
      <c r="O1153" s="128"/>
      <c r="P1153" s="129"/>
    </row>
    <row r="1154" spans="1:16" s="103" customFormat="1" ht="14.1" customHeight="1" x14ac:dyDescent="0.2">
      <c r="C1154" s="118"/>
      <c r="D1154" s="118"/>
      <c r="E1154" s="118"/>
      <c r="F1154" s="118"/>
      <c r="G1154" s="89"/>
      <c r="H1154" s="89"/>
      <c r="I1154" s="171" t="s">
        <v>176</v>
      </c>
      <c r="J1154" s="128">
        <v>2446</v>
      </c>
      <c r="K1154" s="128">
        <v>2195</v>
      </c>
      <c r="L1154" s="129">
        <f t="shared" si="53"/>
        <v>251</v>
      </c>
      <c r="M1154" s="131"/>
      <c r="N1154" s="128"/>
      <c r="O1154" s="128"/>
      <c r="P1154" s="129"/>
    </row>
    <row r="1155" spans="1:16" s="103" customFormat="1" ht="14.1" customHeight="1" x14ac:dyDescent="0.2">
      <c r="C1155" s="118"/>
      <c r="D1155" s="118"/>
      <c r="E1155" s="118"/>
      <c r="F1155" s="118"/>
      <c r="G1155" s="89"/>
      <c r="H1155" s="89"/>
      <c r="I1155" s="171" t="s">
        <v>82</v>
      </c>
      <c r="J1155" s="128">
        <v>333</v>
      </c>
      <c r="K1155" s="128">
        <v>182</v>
      </c>
      <c r="L1155" s="129">
        <f t="shared" si="53"/>
        <v>151</v>
      </c>
      <c r="M1155" s="131"/>
      <c r="N1155" s="128"/>
      <c r="O1155" s="128"/>
      <c r="P1155" s="129"/>
    </row>
    <row r="1156" spans="1:16" s="103" customFormat="1" ht="14.1" customHeight="1" x14ac:dyDescent="0.2">
      <c r="C1156" s="118"/>
      <c r="D1156" s="118"/>
      <c r="E1156" s="118"/>
      <c r="F1156" s="118"/>
      <c r="G1156" s="89"/>
      <c r="H1156" s="89"/>
      <c r="I1156" s="171" t="s">
        <v>164</v>
      </c>
      <c r="J1156" s="128">
        <v>1304</v>
      </c>
      <c r="K1156" s="128">
        <v>1186</v>
      </c>
      <c r="L1156" s="129">
        <f t="shared" si="53"/>
        <v>118</v>
      </c>
      <c r="M1156" s="131"/>
      <c r="N1156" s="128"/>
      <c r="O1156" s="128"/>
      <c r="P1156" s="129"/>
    </row>
    <row r="1157" spans="1:16" s="103" customFormat="1" ht="14.1" customHeight="1" x14ac:dyDescent="0.2">
      <c r="C1157" s="118"/>
      <c r="D1157" s="118"/>
      <c r="E1157" s="118"/>
      <c r="F1157" s="118"/>
      <c r="G1157" s="89"/>
      <c r="H1157" s="89"/>
      <c r="I1157" s="171" t="s">
        <v>177</v>
      </c>
      <c r="J1157" s="128">
        <v>3448</v>
      </c>
      <c r="K1157" s="128">
        <v>3333</v>
      </c>
      <c r="L1157" s="129">
        <f t="shared" si="53"/>
        <v>115</v>
      </c>
      <c r="M1157" s="131"/>
      <c r="N1157" s="128"/>
      <c r="O1157" s="128"/>
      <c r="P1157" s="129"/>
    </row>
    <row r="1158" spans="1:16" s="103" customFormat="1" ht="14.1" customHeight="1" x14ac:dyDescent="0.2">
      <c r="C1158" s="118"/>
      <c r="D1158" s="118"/>
      <c r="E1158" s="118"/>
      <c r="F1158" s="118"/>
      <c r="G1158" s="89"/>
      <c r="H1158" s="89"/>
      <c r="I1158" s="171" t="s">
        <v>168</v>
      </c>
      <c r="J1158" s="128">
        <v>158</v>
      </c>
      <c r="K1158" s="128">
        <v>58</v>
      </c>
      <c r="L1158" s="129">
        <f t="shared" si="53"/>
        <v>100</v>
      </c>
    </row>
    <row r="1159" spans="1:16" s="103" customFormat="1" ht="14.1" customHeight="1" x14ac:dyDescent="0.2">
      <c r="C1159" s="118"/>
      <c r="D1159" s="118"/>
      <c r="E1159" s="118"/>
      <c r="F1159" s="118"/>
      <c r="G1159" s="89"/>
      <c r="H1159" s="89"/>
      <c r="I1159" s="171" t="s">
        <v>156</v>
      </c>
      <c r="J1159" s="128">
        <v>2391</v>
      </c>
      <c r="K1159" s="128">
        <v>2368</v>
      </c>
      <c r="L1159" s="129">
        <f t="shared" si="53"/>
        <v>23</v>
      </c>
    </row>
    <row r="1160" spans="1:16" s="103" customFormat="1" ht="14.1" customHeight="1" x14ac:dyDescent="0.2">
      <c r="A1160" s="43"/>
      <c r="B1160" s="101"/>
      <c r="C1160" s="118"/>
      <c r="D1160" s="118"/>
      <c r="E1160" s="118"/>
      <c r="F1160" s="89"/>
      <c r="G1160" s="89"/>
      <c r="H1160" s="89"/>
      <c r="I1160" s="171" t="s">
        <v>163</v>
      </c>
      <c r="J1160" s="128">
        <v>128</v>
      </c>
      <c r="K1160" s="128">
        <v>113</v>
      </c>
      <c r="L1160" s="129">
        <f t="shared" si="53"/>
        <v>15</v>
      </c>
      <c r="M1160" s="132"/>
      <c r="N1160" s="133"/>
      <c r="O1160" s="133"/>
      <c r="P1160" s="129"/>
    </row>
    <row r="1161" spans="1:16" s="103" customFormat="1" ht="14.1" customHeight="1" x14ac:dyDescent="0.2">
      <c r="A1161" s="43"/>
      <c r="B1161" s="101"/>
      <c r="C1161" s="118"/>
      <c r="D1161" s="118"/>
      <c r="E1161" s="118"/>
      <c r="F1161" s="89"/>
      <c r="G1161" s="89"/>
      <c r="H1161" s="89"/>
      <c r="I1161" s="171" t="s">
        <v>150</v>
      </c>
      <c r="J1161" s="128">
        <v>127376</v>
      </c>
      <c r="K1161" s="128">
        <v>104558</v>
      </c>
      <c r="L1161" s="129">
        <f t="shared" si="53"/>
        <v>22818</v>
      </c>
      <c r="N1161" s="89"/>
      <c r="O1161" s="89"/>
      <c r="P1161" s="122"/>
    </row>
    <row r="1162" spans="1:16" s="103" customFormat="1" ht="14.1" customHeight="1" x14ac:dyDescent="0.2">
      <c r="A1162" s="43"/>
      <c r="B1162" s="101"/>
      <c r="C1162" s="118"/>
      <c r="D1162" s="118"/>
      <c r="E1162" s="118"/>
      <c r="F1162" s="89"/>
      <c r="G1162" s="89"/>
      <c r="H1162" s="89"/>
      <c r="I1162" s="118" t="s">
        <v>151</v>
      </c>
      <c r="J1162" s="118">
        <f>SUM(J1125:J1161)</f>
        <v>771202</v>
      </c>
      <c r="K1162" s="118">
        <f t="shared" ref="K1162:L1162" si="55">SUM(K1125:K1161)</f>
        <v>575135</v>
      </c>
      <c r="L1162" s="118">
        <f t="shared" si="55"/>
        <v>196067</v>
      </c>
      <c r="M1162" s="118" t="s">
        <v>151</v>
      </c>
      <c r="N1162" s="118">
        <f t="shared" ref="N1162:O1162" si="56">SUM(N1125:N1161)</f>
        <v>365069</v>
      </c>
      <c r="O1162" s="118">
        <f t="shared" si="56"/>
        <v>467390</v>
      </c>
      <c r="P1162" s="137">
        <f>SUM(P1125:P1161)</f>
        <v>-102321</v>
      </c>
    </row>
    <row r="1163" spans="1:16" s="103" customFormat="1" ht="14.1" customHeight="1" x14ac:dyDescent="0.2">
      <c r="A1163" s="43"/>
      <c r="B1163" s="101"/>
      <c r="C1163" s="118"/>
      <c r="D1163" s="118"/>
      <c r="E1163" s="118"/>
      <c r="F1163" s="89"/>
      <c r="G1163" s="89"/>
      <c r="H1163" s="89"/>
      <c r="J1163" s="118">
        <f>N1162</f>
        <v>365069</v>
      </c>
      <c r="K1163" s="118">
        <f>O1162</f>
        <v>467390</v>
      </c>
      <c r="L1163" s="137">
        <f>P1162</f>
        <v>-102321</v>
      </c>
      <c r="N1163" s="89"/>
      <c r="O1163" s="89"/>
      <c r="P1163" s="122"/>
    </row>
    <row r="1164" spans="1:16" s="103" customFormat="1" ht="14.1" customHeight="1" x14ac:dyDescent="0.2">
      <c r="A1164" s="43"/>
      <c r="B1164" s="101"/>
      <c r="C1164" s="118"/>
      <c r="D1164" s="118"/>
      <c r="E1164" s="118"/>
      <c r="F1164" s="89"/>
      <c r="G1164" s="89"/>
      <c r="H1164" s="89"/>
      <c r="J1164" s="138">
        <f>SUM(J1162:J1163)</f>
        <v>1136271</v>
      </c>
      <c r="K1164" s="138">
        <f>SUM(K1162:K1163)</f>
        <v>1042525</v>
      </c>
      <c r="L1164" s="139">
        <f>SUM(L1162:L1163)</f>
        <v>93746</v>
      </c>
      <c r="N1164" s="89"/>
      <c r="O1164" s="89"/>
      <c r="P1164" s="122"/>
    </row>
    <row r="1165" spans="1:16" s="103" customFormat="1" ht="14.1" customHeight="1" x14ac:dyDescent="0.2">
      <c r="A1165" s="43"/>
      <c r="B1165" s="101"/>
      <c r="C1165" s="118"/>
      <c r="D1165" s="118"/>
      <c r="E1165" s="118"/>
      <c r="F1165" s="89"/>
      <c r="G1165" s="89"/>
      <c r="H1165" s="89"/>
      <c r="I1165" s="142" t="s">
        <v>258</v>
      </c>
      <c r="J1165" s="89">
        <f>C1124-J1164</f>
        <v>0</v>
      </c>
      <c r="K1165" s="89">
        <f>E1124-K1164</f>
        <v>0</v>
      </c>
      <c r="L1165" s="139">
        <f>G1124-L1164</f>
        <v>0</v>
      </c>
      <c r="N1165" s="89"/>
      <c r="O1165" s="89"/>
      <c r="P1165" s="122"/>
    </row>
    <row r="1166" spans="1:16" s="103" customFormat="1" ht="14.1" customHeight="1" x14ac:dyDescent="0.2">
      <c r="A1166" s="117"/>
      <c r="B1166" s="123"/>
      <c r="C1166" s="118"/>
      <c r="D1166" s="118"/>
      <c r="E1166" s="118"/>
      <c r="F1166" s="118"/>
      <c r="G1166" s="118"/>
      <c r="H1166" s="118"/>
      <c r="I1166" s="89"/>
      <c r="J1166" s="89"/>
      <c r="K1166" s="89"/>
      <c r="L1166" s="122"/>
      <c r="N1166" s="89"/>
      <c r="O1166" s="89"/>
      <c r="P1166" s="122"/>
    </row>
    <row r="1167" spans="1:16" s="103" customFormat="1" ht="14.1" customHeight="1" x14ac:dyDescent="0.2">
      <c r="A1167" s="268">
        <v>28</v>
      </c>
      <c r="B1167" s="269" t="s">
        <v>259</v>
      </c>
      <c r="C1167" s="48">
        <v>172752</v>
      </c>
      <c r="D1167" s="119">
        <f>C1167*100/22958322</f>
        <v>0.75245917362775905</v>
      </c>
      <c r="E1167" s="48">
        <v>207559</v>
      </c>
      <c r="F1167" s="119">
        <f>E1167*100/23212007</f>
        <v>0.89418808119435778</v>
      </c>
      <c r="G1167" s="120">
        <f>C1167-E1167</f>
        <v>-34807</v>
      </c>
      <c r="H1167" s="121">
        <f>G1167*100/E1167</f>
        <v>-16.769689582239266</v>
      </c>
      <c r="I1167" s="136"/>
      <c r="J1167" s="118"/>
      <c r="K1167" s="118"/>
      <c r="L1167" s="160"/>
      <c r="M1167" s="136"/>
      <c r="N1167" s="118"/>
      <c r="O1167" s="118"/>
      <c r="P1167" s="160"/>
    </row>
    <row r="1168" spans="1:16" s="103" customFormat="1" ht="14.1" customHeight="1" x14ac:dyDescent="0.2">
      <c r="A1168" s="43"/>
      <c r="B1168" s="270" t="s">
        <v>260</v>
      </c>
      <c r="C1168" s="118"/>
      <c r="D1168" s="118"/>
      <c r="E1168" s="118"/>
      <c r="F1168" s="118"/>
      <c r="G1168" s="89"/>
      <c r="H1168" s="89"/>
      <c r="I1168" s="171" t="s">
        <v>102</v>
      </c>
      <c r="J1168" s="128">
        <v>10970</v>
      </c>
      <c r="K1168" s="128">
        <v>4556</v>
      </c>
      <c r="L1168" s="129">
        <f t="shared" ref="L1168:L1200" si="57">J1168-K1168</f>
        <v>6414</v>
      </c>
      <c r="M1168" s="171" t="s">
        <v>167</v>
      </c>
      <c r="N1168" s="128">
        <v>21950</v>
      </c>
      <c r="O1168" s="128">
        <v>52464</v>
      </c>
      <c r="P1168" s="129">
        <f t="shared" ref="P1168:P1193" si="58">N1168-O1168</f>
        <v>-30514</v>
      </c>
    </row>
    <row r="1169" spans="1:16" s="103" customFormat="1" ht="14.1" customHeight="1" x14ac:dyDescent="0.2">
      <c r="A1169" s="117"/>
      <c r="C1169" s="101"/>
      <c r="D1169" s="89"/>
      <c r="E1169" s="89"/>
      <c r="F1169" s="118"/>
      <c r="G1169" s="118"/>
      <c r="H1169" s="118"/>
      <c r="I1169" s="171" t="s">
        <v>171</v>
      </c>
      <c r="J1169" s="128">
        <v>7168</v>
      </c>
      <c r="K1169" s="128">
        <v>3304</v>
      </c>
      <c r="L1169" s="129">
        <f t="shared" si="57"/>
        <v>3864</v>
      </c>
      <c r="M1169" s="171" t="s">
        <v>78</v>
      </c>
      <c r="N1169" s="128">
        <v>25231</v>
      </c>
      <c r="O1169" s="128">
        <v>41796</v>
      </c>
      <c r="P1169" s="129">
        <f t="shared" si="58"/>
        <v>-16565</v>
      </c>
    </row>
    <row r="1170" spans="1:16" s="103" customFormat="1" ht="14.1" customHeight="1" thickBot="1" x14ac:dyDescent="0.25">
      <c r="A1170" s="43"/>
      <c r="B1170" s="101"/>
      <c r="C1170" s="101"/>
      <c r="D1170" s="89"/>
      <c r="E1170" s="89"/>
      <c r="F1170" s="118"/>
      <c r="G1170" s="89"/>
      <c r="H1170" s="89"/>
      <c r="I1170" s="171" t="s">
        <v>96</v>
      </c>
      <c r="J1170" s="128">
        <v>6083</v>
      </c>
      <c r="K1170" s="128">
        <v>3995</v>
      </c>
      <c r="L1170" s="129">
        <f t="shared" si="57"/>
        <v>2088</v>
      </c>
      <c r="M1170" s="171" t="s">
        <v>72</v>
      </c>
      <c r="N1170" s="128">
        <v>2995</v>
      </c>
      <c r="O1170" s="128">
        <v>5097</v>
      </c>
      <c r="P1170" s="129">
        <f t="shared" si="58"/>
        <v>-2102</v>
      </c>
    </row>
    <row r="1171" spans="1:16" s="103" customFormat="1" ht="14.1" customHeight="1" x14ac:dyDescent="0.2">
      <c r="A1171" s="43"/>
      <c r="B1171" s="551" t="s">
        <v>197</v>
      </c>
      <c r="C1171" s="552"/>
      <c r="D1171" s="552"/>
      <c r="E1171" s="553"/>
      <c r="F1171" s="118"/>
      <c r="G1171" s="89"/>
      <c r="H1171" s="89"/>
      <c r="I1171" s="171" t="s">
        <v>163</v>
      </c>
      <c r="J1171" s="128">
        <v>2151</v>
      </c>
      <c r="K1171" s="128">
        <v>83</v>
      </c>
      <c r="L1171" s="129">
        <f t="shared" si="57"/>
        <v>2068</v>
      </c>
      <c r="M1171" s="171" t="s">
        <v>77</v>
      </c>
      <c r="N1171" s="128">
        <v>1613</v>
      </c>
      <c r="O1171" s="128">
        <v>3378</v>
      </c>
      <c r="P1171" s="129">
        <f t="shared" si="58"/>
        <v>-1765</v>
      </c>
    </row>
    <row r="1172" spans="1:16" s="103" customFormat="1" ht="14.1" customHeight="1" thickBot="1" x14ac:dyDescent="0.25">
      <c r="A1172" s="43"/>
      <c r="B1172" s="557"/>
      <c r="C1172" s="558"/>
      <c r="D1172" s="558"/>
      <c r="E1172" s="559"/>
      <c r="F1172" s="118"/>
      <c r="G1172" s="89"/>
      <c r="H1172" s="89"/>
      <c r="I1172" s="171" t="s">
        <v>98</v>
      </c>
      <c r="J1172" s="128">
        <v>2089</v>
      </c>
      <c r="K1172" s="128">
        <v>266</v>
      </c>
      <c r="L1172" s="129">
        <f t="shared" si="57"/>
        <v>1823</v>
      </c>
      <c r="M1172" s="171" t="s">
        <v>159</v>
      </c>
      <c r="N1172" s="128">
        <v>460</v>
      </c>
      <c r="O1172" s="128">
        <v>1823</v>
      </c>
      <c r="P1172" s="129">
        <f t="shared" si="58"/>
        <v>-1363</v>
      </c>
    </row>
    <row r="1173" spans="1:16" s="103" customFormat="1" ht="14.1" customHeight="1" x14ac:dyDescent="0.2">
      <c r="A1173" s="43"/>
      <c r="B1173" s="172"/>
      <c r="C1173" s="173"/>
      <c r="D1173" s="174"/>
      <c r="E1173" s="175"/>
      <c r="F1173" s="118"/>
      <c r="G1173" s="89"/>
      <c r="H1173" s="89"/>
      <c r="I1173" s="171" t="s">
        <v>157</v>
      </c>
      <c r="J1173" s="128">
        <v>4052</v>
      </c>
      <c r="K1173" s="128">
        <v>3083</v>
      </c>
      <c r="L1173" s="129">
        <f t="shared" si="57"/>
        <v>969</v>
      </c>
      <c r="M1173" s="171" t="s">
        <v>153</v>
      </c>
      <c r="N1173" s="128">
        <v>853</v>
      </c>
      <c r="O1173" s="128">
        <v>1959</v>
      </c>
      <c r="P1173" s="129">
        <f t="shared" si="58"/>
        <v>-1106</v>
      </c>
    </row>
    <row r="1174" spans="1:16" s="103" customFormat="1" ht="14.1" customHeight="1" x14ac:dyDescent="0.2">
      <c r="A1174" s="43"/>
      <c r="B1174" s="194" t="s">
        <v>261</v>
      </c>
      <c r="C1174" s="246">
        <v>28791</v>
      </c>
      <c r="D1174" s="196"/>
      <c r="E1174" s="197">
        <v>26311</v>
      </c>
      <c r="F1174" s="118"/>
      <c r="G1174" s="89"/>
      <c r="H1174" s="89"/>
      <c r="I1174" s="171" t="s">
        <v>66</v>
      </c>
      <c r="J1174" s="128">
        <v>4531</v>
      </c>
      <c r="K1174" s="128">
        <v>3671</v>
      </c>
      <c r="L1174" s="129">
        <f t="shared" si="57"/>
        <v>860</v>
      </c>
      <c r="M1174" s="171" t="s">
        <v>84</v>
      </c>
      <c r="N1174" s="128">
        <v>1743</v>
      </c>
      <c r="O1174" s="128">
        <v>2613</v>
      </c>
      <c r="P1174" s="129">
        <f t="shared" si="58"/>
        <v>-870</v>
      </c>
    </row>
    <row r="1175" spans="1:16" s="103" customFormat="1" ht="14.1" customHeight="1" x14ac:dyDescent="0.2">
      <c r="A1175" s="43"/>
      <c r="B1175" s="194" t="s">
        <v>262</v>
      </c>
      <c r="C1175" s="246">
        <v>6932</v>
      </c>
      <c r="D1175" s="196"/>
      <c r="E1175" s="197">
        <v>8672</v>
      </c>
      <c r="F1175" s="118"/>
      <c r="G1175" s="89"/>
      <c r="H1175" s="89"/>
      <c r="I1175" s="171" t="s">
        <v>63</v>
      </c>
      <c r="J1175" s="128">
        <v>7766</v>
      </c>
      <c r="K1175" s="128">
        <v>7081</v>
      </c>
      <c r="L1175" s="129">
        <f t="shared" si="57"/>
        <v>685</v>
      </c>
      <c r="M1175" s="171" t="s">
        <v>101</v>
      </c>
      <c r="N1175" s="128">
        <v>4695</v>
      </c>
      <c r="O1175" s="128">
        <v>5474</v>
      </c>
      <c r="P1175" s="129">
        <f t="shared" si="58"/>
        <v>-779</v>
      </c>
    </row>
    <row r="1176" spans="1:16" s="103" customFormat="1" ht="14.1" customHeight="1" x14ac:dyDescent="0.2">
      <c r="A1176" s="43"/>
      <c r="B1176" s="194" t="s">
        <v>263</v>
      </c>
      <c r="C1176" s="246">
        <v>33443</v>
      </c>
      <c r="D1176" s="196"/>
      <c r="E1176" s="197">
        <v>41440</v>
      </c>
      <c r="F1176" s="118"/>
      <c r="G1176" s="89"/>
      <c r="H1176" s="89"/>
      <c r="I1176" s="171" t="s">
        <v>97</v>
      </c>
      <c r="J1176" s="128">
        <v>1517</v>
      </c>
      <c r="K1176" s="128">
        <v>990</v>
      </c>
      <c r="L1176" s="129">
        <f t="shared" si="57"/>
        <v>527</v>
      </c>
      <c r="M1176" s="171" t="s">
        <v>148</v>
      </c>
      <c r="N1176" s="128">
        <v>841</v>
      </c>
      <c r="O1176" s="128">
        <v>1468</v>
      </c>
      <c r="P1176" s="129">
        <f t="shared" si="58"/>
        <v>-627</v>
      </c>
    </row>
    <row r="1177" spans="1:16" s="103" customFormat="1" ht="14.1" customHeight="1" x14ac:dyDescent="0.2">
      <c r="A1177" s="117"/>
      <c r="B1177" s="194" t="s">
        <v>264</v>
      </c>
      <c r="C1177" s="246">
        <v>31969</v>
      </c>
      <c r="D1177" s="196"/>
      <c r="E1177" s="197">
        <v>33209</v>
      </c>
      <c r="F1177" s="118"/>
      <c r="G1177" s="118"/>
      <c r="H1177" s="118"/>
      <c r="I1177" s="171" t="s">
        <v>103</v>
      </c>
      <c r="J1177" s="128">
        <v>2069</v>
      </c>
      <c r="K1177" s="128">
        <v>1543</v>
      </c>
      <c r="L1177" s="129">
        <f t="shared" si="57"/>
        <v>526</v>
      </c>
      <c r="M1177" s="171" t="s">
        <v>64</v>
      </c>
      <c r="N1177" s="128">
        <v>14723</v>
      </c>
      <c r="O1177" s="128">
        <v>15141</v>
      </c>
      <c r="P1177" s="129">
        <f t="shared" si="58"/>
        <v>-418</v>
      </c>
    </row>
    <row r="1178" spans="1:16" s="103" customFormat="1" ht="14.1" customHeight="1" x14ac:dyDescent="0.2">
      <c r="A1178" s="117"/>
      <c r="B1178" s="194" t="s">
        <v>265</v>
      </c>
      <c r="C1178" s="246">
        <v>17226</v>
      </c>
      <c r="D1178" s="196"/>
      <c r="E1178" s="197">
        <v>16774</v>
      </c>
      <c r="F1178" s="118"/>
      <c r="G1178" s="118"/>
      <c r="H1178" s="118"/>
      <c r="I1178" s="171" t="s">
        <v>73</v>
      </c>
      <c r="J1178" s="128">
        <v>1928</v>
      </c>
      <c r="K1178" s="128">
        <v>1404</v>
      </c>
      <c r="L1178" s="129">
        <f t="shared" si="57"/>
        <v>524</v>
      </c>
      <c r="M1178" s="171" t="s">
        <v>65</v>
      </c>
      <c r="N1178" s="128">
        <v>305</v>
      </c>
      <c r="O1178" s="128">
        <v>715</v>
      </c>
      <c r="P1178" s="129">
        <f t="shared" si="58"/>
        <v>-410</v>
      </c>
    </row>
    <row r="1179" spans="1:16" s="103" customFormat="1" ht="14.1" customHeight="1" x14ac:dyDescent="0.2">
      <c r="A1179" s="43"/>
      <c r="B1179" s="194" t="s">
        <v>266</v>
      </c>
      <c r="C1179" s="246">
        <v>54392</v>
      </c>
      <c r="D1179" s="196"/>
      <c r="E1179" s="197">
        <v>81153</v>
      </c>
      <c r="F1179" s="151"/>
      <c r="G1179" s="89"/>
      <c r="H1179" s="89"/>
      <c r="I1179" s="171" t="s">
        <v>99</v>
      </c>
      <c r="J1179" s="128">
        <v>626</v>
      </c>
      <c r="K1179" s="128">
        <v>116</v>
      </c>
      <c r="L1179" s="129">
        <f t="shared" si="57"/>
        <v>510</v>
      </c>
      <c r="M1179" s="171" t="s">
        <v>165</v>
      </c>
      <c r="N1179" s="128">
        <v>17</v>
      </c>
      <c r="O1179" s="128">
        <v>300</v>
      </c>
      <c r="P1179" s="129">
        <f t="shared" si="58"/>
        <v>-283</v>
      </c>
    </row>
    <row r="1180" spans="1:16" s="103" customFormat="1" ht="14.1" customHeight="1" x14ac:dyDescent="0.2">
      <c r="B1180" s="194"/>
      <c r="C1180" s="200">
        <f>SUM(C1174:C1179)</f>
        <v>172753</v>
      </c>
      <c r="D1180" s="196"/>
      <c r="E1180" s="201">
        <f>SUM(E1174:E1179)</f>
        <v>207559</v>
      </c>
      <c r="F1180" s="118"/>
      <c r="G1180" s="89"/>
      <c r="H1180" s="89"/>
      <c r="I1180" s="171" t="s">
        <v>79</v>
      </c>
      <c r="J1180" s="128">
        <v>3238</v>
      </c>
      <c r="K1180" s="128">
        <v>2830</v>
      </c>
      <c r="L1180" s="129">
        <f t="shared" si="57"/>
        <v>408</v>
      </c>
      <c r="M1180" s="171" t="s">
        <v>86</v>
      </c>
      <c r="N1180" s="128">
        <v>347</v>
      </c>
      <c r="O1180" s="128">
        <v>597</v>
      </c>
      <c r="P1180" s="129">
        <f t="shared" si="58"/>
        <v>-250</v>
      </c>
    </row>
    <row r="1181" spans="1:16" s="103" customFormat="1" ht="14.1" customHeight="1" thickBot="1" x14ac:dyDescent="0.25">
      <c r="B1181" s="271"/>
      <c r="C1181" s="202"/>
      <c r="D1181" s="202"/>
      <c r="E1181" s="203"/>
      <c r="F1181" s="118"/>
      <c r="G1181" s="89"/>
      <c r="H1181" s="89"/>
      <c r="I1181" s="171" t="s">
        <v>161</v>
      </c>
      <c r="J1181" s="128">
        <v>535</v>
      </c>
      <c r="K1181" s="128">
        <v>156</v>
      </c>
      <c r="L1181" s="129">
        <f t="shared" si="57"/>
        <v>379</v>
      </c>
      <c r="M1181" s="171" t="s">
        <v>177</v>
      </c>
      <c r="N1181" s="128">
        <v>224</v>
      </c>
      <c r="O1181" s="128">
        <v>396</v>
      </c>
      <c r="P1181" s="129">
        <f t="shared" si="58"/>
        <v>-172</v>
      </c>
    </row>
    <row r="1182" spans="1:16" s="103" customFormat="1" ht="14.1" customHeight="1" x14ac:dyDescent="0.2">
      <c r="B1182" s="242"/>
      <c r="C1182" s="187"/>
      <c r="D1182" s="187"/>
      <c r="E1182" s="118"/>
      <c r="F1182" s="118"/>
      <c r="G1182" s="89"/>
      <c r="H1182" s="89"/>
      <c r="I1182" s="171" t="s">
        <v>94</v>
      </c>
      <c r="J1182" s="128">
        <v>2064</v>
      </c>
      <c r="K1182" s="128">
        <v>1697</v>
      </c>
      <c r="L1182" s="129">
        <f t="shared" si="57"/>
        <v>367</v>
      </c>
      <c r="M1182" s="171" t="s">
        <v>71</v>
      </c>
      <c r="N1182" s="128">
        <v>135</v>
      </c>
      <c r="O1182" s="128">
        <v>275</v>
      </c>
      <c r="P1182" s="129">
        <f t="shared" si="58"/>
        <v>-140</v>
      </c>
    </row>
    <row r="1183" spans="1:16" s="103" customFormat="1" ht="14.1" customHeight="1" x14ac:dyDescent="0.2">
      <c r="B1183" s="204"/>
      <c r="C1183" s="44"/>
      <c r="D1183" s="44"/>
      <c r="E1183" s="44"/>
      <c r="F1183" s="118"/>
      <c r="G1183" s="89"/>
      <c r="H1183" s="89"/>
      <c r="I1183" s="171" t="s">
        <v>70</v>
      </c>
      <c r="J1183" s="128">
        <v>2992</v>
      </c>
      <c r="K1183" s="128">
        <v>2723</v>
      </c>
      <c r="L1183" s="129">
        <f t="shared" si="57"/>
        <v>269</v>
      </c>
      <c r="M1183" s="171" t="s">
        <v>85</v>
      </c>
      <c r="N1183" s="128">
        <v>372</v>
      </c>
      <c r="O1183" s="128">
        <v>511</v>
      </c>
      <c r="P1183" s="129">
        <f t="shared" si="58"/>
        <v>-139</v>
      </c>
    </row>
    <row r="1184" spans="1:16" s="103" customFormat="1" ht="14.1" customHeight="1" x14ac:dyDescent="0.2">
      <c r="B1184" s="204"/>
      <c r="C1184" s="267"/>
      <c r="D1184" s="267"/>
      <c r="E1184" s="89"/>
      <c r="F1184" s="118"/>
      <c r="G1184" s="89"/>
      <c r="H1184" s="89"/>
      <c r="I1184" s="171" t="s">
        <v>67</v>
      </c>
      <c r="J1184" s="128">
        <v>2682</v>
      </c>
      <c r="K1184" s="128">
        <v>2437</v>
      </c>
      <c r="L1184" s="129">
        <f t="shared" si="57"/>
        <v>245</v>
      </c>
      <c r="M1184" s="171" t="s">
        <v>155</v>
      </c>
      <c r="N1184" s="128">
        <v>205</v>
      </c>
      <c r="O1184" s="128">
        <v>343</v>
      </c>
      <c r="P1184" s="129">
        <f t="shared" si="58"/>
        <v>-138</v>
      </c>
    </row>
    <row r="1185" spans="2:16" s="103" customFormat="1" ht="14.1" customHeight="1" x14ac:dyDescent="0.2">
      <c r="B1185" s="204"/>
      <c r="C1185" s="267"/>
      <c r="D1185" s="267"/>
      <c r="E1185" s="89"/>
      <c r="F1185" s="118"/>
      <c r="G1185" s="89"/>
      <c r="H1185" s="89"/>
      <c r="I1185" s="171" t="s">
        <v>87</v>
      </c>
      <c r="J1185" s="128">
        <v>832</v>
      </c>
      <c r="K1185" s="128">
        <v>603</v>
      </c>
      <c r="L1185" s="129">
        <f t="shared" si="57"/>
        <v>229</v>
      </c>
      <c r="M1185" s="171" t="s">
        <v>158</v>
      </c>
      <c r="N1185" s="128">
        <v>721</v>
      </c>
      <c r="O1185" s="128">
        <v>850</v>
      </c>
      <c r="P1185" s="129">
        <f t="shared" si="58"/>
        <v>-129</v>
      </c>
    </row>
    <row r="1186" spans="2:16" s="103" customFormat="1" ht="14.1" customHeight="1" x14ac:dyDescent="0.2">
      <c r="B1186" s="204"/>
      <c r="C1186" s="267"/>
      <c r="D1186" s="267"/>
      <c r="E1186" s="89"/>
      <c r="F1186" s="118"/>
      <c r="G1186" s="89"/>
      <c r="H1186" s="89"/>
      <c r="I1186" s="171" t="s">
        <v>68</v>
      </c>
      <c r="J1186" s="128">
        <v>3008</v>
      </c>
      <c r="K1186" s="128">
        <v>2785</v>
      </c>
      <c r="L1186" s="129">
        <f t="shared" si="57"/>
        <v>223</v>
      </c>
      <c r="M1186" s="171" t="s">
        <v>162</v>
      </c>
      <c r="N1186" s="128">
        <v>189</v>
      </c>
      <c r="O1186" s="128">
        <v>298</v>
      </c>
      <c r="P1186" s="129">
        <f t="shared" si="58"/>
        <v>-109</v>
      </c>
    </row>
    <row r="1187" spans="2:16" s="103" customFormat="1" ht="14.1" customHeight="1" x14ac:dyDescent="0.2">
      <c r="B1187" s="204"/>
      <c r="C1187" s="267"/>
      <c r="D1187" s="267"/>
      <c r="E1187" s="89"/>
      <c r="F1187" s="118"/>
      <c r="G1187" s="89"/>
      <c r="H1187" s="89"/>
      <c r="I1187" s="171" t="s">
        <v>91</v>
      </c>
      <c r="J1187" s="128">
        <v>235</v>
      </c>
      <c r="K1187" s="128">
        <v>56</v>
      </c>
      <c r="L1187" s="129">
        <f t="shared" si="57"/>
        <v>179</v>
      </c>
      <c r="M1187" s="171" t="s">
        <v>176</v>
      </c>
      <c r="N1187" s="128">
        <v>21</v>
      </c>
      <c r="O1187" s="128">
        <v>130</v>
      </c>
      <c r="P1187" s="129">
        <f t="shared" si="58"/>
        <v>-109</v>
      </c>
    </row>
    <row r="1188" spans="2:16" s="103" customFormat="1" ht="14.1" customHeight="1" x14ac:dyDescent="0.2">
      <c r="B1188" s="204"/>
      <c r="C1188" s="267"/>
      <c r="D1188" s="267"/>
      <c r="E1188" s="89"/>
      <c r="F1188" s="118"/>
      <c r="G1188" s="89"/>
      <c r="H1188" s="89"/>
      <c r="I1188" s="171" t="s">
        <v>156</v>
      </c>
      <c r="J1188" s="128">
        <v>314</v>
      </c>
      <c r="K1188" s="128">
        <v>199</v>
      </c>
      <c r="L1188" s="129">
        <f t="shared" si="57"/>
        <v>115</v>
      </c>
      <c r="M1188" s="171" t="s">
        <v>95</v>
      </c>
      <c r="N1188" s="128">
        <v>32</v>
      </c>
      <c r="O1188" s="128">
        <v>104</v>
      </c>
      <c r="P1188" s="129">
        <f t="shared" si="58"/>
        <v>-72</v>
      </c>
    </row>
    <row r="1189" spans="2:16" s="103" customFormat="1" ht="14.1" customHeight="1" x14ac:dyDescent="0.2">
      <c r="B1189" s="101"/>
      <c r="C1189" s="267"/>
      <c r="D1189" s="267"/>
      <c r="E1189" s="89"/>
      <c r="F1189" s="118"/>
      <c r="G1189" s="89"/>
      <c r="H1189" s="89"/>
      <c r="I1189" s="171" t="s">
        <v>69</v>
      </c>
      <c r="J1189" s="128">
        <v>847</v>
      </c>
      <c r="K1189" s="128">
        <v>750</v>
      </c>
      <c r="L1189" s="129">
        <f t="shared" si="57"/>
        <v>97</v>
      </c>
      <c r="M1189" s="171" t="s">
        <v>168</v>
      </c>
      <c r="N1189" s="128">
        <v>251</v>
      </c>
      <c r="O1189" s="128">
        <v>313</v>
      </c>
      <c r="P1189" s="129">
        <f t="shared" si="58"/>
        <v>-62</v>
      </c>
    </row>
    <row r="1190" spans="2:16" s="103" customFormat="1" ht="14.1" customHeight="1" x14ac:dyDescent="0.2">
      <c r="B1190" s="101"/>
      <c r="C1190" s="118"/>
      <c r="D1190" s="118"/>
      <c r="E1190" s="118"/>
      <c r="F1190" s="118"/>
      <c r="G1190" s="89"/>
      <c r="H1190" s="89"/>
      <c r="I1190" s="171" t="s">
        <v>149</v>
      </c>
      <c r="J1190" s="128">
        <v>187</v>
      </c>
      <c r="K1190" s="128">
        <v>101</v>
      </c>
      <c r="L1190" s="129">
        <f t="shared" si="57"/>
        <v>86</v>
      </c>
      <c r="M1190" s="171" t="s">
        <v>76</v>
      </c>
      <c r="N1190" s="128">
        <v>9</v>
      </c>
      <c r="O1190" s="128">
        <v>67</v>
      </c>
      <c r="P1190" s="129">
        <f t="shared" si="58"/>
        <v>-58</v>
      </c>
    </row>
    <row r="1191" spans="2:16" s="103" customFormat="1" ht="14.1" customHeight="1" x14ac:dyDescent="0.2">
      <c r="B1191" s="101"/>
      <c r="C1191" s="118"/>
      <c r="D1191" s="118"/>
      <c r="E1191" s="118"/>
      <c r="F1191" s="118"/>
      <c r="G1191" s="89"/>
      <c r="H1191" s="89"/>
      <c r="I1191" s="171" t="s">
        <v>90</v>
      </c>
      <c r="J1191" s="128">
        <v>311</v>
      </c>
      <c r="K1191" s="128">
        <v>231</v>
      </c>
      <c r="L1191" s="129">
        <f t="shared" si="57"/>
        <v>80</v>
      </c>
      <c r="M1191" s="171" t="s">
        <v>88</v>
      </c>
      <c r="N1191" s="128">
        <v>1222</v>
      </c>
      <c r="O1191" s="128">
        <v>1252</v>
      </c>
      <c r="P1191" s="129">
        <f t="shared" si="58"/>
        <v>-30</v>
      </c>
    </row>
    <row r="1192" spans="2:16" s="103" customFormat="1" ht="14.1" customHeight="1" x14ac:dyDescent="0.2">
      <c r="B1192" s="101"/>
      <c r="C1192" s="118"/>
      <c r="D1192" s="118"/>
      <c r="E1192" s="118"/>
      <c r="F1192" s="118"/>
      <c r="G1192" s="89"/>
      <c r="H1192" s="89"/>
      <c r="I1192" s="171" t="s">
        <v>154</v>
      </c>
      <c r="J1192" s="128">
        <v>138</v>
      </c>
      <c r="K1192" s="128">
        <v>81</v>
      </c>
      <c r="L1192" s="129">
        <f t="shared" si="57"/>
        <v>57</v>
      </c>
      <c r="M1192" s="171" t="s">
        <v>166</v>
      </c>
      <c r="N1192" s="128">
        <v>3</v>
      </c>
      <c r="O1192" s="128">
        <v>13</v>
      </c>
      <c r="P1192" s="129">
        <f t="shared" si="58"/>
        <v>-10</v>
      </c>
    </row>
    <row r="1193" spans="2:16" s="103" customFormat="1" ht="14.1" customHeight="1" x14ac:dyDescent="0.2">
      <c r="B1193" s="101"/>
      <c r="C1193" s="118"/>
      <c r="D1193" s="118"/>
      <c r="E1193" s="118"/>
      <c r="F1193" s="118"/>
      <c r="G1193" s="89"/>
      <c r="H1193" s="89"/>
      <c r="I1193" s="171" t="s">
        <v>81</v>
      </c>
      <c r="J1193" s="128">
        <v>40</v>
      </c>
      <c r="K1193" s="128">
        <v>0</v>
      </c>
      <c r="L1193" s="129">
        <f t="shared" si="57"/>
        <v>40</v>
      </c>
      <c r="M1193" s="171" t="s">
        <v>150</v>
      </c>
      <c r="N1193" s="128">
        <v>20701</v>
      </c>
      <c r="O1193" s="128">
        <v>21070</v>
      </c>
      <c r="P1193" s="129">
        <f t="shared" si="58"/>
        <v>-369</v>
      </c>
    </row>
    <row r="1194" spans="2:16" s="103" customFormat="1" ht="14.1" customHeight="1" x14ac:dyDescent="0.2">
      <c r="B1194" s="101"/>
      <c r="C1194" s="118"/>
      <c r="D1194" s="118"/>
      <c r="E1194" s="118"/>
      <c r="F1194" s="118"/>
      <c r="G1194" s="89"/>
      <c r="H1194" s="89"/>
      <c r="I1194" s="171" t="s">
        <v>83</v>
      </c>
      <c r="J1194" s="128">
        <v>2711</v>
      </c>
      <c r="K1194" s="128">
        <v>2673</v>
      </c>
      <c r="L1194" s="129">
        <f t="shared" si="57"/>
        <v>38</v>
      </c>
    </row>
    <row r="1195" spans="2:16" s="103" customFormat="1" ht="14.1" customHeight="1" x14ac:dyDescent="0.2">
      <c r="B1195" s="101"/>
      <c r="C1195" s="118"/>
      <c r="D1195" s="118"/>
      <c r="E1195" s="118"/>
      <c r="F1195" s="118"/>
      <c r="G1195" s="89"/>
      <c r="H1195" s="89"/>
      <c r="I1195" s="171" t="s">
        <v>174</v>
      </c>
      <c r="J1195" s="128">
        <v>115</v>
      </c>
      <c r="K1195" s="128">
        <v>78</v>
      </c>
      <c r="L1195" s="129">
        <f t="shared" si="57"/>
        <v>37</v>
      </c>
      <c r="M1195" s="132"/>
      <c r="N1195" s="133"/>
      <c r="O1195" s="133"/>
      <c r="P1195" s="129"/>
    </row>
    <row r="1196" spans="2:16" s="103" customFormat="1" ht="14.1" customHeight="1" x14ac:dyDescent="0.2">
      <c r="C1196" s="118"/>
      <c r="D1196" s="118"/>
      <c r="E1196" s="118"/>
      <c r="F1196" s="118"/>
      <c r="G1196" s="89"/>
      <c r="H1196" s="89"/>
      <c r="I1196" s="171" t="s">
        <v>80</v>
      </c>
      <c r="J1196" s="128">
        <v>495</v>
      </c>
      <c r="K1196" s="128">
        <v>463</v>
      </c>
      <c r="L1196" s="129">
        <f t="shared" si="57"/>
        <v>32</v>
      </c>
      <c r="M1196" s="132"/>
      <c r="N1196" s="133"/>
      <c r="O1196" s="133"/>
      <c r="P1196" s="129"/>
    </row>
    <row r="1197" spans="2:16" s="103" customFormat="1" ht="14.1" customHeight="1" x14ac:dyDescent="0.2">
      <c r="C1197" s="118"/>
      <c r="D1197" s="118"/>
      <c r="E1197" s="118"/>
      <c r="F1197" s="118"/>
      <c r="G1197" s="89"/>
      <c r="H1197" s="89"/>
      <c r="I1197" s="171" t="s">
        <v>74</v>
      </c>
      <c r="J1197" s="128">
        <v>324</v>
      </c>
      <c r="K1197" s="128">
        <v>293</v>
      </c>
      <c r="L1197" s="129">
        <f t="shared" si="57"/>
        <v>31</v>
      </c>
      <c r="M1197" s="132"/>
      <c r="N1197" s="133"/>
      <c r="O1197" s="133"/>
      <c r="P1197" s="129"/>
    </row>
    <row r="1198" spans="2:16" s="103" customFormat="1" ht="14.1" customHeight="1" x14ac:dyDescent="0.2">
      <c r="C1198" s="118"/>
      <c r="D1198" s="118"/>
      <c r="E1198" s="118"/>
      <c r="F1198" s="118"/>
      <c r="G1198" s="89"/>
      <c r="H1198" s="89"/>
      <c r="I1198" s="171" t="s">
        <v>82</v>
      </c>
      <c r="J1198" s="128">
        <v>873</v>
      </c>
      <c r="K1198" s="128">
        <v>863</v>
      </c>
      <c r="L1198" s="129">
        <f t="shared" si="57"/>
        <v>10</v>
      </c>
      <c r="M1198" s="132"/>
      <c r="N1198" s="133"/>
      <c r="O1198" s="133"/>
      <c r="P1198" s="129"/>
    </row>
    <row r="1199" spans="2:16" s="103" customFormat="1" ht="14.1" customHeight="1" x14ac:dyDescent="0.2">
      <c r="C1199" s="118"/>
      <c r="D1199" s="118"/>
      <c r="E1199" s="118"/>
      <c r="F1199" s="118"/>
      <c r="G1199" s="89"/>
      <c r="H1199" s="89"/>
      <c r="I1199" s="171" t="s">
        <v>175</v>
      </c>
      <c r="J1199" s="128">
        <v>1</v>
      </c>
      <c r="K1199" s="128">
        <v>0</v>
      </c>
      <c r="L1199" s="129">
        <f t="shared" si="57"/>
        <v>1</v>
      </c>
      <c r="M1199" s="132"/>
      <c r="N1199" s="133"/>
      <c r="O1199" s="133"/>
      <c r="P1199" s="129"/>
    </row>
    <row r="1200" spans="2:16" s="103" customFormat="1" ht="14.1" customHeight="1" x14ac:dyDescent="0.2">
      <c r="C1200" s="118"/>
      <c r="D1200" s="118"/>
      <c r="E1200" s="118"/>
      <c r="F1200" s="118"/>
      <c r="G1200" s="89"/>
      <c r="H1200" s="89"/>
      <c r="I1200" s="171" t="s">
        <v>164</v>
      </c>
      <c r="J1200" s="128">
        <v>2</v>
      </c>
      <c r="K1200" s="128">
        <v>1</v>
      </c>
      <c r="L1200" s="129">
        <f t="shared" si="57"/>
        <v>1</v>
      </c>
      <c r="M1200" s="132"/>
      <c r="N1200" s="133"/>
      <c r="O1200" s="133"/>
      <c r="P1200" s="129"/>
    </row>
    <row r="1201" spans="1:16" s="103" customFormat="1" ht="14.1" customHeight="1" x14ac:dyDescent="0.2">
      <c r="C1201" s="118"/>
      <c r="D1201" s="118"/>
      <c r="E1201" s="118"/>
      <c r="F1201" s="118"/>
      <c r="G1201" s="89"/>
      <c r="H1201" s="89"/>
      <c r="I1201" s="132"/>
      <c r="J1201" s="128"/>
      <c r="K1201" s="128"/>
      <c r="L1201" s="129"/>
      <c r="P1201" s="134"/>
    </row>
    <row r="1202" spans="1:16" s="103" customFormat="1" ht="14.1" customHeight="1" x14ac:dyDescent="0.2">
      <c r="C1202" s="118"/>
      <c r="D1202" s="118"/>
      <c r="E1202" s="118"/>
      <c r="F1202" s="118"/>
      <c r="G1202" s="89"/>
      <c r="H1202" s="89"/>
      <c r="I1202" s="132"/>
      <c r="J1202" s="128"/>
      <c r="K1202" s="128"/>
      <c r="L1202" s="129"/>
      <c r="P1202" s="134"/>
    </row>
    <row r="1203" spans="1:16" s="103" customFormat="1" ht="14.1" customHeight="1" x14ac:dyDescent="0.2">
      <c r="C1203" s="118"/>
      <c r="D1203" s="118"/>
      <c r="E1203" s="118"/>
      <c r="F1203" s="118"/>
      <c r="G1203" s="89"/>
      <c r="H1203" s="89"/>
      <c r="I1203" s="132"/>
      <c r="J1203" s="128"/>
      <c r="K1203" s="128"/>
      <c r="L1203" s="129"/>
      <c r="P1203" s="134"/>
    </row>
    <row r="1204" spans="1:16" s="103" customFormat="1" ht="14.1" customHeight="1" x14ac:dyDescent="0.2">
      <c r="C1204" s="118"/>
      <c r="D1204" s="118"/>
      <c r="E1204" s="118"/>
      <c r="F1204" s="118"/>
      <c r="G1204" s="89"/>
      <c r="H1204" s="89"/>
      <c r="I1204" s="132"/>
      <c r="J1204" s="128"/>
      <c r="K1204" s="128"/>
      <c r="L1204" s="129"/>
      <c r="P1204" s="134"/>
    </row>
    <row r="1205" spans="1:16" s="103" customFormat="1" ht="14.1" customHeight="1" x14ac:dyDescent="0.2">
      <c r="C1205" s="118"/>
      <c r="D1205" s="118"/>
      <c r="E1205" s="118"/>
      <c r="F1205" s="118"/>
      <c r="G1205" s="89"/>
      <c r="H1205" s="89"/>
      <c r="I1205" s="118" t="s">
        <v>151</v>
      </c>
      <c r="J1205" s="118">
        <f>SUM(J1168:J1204)</f>
        <v>72894</v>
      </c>
      <c r="K1205" s="118">
        <f t="shared" ref="K1205:L1205" si="59">SUM(K1168:K1204)</f>
        <v>49112</v>
      </c>
      <c r="L1205" s="118">
        <f t="shared" si="59"/>
        <v>23782</v>
      </c>
      <c r="M1205" s="118" t="s">
        <v>151</v>
      </c>
      <c r="N1205" s="118">
        <f t="shared" ref="N1205:O1205" si="60">SUM(N1168:N1204)</f>
        <v>99858</v>
      </c>
      <c r="O1205" s="118">
        <f t="shared" si="60"/>
        <v>158447</v>
      </c>
      <c r="P1205" s="137">
        <f>SUM(P1168:P1204)</f>
        <v>-58589</v>
      </c>
    </row>
    <row r="1206" spans="1:16" s="103" customFormat="1" ht="14.1" customHeight="1" x14ac:dyDescent="0.2">
      <c r="C1206" s="118"/>
      <c r="D1206" s="118"/>
      <c r="E1206" s="118"/>
      <c r="F1206" s="118"/>
      <c r="G1206" s="89"/>
      <c r="H1206" s="89"/>
      <c r="I1206" s="89"/>
      <c r="J1206" s="118">
        <f>N1205</f>
        <v>99858</v>
      </c>
      <c r="K1206" s="118">
        <f>O1205</f>
        <v>158447</v>
      </c>
      <c r="L1206" s="137">
        <f>P1205</f>
        <v>-58589</v>
      </c>
      <c r="N1206" s="89"/>
      <c r="O1206" s="89"/>
      <c r="P1206" s="122"/>
    </row>
    <row r="1207" spans="1:16" s="103" customFormat="1" ht="14.1" customHeight="1" x14ac:dyDescent="0.2">
      <c r="C1207" s="118"/>
      <c r="D1207" s="118"/>
      <c r="E1207" s="118"/>
      <c r="F1207" s="118"/>
      <c r="G1207" s="89"/>
      <c r="H1207" s="89"/>
      <c r="I1207" s="149"/>
      <c r="J1207" s="138">
        <f>SUM(J1205:J1206)</f>
        <v>172752</v>
      </c>
      <c r="K1207" s="138">
        <f>SUM(K1205:K1206)</f>
        <v>207559</v>
      </c>
      <c r="L1207" s="139">
        <f>SUM(L1205:L1206)</f>
        <v>-34807</v>
      </c>
      <c r="N1207" s="89"/>
      <c r="O1207" s="89"/>
      <c r="P1207" s="122"/>
    </row>
    <row r="1208" spans="1:16" s="103" customFormat="1" ht="14.1" customHeight="1" x14ac:dyDescent="0.2">
      <c r="C1208" s="118"/>
      <c r="D1208" s="118"/>
      <c r="E1208" s="118"/>
      <c r="F1208" s="118"/>
      <c r="G1208" s="89"/>
      <c r="H1208" s="89"/>
      <c r="I1208" s="142" t="s">
        <v>267</v>
      </c>
      <c r="J1208" s="101">
        <f>C1167-J1207</f>
        <v>0</v>
      </c>
      <c r="K1208" s="101">
        <f>E1167-K1207</f>
        <v>0</v>
      </c>
      <c r="L1208" s="139">
        <f>G1167-L1207</f>
        <v>0</v>
      </c>
      <c r="N1208" s="89"/>
      <c r="O1208" s="89"/>
      <c r="P1208" s="122"/>
    </row>
    <row r="1209" spans="1:16" s="103" customFormat="1" ht="14.1" customHeight="1" x14ac:dyDescent="0.2">
      <c r="A1209" s="43"/>
      <c r="B1209" s="101"/>
      <c r="C1209" s="118"/>
      <c r="D1209" s="118"/>
      <c r="E1209" s="118"/>
      <c r="F1209" s="118"/>
      <c r="G1209" s="89"/>
      <c r="H1209" s="89"/>
      <c r="I1209" s="136"/>
      <c r="J1209" s="89"/>
      <c r="K1209" s="89"/>
      <c r="L1209" s="122"/>
      <c r="N1209" s="89"/>
      <c r="O1209" s="89"/>
      <c r="P1209" s="122"/>
    </row>
    <row r="1210" spans="1:16" s="103" customFormat="1" ht="14.1" customHeight="1" x14ac:dyDescent="0.2">
      <c r="A1210" s="117">
        <v>29</v>
      </c>
      <c r="B1210" s="150" t="s">
        <v>48</v>
      </c>
      <c r="C1210" s="48">
        <v>91205</v>
      </c>
      <c r="D1210" s="119">
        <f>C1210*100/22958322</f>
        <v>0.39726335400296242</v>
      </c>
      <c r="E1210" s="48">
        <v>89773</v>
      </c>
      <c r="F1210" s="119">
        <f>E1210*100/23212007</f>
        <v>0.38675242515651492</v>
      </c>
      <c r="G1210" s="120">
        <f>C1210-E1210</f>
        <v>1432</v>
      </c>
      <c r="H1210" s="121">
        <f>G1210*100/E1210</f>
        <v>1.5951343945284218</v>
      </c>
      <c r="I1210" s="136"/>
      <c r="J1210" s="89"/>
      <c r="K1210" s="89"/>
      <c r="L1210" s="122"/>
      <c r="N1210" s="89"/>
      <c r="O1210" s="89"/>
      <c r="P1210" s="122"/>
    </row>
    <row r="1211" spans="1:16" s="103" customFormat="1" ht="14.1" customHeight="1" x14ac:dyDescent="0.2">
      <c r="A1211" s="117"/>
      <c r="B1211" s="123"/>
      <c r="C1211" s="118"/>
      <c r="D1211" s="118"/>
      <c r="E1211" s="118"/>
      <c r="F1211" s="125"/>
      <c r="G1211" s="126"/>
      <c r="H1211" s="125"/>
      <c r="I1211" s="127" t="s">
        <v>63</v>
      </c>
      <c r="J1211" s="128">
        <v>21618</v>
      </c>
      <c r="K1211" s="128">
        <v>19935</v>
      </c>
      <c r="L1211" s="129">
        <f t="shared" ref="L1211:L1233" si="61">J1211-K1211</f>
        <v>1683</v>
      </c>
      <c r="M1211" s="127" t="s">
        <v>167</v>
      </c>
      <c r="N1211" s="128">
        <v>1992</v>
      </c>
      <c r="O1211" s="128">
        <v>3226</v>
      </c>
      <c r="P1211" s="129">
        <f t="shared" ref="P1211:P1245" si="62">N1211-O1211</f>
        <v>-1234</v>
      </c>
    </row>
    <row r="1212" spans="1:16" s="103" customFormat="1" ht="14.1" customHeight="1" x14ac:dyDescent="0.2">
      <c r="A1212" s="117"/>
      <c r="B1212" s="123"/>
      <c r="C1212" s="118"/>
      <c r="D1212" s="118"/>
      <c r="E1212" s="118"/>
      <c r="F1212" s="125"/>
      <c r="G1212" s="126"/>
      <c r="H1212" s="125"/>
      <c r="I1212" s="127" t="s">
        <v>78</v>
      </c>
      <c r="J1212" s="128">
        <v>1851</v>
      </c>
      <c r="K1212" s="128">
        <v>556</v>
      </c>
      <c r="L1212" s="129">
        <f t="shared" si="61"/>
        <v>1295</v>
      </c>
      <c r="M1212" s="127" t="s">
        <v>165</v>
      </c>
      <c r="N1212" s="128">
        <v>559</v>
      </c>
      <c r="O1212" s="128">
        <v>1213</v>
      </c>
      <c r="P1212" s="129">
        <f t="shared" si="62"/>
        <v>-654</v>
      </c>
    </row>
    <row r="1213" spans="1:16" s="103" customFormat="1" ht="14.1" customHeight="1" x14ac:dyDescent="0.2">
      <c r="A1213" s="117"/>
      <c r="B1213" s="123"/>
      <c r="C1213" s="118"/>
      <c r="D1213" s="118"/>
      <c r="E1213" s="118"/>
      <c r="F1213" s="125"/>
      <c r="G1213" s="126"/>
      <c r="H1213" s="125"/>
      <c r="I1213" s="127" t="s">
        <v>73</v>
      </c>
      <c r="J1213" s="128">
        <v>3416</v>
      </c>
      <c r="K1213" s="128">
        <v>2606</v>
      </c>
      <c r="L1213" s="129">
        <f t="shared" si="61"/>
        <v>810</v>
      </c>
      <c r="M1213" s="127" t="s">
        <v>102</v>
      </c>
      <c r="N1213" s="128">
        <v>5430</v>
      </c>
      <c r="O1213" s="128">
        <v>5921</v>
      </c>
      <c r="P1213" s="129">
        <f t="shared" si="62"/>
        <v>-491</v>
      </c>
    </row>
    <row r="1214" spans="1:16" s="103" customFormat="1" ht="14.1" customHeight="1" x14ac:dyDescent="0.2">
      <c r="A1214" s="117"/>
      <c r="B1214" s="123"/>
      <c r="C1214" s="118"/>
      <c r="D1214" s="118"/>
      <c r="E1214" s="118"/>
      <c r="F1214" s="125"/>
      <c r="G1214" s="126"/>
      <c r="H1214" s="125"/>
      <c r="I1214" s="127" t="s">
        <v>81</v>
      </c>
      <c r="J1214" s="128">
        <v>3101</v>
      </c>
      <c r="K1214" s="128">
        <v>2313</v>
      </c>
      <c r="L1214" s="129">
        <f t="shared" si="61"/>
        <v>788</v>
      </c>
      <c r="M1214" s="127" t="s">
        <v>101</v>
      </c>
      <c r="N1214" s="128">
        <v>3770</v>
      </c>
      <c r="O1214" s="128">
        <v>4149</v>
      </c>
      <c r="P1214" s="129">
        <f t="shared" si="62"/>
        <v>-379</v>
      </c>
    </row>
    <row r="1215" spans="1:16" s="103" customFormat="1" ht="14.1" customHeight="1" x14ac:dyDescent="0.2">
      <c r="A1215" s="117"/>
      <c r="B1215" s="123"/>
      <c r="C1215" s="118"/>
      <c r="D1215" s="118"/>
      <c r="E1215" s="118"/>
      <c r="F1215" s="125"/>
      <c r="G1215" s="126"/>
      <c r="H1215" s="125"/>
      <c r="I1215" s="127" t="s">
        <v>171</v>
      </c>
      <c r="J1215" s="128">
        <v>985</v>
      </c>
      <c r="K1215" s="128">
        <v>527</v>
      </c>
      <c r="L1215" s="129">
        <f t="shared" si="61"/>
        <v>458</v>
      </c>
      <c r="M1215" s="127" t="s">
        <v>74</v>
      </c>
      <c r="N1215" s="128">
        <v>2981</v>
      </c>
      <c r="O1215" s="128">
        <v>3229</v>
      </c>
      <c r="P1215" s="129">
        <f t="shared" si="62"/>
        <v>-248</v>
      </c>
    </row>
    <row r="1216" spans="1:16" s="103" customFormat="1" ht="14.1" customHeight="1" x14ac:dyDescent="0.2">
      <c r="A1216" s="117"/>
      <c r="B1216" s="123"/>
      <c r="C1216" s="118"/>
      <c r="D1216" s="118"/>
      <c r="E1216" s="118"/>
      <c r="F1216" s="125"/>
      <c r="G1216" s="126"/>
      <c r="H1216" s="125"/>
      <c r="I1216" s="127" t="s">
        <v>155</v>
      </c>
      <c r="J1216" s="128">
        <v>1677</v>
      </c>
      <c r="K1216" s="128">
        <v>1322</v>
      </c>
      <c r="L1216" s="129">
        <f t="shared" si="61"/>
        <v>355</v>
      </c>
      <c r="M1216" s="127" t="s">
        <v>162</v>
      </c>
      <c r="N1216" s="128">
        <v>3088</v>
      </c>
      <c r="O1216" s="128">
        <v>3322</v>
      </c>
      <c r="P1216" s="129">
        <f t="shared" si="62"/>
        <v>-234</v>
      </c>
    </row>
    <row r="1217" spans="1:16" s="103" customFormat="1" ht="14.1" customHeight="1" x14ac:dyDescent="0.2">
      <c r="A1217" s="117"/>
      <c r="B1217" s="123"/>
      <c r="C1217" s="118"/>
      <c r="D1217" s="118"/>
      <c r="E1217" s="118"/>
      <c r="F1217" s="125"/>
      <c r="G1217" s="126"/>
      <c r="H1217" s="125"/>
      <c r="I1217" s="127" t="s">
        <v>72</v>
      </c>
      <c r="J1217" s="128">
        <v>2245</v>
      </c>
      <c r="K1217" s="128">
        <v>1949</v>
      </c>
      <c r="L1217" s="129">
        <f t="shared" si="61"/>
        <v>296</v>
      </c>
      <c r="M1217" s="127" t="s">
        <v>84</v>
      </c>
      <c r="N1217" s="128">
        <v>534</v>
      </c>
      <c r="O1217" s="128">
        <v>766</v>
      </c>
      <c r="P1217" s="129">
        <f t="shared" si="62"/>
        <v>-232</v>
      </c>
    </row>
    <row r="1218" spans="1:16" s="103" customFormat="1" ht="14.1" customHeight="1" x14ac:dyDescent="0.2">
      <c r="A1218" s="117"/>
      <c r="B1218" s="123"/>
      <c r="C1218" s="118"/>
      <c r="D1218" s="118"/>
      <c r="E1218" s="118"/>
      <c r="F1218" s="125"/>
      <c r="G1218" s="126"/>
      <c r="H1218" s="125"/>
      <c r="I1218" s="127" t="s">
        <v>64</v>
      </c>
      <c r="J1218" s="128">
        <v>1840</v>
      </c>
      <c r="K1218" s="128">
        <v>1565</v>
      </c>
      <c r="L1218" s="129">
        <f t="shared" si="61"/>
        <v>275</v>
      </c>
      <c r="M1218" s="127" t="s">
        <v>80</v>
      </c>
      <c r="N1218" s="128">
        <v>591</v>
      </c>
      <c r="O1218" s="128">
        <v>822</v>
      </c>
      <c r="P1218" s="129">
        <f t="shared" si="62"/>
        <v>-231</v>
      </c>
    </row>
    <row r="1219" spans="1:16" s="103" customFormat="1" ht="14.1" customHeight="1" x14ac:dyDescent="0.2">
      <c r="A1219" s="117"/>
      <c r="B1219" s="123"/>
      <c r="C1219" s="118"/>
      <c r="D1219" s="118"/>
      <c r="E1219" s="118"/>
      <c r="F1219" s="125"/>
      <c r="G1219" s="126"/>
      <c r="H1219" s="125"/>
      <c r="I1219" s="127" t="s">
        <v>65</v>
      </c>
      <c r="J1219" s="128">
        <v>1166</v>
      </c>
      <c r="K1219" s="128">
        <v>891</v>
      </c>
      <c r="L1219" s="129">
        <f t="shared" si="61"/>
        <v>275</v>
      </c>
      <c r="M1219" s="127" t="s">
        <v>87</v>
      </c>
      <c r="N1219" s="128">
        <v>305</v>
      </c>
      <c r="O1219" s="128">
        <v>522</v>
      </c>
      <c r="P1219" s="129">
        <f t="shared" si="62"/>
        <v>-217</v>
      </c>
    </row>
    <row r="1220" spans="1:16" s="103" customFormat="1" ht="14.1" customHeight="1" x14ac:dyDescent="0.2">
      <c r="A1220" s="117"/>
      <c r="B1220" s="123"/>
      <c r="C1220" s="118"/>
      <c r="D1220" s="118"/>
      <c r="E1220" s="118"/>
      <c r="F1220" s="125"/>
      <c r="G1220" s="126"/>
      <c r="H1220" s="125"/>
      <c r="I1220" s="127" t="s">
        <v>94</v>
      </c>
      <c r="J1220" s="128">
        <v>688</v>
      </c>
      <c r="K1220" s="128">
        <v>417</v>
      </c>
      <c r="L1220" s="129">
        <f t="shared" si="61"/>
        <v>271</v>
      </c>
      <c r="M1220" s="127" t="s">
        <v>153</v>
      </c>
      <c r="N1220" s="128">
        <v>275</v>
      </c>
      <c r="O1220" s="128">
        <v>460</v>
      </c>
      <c r="P1220" s="129">
        <f t="shared" si="62"/>
        <v>-185</v>
      </c>
    </row>
    <row r="1221" spans="1:16" s="103" customFormat="1" ht="14.1" customHeight="1" x14ac:dyDescent="0.2">
      <c r="A1221" s="117"/>
      <c r="B1221" s="123"/>
      <c r="C1221" s="118"/>
      <c r="D1221" s="118"/>
      <c r="E1221" s="118"/>
      <c r="F1221" s="125"/>
      <c r="G1221" s="126"/>
      <c r="H1221" s="125"/>
      <c r="I1221" s="127" t="s">
        <v>70</v>
      </c>
      <c r="J1221" s="128">
        <v>578</v>
      </c>
      <c r="K1221" s="128">
        <v>314</v>
      </c>
      <c r="L1221" s="129">
        <f t="shared" si="61"/>
        <v>264</v>
      </c>
      <c r="M1221" s="127" t="s">
        <v>88</v>
      </c>
      <c r="N1221" s="128">
        <v>1917</v>
      </c>
      <c r="O1221" s="128">
        <v>2092</v>
      </c>
      <c r="P1221" s="129">
        <f t="shared" si="62"/>
        <v>-175</v>
      </c>
    </row>
    <row r="1222" spans="1:16" s="103" customFormat="1" ht="14.1" customHeight="1" x14ac:dyDescent="0.2">
      <c r="A1222" s="117"/>
      <c r="B1222" s="123"/>
      <c r="C1222" s="118"/>
      <c r="D1222" s="118"/>
      <c r="E1222" s="118"/>
      <c r="F1222" s="125"/>
      <c r="G1222" s="126"/>
      <c r="H1222" s="125"/>
      <c r="I1222" s="127" t="s">
        <v>90</v>
      </c>
      <c r="J1222" s="128">
        <v>1380</v>
      </c>
      <c r="K1222" s="128">
        <v>1120</v>
      </c>
      <c r="L1222" s="129">
        <f t="shared" si="61"/>
        <v>260</v>
      </c>
      <c r="M1222" s="127" t="s">
        <v>154</v>
      </c>
      <c r="N1222" s="128">
        <v>363</v>
      </c>
      <c r="O1222" s="128">
        <v>489</v>
      </c>
      <c r="P1222" s="129">
        <f t="shared" si="62"/>
        <v>-126</v>
      </c>
    </row>
    <row r="1223" spans="1:16" s="103" customFormat="1" ht="14.1" customHeight="1" x14ac:dyDescent="0.2">
      <c r="A1223" s="117"/>
      <c r="B1223" s="123"/>
      <c r="C1223" s="118"/>
      <c r="D1223" s="118"/>
      <c r="E1223" s="118"/>
      <c r="F1223" s="125"/>
      <c r="G1223" s="126"/>
      <c r="H1223" s="125"/>
      <c r="I1223" s="127" t="s">
        <v>83</v>
      </c>
      <c r="J1223" s="128">
        <v>8325</v>
      </c>
      <c r="K1223" s="128">
        <v>8151</v>
      </c>
      <c r="L1223" s="129">
        <f t="shared" si="61"/>
        <v>174</v>
      </c>
      <c r="M1223" s="127" t="s">
        <v>85</v>
      </c>
      <c r="N1223" s="128">
        <v>1739</v>
      </c>
      <c r="O1223" s="128">
        <v>1859</v>
      </c>
      <c r="P1223" s="129">
        <f t="shared" si="62"/>
        <v>-120</v>
      </c>
    </row>
    <row r="1224" spans="1:16" s="103" customFormat="1" ht="14.1" customHeight="1" x14ac:dyDescent="0.2">
      <c r="A1224" s="117"/>
      <c r="B1224" s="123"/>
      <c r="C1224" s="118"/>
      <c r="D1224" s="118"/>
      <c r="E1224" s="118"/>
      <c r="F1224" s="125"/>
      <c r="G1224" s="126"/>
      <c r="H1224" s="125"/>
      <c r="I1224" s="127" t="s">
        <v>99</v>
      </c>
      <c r="J1224" s="128">
        <v>775</v>
      </c>
      <c r="K1224" s="128">
        <v>605</v>
      </c>
      <c r="L1224" s="129">
        <f t="shared" si="61"/>
        <v>170</v>
      </c>
      <c r="M1224" s="127" t="s">
        <v>79</v>
      </c>
      <c r="N1224" s="128">
        <v>281</v>
      </c>
      <c r="O1224" s="128">
        <v>394</v>
      </c>
      <c r="P1224" s="129">
        <f t="shared" si="62"/>
        <v>-113</v>
      </c>
    </row>
    <row r="1225" spans="1:16" s="103" customFormat="1" ht="14.1" customHeight="1" x14ac:dyDescent="0.2">
      <c r="A1225" s="117"/>
      <c r="B1225" s="123"/>
      <c r="C1225" s="118"/>
      <c r="D1225" s="118"/>
      <c r="E1225" s="118"/>
      <c r="F1225" s="125"/>
      <c r="G1225" s="126"/>
      <c r="H1225" s="125"/>
      <c r="I1225" s="127" t="s">
        <v>157</v>
      </c>
      <c r="J1225" s="128">
        <v>150</v>
      </c>
      <c r="K1225" s="128">
        <v>0</v>
      </c>
      <c r="L1225" s="129">
        <f t="shared" si="61"/>
        <v>150</v>
      </c>
      <c r="M1225" s="127" t="s">
        <v>69</v>
      </c>
      <c r="N1225" s="128">
        <v>684</v>
      </c>
      <c r="O1225" s="128">
        <v>789</v>
      </c>
      <c r="P1225" s="129">
        <f t="shared" si="62"/>
        <v>-105</v>
      </c>
    </row>
    <row r="1226" spans="1:16" s="103" customFormat="1" ht="14.1" customHeight="1" x14ac:dyDescent="0.2">
      <c r="A1226" s="117"/>
      <c r="B1226" s="123"/>
      <c r="C1226" s="118"/>
      <c r="D1226" s="118"/>
      <c r="E1226" s="118"/>
      <c r="F1226" s="125"/>
      <c r="G1226" s="126"/>
      <c r="H1226" s="125"/>
      <c r="I1226" s="127" t="s">
        <v>86</v>
      </c>
      <c r="J1226" s="128">
        <v>288</v>
      </c>
      <c r="K1226" s="128">
        <v>194</v>
      </c>
      <c r="L1226" s="129">
        <f t="shared" si="61"/>
        <v>94</v>
      </c>
      <c r="M1226" s="127" t="s">
        <v>149</v>
      </c>
      <c r="N1226" s="128">
        <v>105</v>
      </c>
      <c r="O1226" s="128">
        <v>204</v>
      </c>
      <c r="P1226" s="129">
        <f t="shared" si="62"/>
        <v>-99</v>
      </c>
    </row>
    <row r="1227" spans="1:16" s="103" customFormat="1" ht="14.1" customHeight="1" x14ac:dyDescent="0.2">
      <c r="A1227" s="117"/>
      <c r="B1227" s="123"/>
      <c r="C1227" s="118"/>
      <c r="D1227" s="118"/>
      <c r="E1227" s="118"/>
      <c r="F1227" s="125"/>
      <c r="G1227" s="126"/>
      <c r="H1227" s="125"/>
      <c r="I1227" s="127" t="s">
        <v>148</v>
      </c>
      <c r="J1227" s="128">
        <v>53</v>
      </c>
      <c r="K1227" s="128">
        <v>6</v>
      </c>
      <c r="L1227" s="129">
        <f t="shared" si="61"/>
        <v>47</v>
      </c>
      <c r="M1227" s="127" t="s">
        <v>67</v>
      </c>
      <c r="N1227" s="128">
        <v>0</v>
      </c>
      <c r="O1227" s="128">
        <v>88</v>
      </c>
      <c r="P1227" s="129">
        <f t="shared" si="62"/>
        <v>-88</v>
      </c>
    </row>
    <row r="1228" spans="1:16" s="103" customFormat="1" ht="14.1" customHeight="1" x14ac:dyDescent="0.2">
      <c r="A1228" s="117"/>
      <c r="B1228" s="123"/>
      <c r="C1228" s="118"/>
      <c r="D1228" s="118"/>
      <c r="E1228" s="118"/>
      <c r="F1228" s="125"/>
      <c r="G1228" s="126"/>
      <c r="H1228" s="125"/>
      <c r="I1228" s="127" t="s">
        <v>168</v>
      </c>
      <c r="J1228" s="128">
        <v>85</v>
      </c>
      <c r="K1228" s="128">
        <v>43</v>
      </c>
      <c r="L1228" s="129">
        <f t="shared" si="61"/>
        <v>42</v>
      </c>
      <c r="M1228" s="127" t="s">
        <v>91</v>
      </c>
      <c r="N1228" s="128">
        <v>200</v>
      </c>
      <c r="O1228" s="128">
        <v>287</v>
      </c>
      <c r="P1228" s="129">
        <f t="shared" si="62"/>
        <v>-87</v>
      </c>
    </row>
    <row r="1229" spans="1:16" s="103" customFormat="1" ht="14.1" customHeight="1" x14ac:dyDescent="0.2">
      <c r="A1229" s="117"/>
      <c r="B1229" s="123"/>
      <c r="C1229" s="118"/>
      <c r="D1229" s="118"/>
      <c r="E1229" s="118"/>
      <c r="F1229" s="125"/>
      <c r="G1229" s="126"/>
      <c r="H1229" s="125"/>
      <c r="I1229" s="127" t="s">
        <v>76</v>
      </c>
      <c r="J1229" s="128">
        <v>146</v>
      </c>
      <c r="K1229" s="128">
        <v>118</v>
      </c>
      <c r="L1229" s="129">
        <f t="shared" si="61"/>
        <v>28</v>
      </c>
      <c r="M1229" s="127" t="s">
        <v>68</v>
      </c>
      <c r="N1229" s="128">
        <v>5916</v>
      </c>
      <c r="O1229" s="128">
        <v>5989</v>
      </c>
      <c r="P1229" s="129">
        <f t="shared" si="62"/>
        <v>-73</v>
      </c>
    </row>
    <row r="1230" spans="1:16" s="103" customFormat="1" ht="14.1" customHeight="1" x14ac:dyDescent="0.2">
      <c r="A1230" s="117"/>
      <c r="B1230" s="123"/>
      <c r="C1230" s="118"/>
      <c r="D1230" s="118"/>
      <c r="E1230" s="118"/>
      <c r="F1230" s="125"/>
      <c r="G1230" s="126"/>
      <c r="H1230" s="125"/>
      <c r="I1230" s="127" t="s">
        <v>156</v>
      </c>
      <c r="J1230" s="128">
        <v>43</v>
      </c>
      <c r="K1230" s="128">
        <v>26</v>
      </c>
      <c r="L1230" s="129">
        <f t="shared" si="61"/>
        <v>17</v>
      </c>
      <c r="M1230" s="127" t="s">
        <v>160</v>
      </c>
      <c r="N1230" s="128">
        <v>59</v>
      </c>
      <c r="O1230" s="128">
        <v>121</v>
      </c>
      <c r="P1230" s="129">
        <f t="shared" si="62"/>
        <v>-62</v>
      </c>
    </row>
    <row r="1231" spans="1:16" s="103" customFormat="1" ht="14.1" customHeight="1" x14ac:dyDescent="0.2">
      <c r="A1231" s="117"/>
      <c r="B1231" s="123"/>
      <c r="C1231" s="118"/>
      <c r="D1231" s="118"/>
      <c r="E1231" s="118"/>
      <c r="F1231" s="125"/>
      <c r="G1231" s="126"/>
      <c r="H1231" s="125"/>
      <c r="I1231" s="127" t="s">
        <v>174</v>
      </c>
      <c r="J1231" s="128">
        <v>19</v>
      </c>
      <c r="K1231" s="128">
        <v>7</v>
      </c>
      <c r="L1231" s="129">
        <f t="shared" si="61"/>
        <v>12</v>
      </c>
      <c r="M1231" s="127" t="s">
        <v>66</v>
      </c>
      <c r="N1231" s="128">
        <v>223</v>
      </c>
      <c r="O1231" s="128">
        <v>281</v>
      </c>
      <c r="P1231" s="129">
        <f t="shared" si="62"/>
        <v>-58</v>
      </c>
    </row>
    <row r="1232" spans="1:16" s="103" customFormat="1" ht="14.1" customHeight="1" x14ac:dyDescent="0.2">
      <c r="A1232" s="117"/>
      <c r="B1232" s="123"/>
      <c r="C1232" s="118"/>
      <c r="D1232" s="118"/>
      <c r="E1232" s="118"/>
      <c r="F1232" s="125"/>
      <c r="G1232" s="126"/>
      <c r="H1232" s="125"/>
      <c r="I1232" s="127" t="s">
        <v>103</v>
      </c>
      <c r="J1232" s="128">
        <v>185</v>
      </c>
      <c r="K1232" s="128">
        <v>180</v>
      </c>
      <c r="L1232" s="129">
        <f t="shared" si="61"/>
        <v>5</v>
      </c>
      <c r="M1232" s="127" t="s">
        <v>166</v>
      </c>
      <c r="N1232" s="128">
        <v>315</v>
      </c>
      <c r="O1232" s="128">
        <v>369</v>
      </c>
      <c r="P1232" s="129">
        <f t="shared" si="62"/>
        <v>-54</v>
      </c>
    </row>
    <row r="1233" spans="1:16" s="103" customFormat="1" ht="14.1" customHeight="1" x14ac:dyDescent="0.2">
      <c r="A1233" s="117"/>
      <c r="B1233" s="123"/>
      <c r="C1233" s="118"/>
      <c r="D1233" s="118"/>
      <c r="E1233" s="118"/>
      <c r="F1233" s="125"/>
      <c r="G1233" s="126"/>
      <c r="H1233" s="125"/>
      <c r="I1233" s="127" t="s">
        <v>159</v>
      </c>
      <c r="J1233" s="128">
        <v>1</v>
      </c>
      <c r="K1233" s="128">
        <v>0</v>
      </c>
      <c r="L1233" s="129">
        <f t="shared" si="61"/>
        <v>1</v>
      </c>
      <c r="M1233" s="127" t="s">
        <v>82</v>
      </c>
      <c r="N1233" s="128">
        <v>158</v>
      </c>
      <c r="O1233" s="128">
        <v>204</v>
      </c>
      <c r="P1233" s="129">
        <f t="shared" si="62"/>
        <v>-46</v>
      </c>
    </row>
    <row r="1234" spans="1:16" s="103" customFormat="1" ht="14.1" customHeight="1" x14ac:dyDescent="0.2">
      <c r="A1234" s="117"/>
      <c r="B1234" s="123"/>
      <c r="C1234" s="118"/>
      <c r="D1234" s="118"/>
      <c r="E1234" s="118"/>
      <c r="F1234" s="125"/>
      <c r="G1234" s="126"/>
      <c r="H1234" s="125"/>
      <c r="I1234" s="131"/>
      <c r="J1234" s="128"/>
      <c r="K1234" s="128"/>
      <c r="L1234" s="129"/>
      <c r="M1234" s="127" t="s">
        <v>158</v>
      </c>
      <c r="N1234" s="128">
        <v>348</v>
      </c>
      <c r="O1234" s="128">
        <v>391</v>
      </c>
      <c r="P1234" s="129">
        <f t="shared" si="62"/>
        <v>-43</v>
      </c>
    </row>
    <row r="1235" spans="1:16" s="103" customFormat="1" ht="14.1" customHeight="1" x14ac:dyDescent="0.2">
      <c r="A1235" s="117"/>
      <c r="B1235" s="123"/>
      <c r="C1235" s="118"/>
      <c r="D1235" s="118"/>
      <c r="E1235" s="118"/>
      <c r="F1235" s="125"/>
      <c r="G1235" s="126"/>
      <c r="H1235" s="125"/>
      <c r="I1235" s="131"/>
      <c r="J1235" s="128"/>
      <c r="K1235" s="128"/>
      <c r="L1235" s="129"/>
      <c r="M1235" s="127" t="s">
        <v>98</v>
      </c>
      <c r="N1235" s="128">
        <v>59</v>
      </c>
      <c r="O1235" s="128">
        <v>102</v>
      </c>
      <c r="P1235" s="129">
        <f t="shared" si="62"/>
        <v>-43</v>
      </c>
    </row>
    <row r="1236" spans="1:16" s="103" customFormat="1" ht="14.1" customHeight="1" x14ac:dyDescent="0.2">
      <c r="A1236" s="117"/>
      <c r="B1236" s="123"/>
      <c r="C1236" s="118"/>
      <c r="D1236" s="118"/>
      <c r="E1236" s="118"/>
      <c r="F1236" s="125"/>
      <c r="G1236" s="126"/>
      <c r="H1236" s="125"/>
      <c r="I1236" s="131"/>
      <c r="J1236" s="128"/>
      <c r="K1236" s="128"/>
      <c r="L1236" s="129"/>
      <c r="M1236" s="127" t="s">
        <v>175</v>
      </c>
      <c r="N1236" s="128">
        <v>21</v>
      </c>
      <c r="O1236" s="128">
        <v>62</v>
      </c>
      <c r="P1236" s="129">
        <f t="shared" si="62"/>
        <v>-41</v>
      </c>
    </row>
    <row r="1237" spans="1:16" s="103" customFormat="1" ht="14.1" customHeight="1" x14ac:dyDescent="0.2">
      <c r="A1237" s="117"/>
      <c r="B1237" s="123"/>
      <c r="C1237" s="118"/>
      <c r="D1237" s="118"/>
      <c r="E1237" s="118"/>
      <c r="F1237" s="125"/>
      <c r="G1237" s="126"/>
      <c r="H1237" s="125"/>
      <c r="I1237" s="131"/>
      <c r="J1237" s="128"/>
      <c r="K1237" s="128"/>
      <c r="L1237" s="129"/>
      <c r="M1237" s="127" t="s">
        <v>95</v>
      </c>
      <c r="N1237" s="128">
        <v>49</v>
      </c>
      <c r="O1237" s="128">
        <v>88</v>
      </c>
      <c r="P1237" s="129">
        <f t="shared" si="62"/>
        <v>-39</v>
      </c>
    </row>
    <row r="1238" spans="1:16" s="103" customFormat="1" ht="14.1" customHeight="1" x14ac:dyDescent="0.2">
      <c r="A1238" s="117"/>
      <c r="B1238" s="123"/>
      <c r="C1238" s="118"/>
      <c r="D1238" s="118"/>
      <c r="E1238" s="118"/>
      <c r="F1238" s="125"/>
      <c r="G1238" s="126"/>
      <c r="H1238" s="125"/>
      <c r="I1238" s="131"/>
      <c r="J1238" s="128"/>
      <c r="K1238" s="128"/>
      <c r="L1238" s="129"/>
      <c r="M1238" s="127" t="s">
        <v>77</v>
      </c>
      <c r="N1238" s="128">
        <v>87</v>
      </c>
      <c r="O1238" s="128">
        <v>123</v>
      </c>
      <c r="P1238" s="129">
        <f t="shared" si="62"/>
        <v>-36</v>
      </c>
    </row>
    <row r="1239" spans="1:16" s="103" customFormat="1" ht="14.1" customHeight="1" x14ac:dyDescent="0.2">
      <c r="A1239" s="117"/>
      <c r="B1239" s="123"/>
      <c r="C1239" s="118"/>
      <c r="D1239" s="118"/>
      <c r="E1239" s="118"/>
      <c r="F1239" s="125"/>
      <c r="G1239" s="126"/>
      <c r="H1239" s="125"/>
      <c r="I1239" s="131"/>
      <c r="J1239" s="128"/>
      <c r="K1239" s="128"/>
      <c r="L1239" s="129"/>
      <c r="M1239" s="127" t="s">
        <v>163</v>
      </c>
      <c r="N1239" s="128">
        <v>149</v>
      </c>
      <c r="O1239" s="128">
        <v>178</v>
      </c>
      <c r="P1239" s="129">
        <f t="shared" si="62"/>
        <v>-29</v>
      </c>
    </row>
    <row r="1240" spans="1:16" s="103" customFormat="1" ht="14.1" customHeight="1" x14ac:dyDescent="0.2">
      <c r="A1240" s="117"/>
      <c r="B1240" s="123"/>
      <c r="C1240" s="118"/>
      <c r="D1240" s="118"/>
      <c r="E1240" s="118"/>
      <c r="F1240" s="125"/>
      <c r="G1240" s="126"/>
      <c r="H1240" s="125"/>
      <c r="I1240" s="131"/>
      <c r="J1240" s="128"/>
      <c r="K1240" s="128"/>
      <c r="L1240" s="129"/>
      <c r="M1240" s="127" t="s">
        <v>164</v>
      </c>
      <c r="N1240" s="128">
        <v>341</v>
      </c>
      <c r="O1240" s="128">
        <v>363</v>
      </c>
      <c r="P1240" s="129">
        <f t="shared" si="62"/>
        <v>-22</v>
      </c>
    </row>
    <row r="1241" spans="1:16" s="103" customFormat="1" ht="14.1" customHeight="1" x14ac:dyDescent="0.2">
      <c r="A1241" s="117"/>
      <c r="B1241" s="123"/>
      <c r="C1241" s="118"/>
      <c r="D1241" s="118"/>
      <c r="E1241" s="118"/>
      <c r="F1241" s="125"/>
      <c r="G1241" s="126"/>
      <c r="H1241" s="125"/>
      <c r="I1241" s="131"/>
      <c r="J1241" s="128"/>
      <c r="K1241" s="128"/>
      <c r="L1241" s="129"/>
      <c r="M1241" s="127" t="s">
        <v>96</v>
      </c>
      <c r="N1241" s="128">
        <v>156</v>
      </c>
      <c r="O1241" s="128">
        <v>173</v>
      </c>
      <c r="P1241" s="129">
        <f t="shared" si="62"/>
        <v>-17</v>
      </c>
    </row>
    <row r="1242" spans="1:16" s="103" customFormat="1" ht="14.1" customHeight="1" x14ac:dyDescent="0.2">
      <c r="A1242" s="117"/>
      <c r="B1242" s="123"/>
      <c r="C1242" s="118"/>
      <c r="D1242" s="118"/>
      <c r="E1242" s="118"/>
      <c r="F1242" s="125"/>
      <c r="G1242" s="126"/>
      <c r="H1242" s="125"/>
      <c r="I1242" s="131"/>
      <c r="J1242" s="128"/>
      <c r="K1242" s="128"/>
      <c r="L1242" s="129"/>
      <c r="M1242" s="127" t="s">
        <v>97</v>
      </c>
      <c r="N1242" s="128">
        <v>1640</v>
      </c>
      <c r="O1242" s="128">
        <v>1656</v>
      </c>
      <c r="P1242" s="129">
        <f t="shared" si="62"/>
        <v>-16</v>
      </c>
    </row>
    <row r="1243" spans="1:16" s="103" customFormat="1" ht="14.1" customHeight="1" x14ac:dyDescent="0.2">
      <c r="A1243" s="117"/>
      <c r="B1243" s="123"/>
      <c r="C1243" s="118"/>
      <c r="D1243" s="118"/>
      <c r="E1243" s="118"/>
      <c r="F1243" s="125"/>
      <c r="G1243" s="126"/>
      <c r="H1243" s="125"/>
      <c r="I1243" s="131"/>
      <c r="J1243" s="128"/>
      <c r="K1243" s="128"/>
      <c r="L1243" s="129"/>
      <c r="M1243" s="127" t="s">
        <v>161</v>
      </c>
      <c r="N1243" s="128">
        <v>7</v>
      </c>
      <c r="O1243" s="128">
        <v>16</v>
      </c>
      <c r="P1243" s="129">
        <f t="shared" si="62"/>
        <v>-9</v>
      </c>
    </row>
    <row r="1244" spans="1:16" s="103" customFormat="1" ht="14.1" customHeight="1" x14ac:dyDescent="0.2">
      <c r="A1244" s="117"/>
      <c r="B1244" s="123"/>
      <c r="C1244" s="118"/>
      <c r="D1244" s="118"/>
      <c r="E1244" s="118"/>
      <c r="F1244" s="125"/>
      <c r="G1244" s="126"/>
      <c r="H1244" s="125"/>
      <c r="I1244" s="131"/>
      <c r="J1244" s="128"/>
      <c r="K1244" s="128"/>
      <c r="L1244" s="129"/>
      <c r="M1244" s="127" t="s">
        <v>176</v>
      </c>
      <c r="N1244" s="128">
        <v>12</v>
      </c>
      <c r="O1244" s="128">
        <v>13</v>
      </c>
      <c r="P1244" s="129">
        <f t="shared" si="62"/>
        <v>-1</v>
      </c>
    </row>
    <row r="1245" spans="1:16" s="103" customFormat="1" ht="14.1" customHeight="1" x14ac:dyDescent="0.2">
      <c r="A1245" s="43"/>
      <c r="B1245" s="101"/>
      <c r="C1245" s="118"/>
      <c r="D1245" s="118"/>
      <c r="E1245" s="118"/>
      <c r="F1245" s="118"/>
      <c r="G1245" s="89"/>
      <c r="H1245" s="89"/>
      <c r="M1245" s="127" t="s">
        <v>150</v>
      </c>
      <c r="N1245" s="128">
        <v>6236</v>
      </c>
      <c r="O1245" s="128">
        <v>6967</v>
      </c>
      <c r="P1245" s="129">
        <f t="shared" si="62"/>
        <v>-731</v>
      </c>
    </row>
    <row r="1246" spans="1:16" s="103" customFormat="1" ht="14.1" customHeight="1" x14ac:dyDescent="0.2">
      <c r="A1246" s="43"/>
      <c r="B1246" s="101"/>
      <c r="C1246" s="118"/>
      <c r="D1246" s="118"/>
      <c r="E1246" s="118"/>
      <c r="F1246" s="118"/>
      <c r="G1246" s="89"/>
      <c r="H1246" s="89"/>
    </row>
    <row r="1247" spans="1:16" s="103" customFormat="1" ht="14.1" customHeight="1" x14ac:dyDescent="0.2">
      <c r="A1247" s="43"/>
      <c r="B1247" s="101"/>
      <c r="C1247" s="118"/>
      <c r="D1247" s="118"/>
      <c r="E1247" s="118"/>
      <c r="F1247" s="118"/>
      <c r="G1247" s="89"/>
      <c r="H1247" s="89"/>
      <c r="I1247" s="89"/>
      <c r="J1247" s="89"/>
      <c r="K1247" s="89"/>
      <c r="L1247" s="122"/>
      <c r="N1247" s="89"/>
      <c r="O1247" s="89"/>
      <c r="P1247" s="122"/>
    </row>
    <row r="1248" spans="1:16" s="103" customFormat="1" ht="14.1" customHeight="1" x14ac:dyDescent="0.2">
      <c r="A1248" s="43"/>
      <c r="B1248" s="101"/>
      <c r="C1248" s="118"/>
      <c r="D1248" s="118"/>
      <c r="E1248" s="118"/>
      <c r="F1248" s="118"/>
      <c r="G1248" s="89"/>
      <c r="H1248" s="89"/>
      <c r="I1248" s="118" t="s">
        <v>151</v>
      </c>
      <c r="J1248" s="118">
        <f>SUM(J1211:J1247)</f>
        <v>50615</v>
      </c>
      <c r="K1248" s="118">
        <f>SUM(K1211:K1247)</f>
        <v>42845</v>
      </c>
      <c r="L1248" s="118">
        <f>SUM(L1211:L1247)</f>
        <v>7770</v>
      </c>
      <c r="M1248" s="118" t="s">
        <v>151</v>
      </c>
      <c r="N1248" s="118">
        <f>SUM(N1211:N1247)</f>
        <v>40590</v>
      </c>
      <c r="O1248" s="118">
        <f>SUM(O1211:O1247)</f>
        <v>46928</v>
      </c>
      <c r="P1248" s="137">
        <f>SUM(P1211:P1247)</f>
        <v>-6338</v>
      </c>
    </row>
    <row r="1249" spans="1:16" s="103" customFormat="1" ht="14.1" customHeight="1" x14ac:dyDescent="0.2">
      <c r="A1249" s="43"/>
      <c r="B1249" s="101"/>
      <c r="C1249" s="118"/>
      <c r="D1249" s="118"/>
      <c r="E1249" s="118"/>
      <c r="F1249" s="118"/>
      <c r="G1249" s="89"/>
      <c r="H1249" s="89"/>
      <c r="I1249" s="89"/>
      <c r="J1249" s="118">
        <f>N1248</f>
        <v>40590</v>
      </c>
      <c r="K1249" s="118">
        <f>O1248</f>
        <v>46928</v>
      </c>
      <c r="L1249" s="137">
        <f>P1248</f>
        <v>-6338</v>
      </c>
      <c r="M1249" s="136"/>
      <c r="N1249" s="118"/>
      <c r="O1249" s="118"/>
      <c r="P1249" s="160"/>
    </row>
    <row r="1250" spans="1:16" s="103" customFormat="1" ht="14.1" customHeight="1" x14ac:dyDescent="0.2">
      <c r="A1250" s="43"/>
      <c r="B1250" s="101"/>
      <c r="C1250" s="118"/>
      <c r="D1250" s="118"/>
      <c r="E1250" s="118"/>
      <c r="F1250" s="118"/>
      <c r="G1250" s="89"/>
      <c r="H1250" s="89"/>
      <c r="J1250" s="138">
        <f>SUM(J1248:J1249)</f>
        <v>91205</v>
      </c>
      <c r="K1250" s="138">
        <f>SUM(K1248:K1249)</f>
        <v>89773</v>
      </c>
      <c r="L1250" s="139">
        <f>SUM(L1248:L1249)</f>
        <v>1432</v>
      </c>
      <c r="M1250" s="136"/>
      <c r="N1250" s="118"/>
      <c r="O1250" s="118"/>
      <c r="P1250" s="122"/>
    </row>
    <row r="1251" spans="1:16" s="103" customFormat="1" ht="14.1" customHeight="1" x14ac:dyDescent="0.2">
      <c r="A1251" s="43"/>
      <c r="B1251" s="101"/>
      <c r="C1251" s="118"/>
      <c r="D1251" s="118"/>
      <c r="E1251" s="118"/>
      <c r="F1251" s="118"/>
      <c r="G1251" s="89"/>
      <c r="H1251" s="89"/>
      <c r="I1251" s="142" t="s">
        <v>268</v>
      </c>
      <c r="J1251" s="89">
        <f>C1210-J1250</f>
        <v>0</v>
      </c>
      <c r="K1251" s="89">
        <f>E1210-K1250</f>
        <v>0</v>
      </c>
      <c r="L1251" s="139">
        <f>G1210-L1250</f>
        <v>0</v>
      </c>
      <c r="M1251" s="136"/>
      <c r="N1251" s="118"/>
      <c r="O1251" s="118"/>
      <c r="P1251" s="122"/>
    </row>
    <row r="1252" spans="1:16" s="103" customFormat="1" ht="14.1" customHeight="1" x14ac:dyDescent="0.2">
      <c r="A1252" s="43"/>
      <c r="B1252" s="101"/>
      <c r="C1252" s="118"/>
      <c r="D1252" s="118"/>
      <c r="E1252" s="118"/>
      <c r="F1252" s="118"/>
      <c r="G1252" s="89"/>
      <c r="H1252" s="89"/>
      <c r="I1252" s="136"/>
      <c r="J1252" s="89"/>
      <c r="K1252" s="89"/>
      <c r="L1252" s="160"/>
      <c r="N1252" s="89"/>
      <c r="O1252" s="89"/>
      <c r="P1252" s="122"/>
    </row>
    <row r="1253" spans="1:16" s="103" customFormat="1" ht="14.1" customHeight="1" x14ac:dyDescent="0.2">
      <c r="A1253" s="117">
        <v>30</v>
      </c>
      <c r="B1253" s="150" t="s">
        <v>269</v>
      </c>
      <c r="C1253" s="48">
        <v>53263</v>
      </c>
      <c r="D1253" s="119">
        <f>C1253*100/22958322</f>
        <v>0.23199866262002947</v>
      </c>
      <c r="E1253" s="48">
        <v>55840</v>
      </c>
      <c r="F1253" s="119">
        <f>E1253*100/23212007</f>
        <v>0.24056515233689185</v>
      </c>
      <c r="G1253" s="120">
        <f>C1253-E1253</f>
        <v>-2577</v>
      </c>
      <c r="H1253" s="121">
        <f>G1253*100/E1253</f>
        <v>-4.6149713467048707</v>
      </c>
      <c r="J1253" s="89"/>
      <c r="K1253" s="89"/>
      <c r="L1253" s="122"/>
      <c r="N1253" s="89"/>
      <c r="O1253" s="89"/>
      <c r="P1253" s="122"/>
    </row>
    <row r="1254" spans="1:16" s="103" customFormat="1" ht="14.1" customHeight="1" x14ac:dyDescent="0.2">
      <c r="A1254" s="43"/>
      <c r="B1254" s="123"/>
      <c r="C1254" s="118"/>
      <c r="D1254" s="118"/>
      <c r="E1254" s="118"/>
      <c r="F1254" s="118"/>
      <c r="G1254" s="89"/>
      <c r="H1254" s="89"/>
      <c r="I1254" s="127" t="s">
        <v>73</v>
      </c>
      <c r="J1254" s="128">
        <v>32550</v>
      </c>
      <c r="K1254" s="128">
        <v>27897</v>
      </c>
      <c r="L1254" s="129">
        <f t="shared" ref="L1254:L1273" si="63">J1254-K1254</f>
        <v>4653</v>
      </c>
      <c r="M1254" s="127" t="s">
        <v>79</v>
      </c>
      <c r="N1254" s="128">
        <v>13877</v>
      </c>
      <c r="O1254" s="128">
        <v>20980</v>
      </c>
      <c r="P1254" s="129">
        <f t="shared" ref="P1254:P1272" si="64">N1254-O1254</f>
        <v>-7103</v>
      </c>
    </row>
    <row r="1255" spans="1:16" s="103" customFormat="1" ht="14.1" customHeight="1" x14ac:dyDescent="0.2">
      <c r="A1255" s="43"/>
      <c r="B1255" s="101"/>
      <c r="C1255" s="118"/>
      <c r="D1255" s="118"/>
      <c r="E1255" s="118"/>
      <c r="F1255" s="118"/>
      <c r="G1255" s="89"/>
      <c r="H1255" s="89"/>
      <c r="I1255" s="127" t="s">
        <v>78</v>
      </c>
      <c r="J1255" s="128">
        <v>1162</v>
      </c>
      <c r="K1255" s="128">
        <v>730</v>
      </c>
      <c r="L1255" s="129">
        <f t="shared" si="63"/>
        <v>432</v>
      </c>
      <c r="M1255" s="127" t="s">
        <v>77</v>
      </c>
      <c r="N1255" s="128">
        <v>501</v>
      </c>
      <c r="O1255" s="128">
        <v>964</v>
      </c>
      <c r="P1255" s="129">
        <f t="shared" si="64"/>
        <v>-463</v>
      </c>
    </row>
    <row r="1256" spans="1:16" s="103" customFormat="1" ht="14.1" customHeight="1" x14ac:dyDescent="0.2">
      <c r="A1256" s="43"/>
      <c r="B1256" s="101"/>
      <c r="C1256" s="118"/>
      <c r="D1256" s="118"/>
      <c r="E1256" s="118"/>
      <c r="F1256" s="118"/>
      <c r="G1256" s="89"/>
      <c r="H1256" s="89"/>
      <c r="I1256" s="127" t="s">
        <v>95</v>
      </c>
      <c r="J1256" s="128">
        <v>320</v>
      </c>
      <c r="K1256" s="128">
        <v>0</v>
      </c>
      <c r="L1256" s="129">
        <f t="shared" si="63"/>
        <v>320</v>
      </c>
      <c r="M1256" s="127" t="s">
        <v>88</v>
      </c>
      <c r="N1256" s="128">
        <v>35</v>
      </c>
      <c r="O1256" s="128">
        <v>179</v>
      </c>
      <c r="P1256" s="129">
        <f t="shared" si="64"/>
        <v>-144</v>
      </c>
    </row>
    <row r="1257" spans="1:16" s="103" customFormat="1" ht="14.1" customHeight="1" x14ac:dyDescent="0.2">
      <c r="A1257" s="43"/>
      <c r="B1257" s="101"/>
      <c r="C1257" s="118"/>
      <c r="D1257" s="118"/>
      <c r="E1257" s="118"/>
      <c r="F1257" s="118"/>
      <c r="G1257" s="89"/>
      <c r="H1257" s="89"/>
      <c r="I1257" s="127" t="s">
        <v>101</v>
      </c>
      <c r="J1257" s="128">
        <v>728</v>
      </c>
      <c r="K1257" s="128">
        <v>595</v>
      </c>
      <c r="L1257" s="129">
        <f t="shared" si="63"/>
        <v>133</v>
      </c>
      <c r="M1257" s="127" t="s">
        <v>167</v>
      </c>
      <c r="N1257" s="128">
        <v>603</v>
      </c>
      <c r="O1257" s="128">
        <v>724</v>
      </c>
      <c r="P1257" s="129">
        <f t="shared" si="64"/>
        <v>-121</v>
      </c>
    </row>
    <row r="1258" spans="1:16" s="103" customFormat="1" ht="14.1" customHeight="1" x14ac:dyDescent="0.2">
      <c r="A1258" s="43"/>
      <c r="B1258" s="101"/>
      <c r="C1258" s="118"/>
      <c r="D1258" s="118"/>
      <c r="E1258" s="118"/>
      <c r="F1258" s="118"/>
      <c r="G1258" s="89"/>
      <c r="H1258" s="89"/>
      <c r="I1258" s="127" t="s">
        <v>81</v>
      </c>
      <c r="J1258" s="128">
        <v>105</v>
      </c>
      <c r="K1258" s="128">
        <v>9</v>
      </c>
      <c r="L1258" s="129">
        <f t="shared" si="63"/>
        <v>96</v>
      </c>
      <c r="M1258" s="127" t="s">
        <v>156</v>
      </c>
      <c r="N1258" s="128">
        <v>14</v>
      </c>
      <c r="O1258" s="128">
        <v>56</v>
      </c>
      <c r="P1258" s="129">
        <f t="shared" si="64"/>
        <v>-42</v>
      </c>
    </row>
    <row r="1259" spans="1:16" s="103" customFormat="1" ht="14.1" customHeight="1" x14ac:dyDescent="0.2">
      <c r="A1259" s="43"/>
      <c r="B1259" s="101"/>
      <c r="C1259" s="118"/>
      <c r="D1259" s="118"/>
      <c r="E1259" s="118"/>
      <c r="F1259" s="118"/>
      <c r="G1259" s="89"/>
      <c r="H1259" s="89"/>
      <c r="I1259" s="127" t="s">
        <v>90</v>
      </c>
      <c r="J1259" s="128">
        <v>94</v>
      </c>
      <c r="K1259" s="128">
        <v>0</v>
      </c>
      <c r="L1259" s="129">
        <f t="shared" si="63"/>
        <v>94</v>
      </c>
      <c r="M1259" s="127" t="s">
        <v>68</v>
      </c>
      <c r="N1259" s="128">
        <v>8</v>
      </c>
      <c r="O1259" s="128">
        <v>47</v>
      </c>
      <c r="P1259" s="129">
        <f t="shared" si="64"/>
        <v>-39</v>
      </c>
    </row>
    <row r="1260" spans="1:16" s="103" customFormat="1" ht="14.1" customHeight="1" x14ac:dyDescent="0.2">
      <c r="A1260" s="43"/>
      <c r="B1260" s="101"/>
      <c r="C1260" s="118"/>
      <c r="D1260" s="118"/>
      <c r="E1260" s="118"/>
      <c r="F1260" s="118"/>
      <c r="G1260" s="89"/>
      <c r="H1260" s="89"/>
      <c r="I1260" s="127" t="s">
        <v>65</v>
      </c>
      <c r="J1260" s="128">
        <v>138</v>
      </c>
      <c r="K1260" s="128">
        <v>82</v>
      </c>
      <c r="L1260" s="129">
        <f t="shared" si="63"/>
        <v>56</v>
      </c>
      <c r="M1260" s="127" t="s">
        <v>64</v>
      </c>
      <c r="N1260" s="128">
        <v>469</v>
      </c>
      <c r="O1260" s="128">
        <v>501</v>
      </c>
      <c r="P1260" s="129">
        <f t="shared" si="64"/>
        <v>-32</v>
      </c>
    </row>
    <row r="1261" spans="1:16" s="103" customFormat="1" ht="14.1" customHeight="1" x14ac:dyDescent="0.2">
      <c r="A1261" s="43"/>
      <c r="B1261" s="101"/>
      <c r="C1261" s="118"/>
      <c r="D1261" s="118"/>
      <c r="E1261" s="118"/>
      <c r="F1261" s="118"/>
      <c r="G1261" s="89"/>
      <c r="H1261" s="89"/>
      <c r="I1261" s="127" t="s">
        <v>71</v>
      </c>
      <c r="J1261" s="128">
        <v>50</v>
      </c>
      <c r="K1261" s="128">
        <v>0</v>
      </c>
      <c r="L1261" s="129">
        <f t="shared" si="63"/>
        <v>50</v>
      </c>
      <c r="M1261" s="127" t="s">
        <v>63</v>
      </c>
      <c r="N1261" s="128">
        <v>75</v>
      </c>
      <c r="O1261" s="128">
        <v>98</v>
      </c>
      <c r="P1261" s="129">
        <f t="shared" si="64"/>
        <v>-23</v>
      </c>
    </row>
    <row r="1262" spans="1:16" s="103" customFormat="1" ht="14.1" customHeight="1" x14ac:dyDescent="0.2">
      <c r="A1262" s="43"/>
      <c r="B1262" s="101"/>
      <c r="C1262" s="118"/>
      <c r="D1262" s="118"/>
      <c r="E1262" s="118"/>
      <c r="F1262" s="118"/>
      <c r="G1262" s="89"/>
      <c r="H1262" s="89"/>
      <c r="I1262" s="127" t="s">
        <v>96</v>
      </c>
      <c r="J1262" s="128">
        <v>284</v>
      </c>
      <c r="K1262" s="128">
        <v>259</v>
      </c>
      <c r="L1262" s="129">
        <f t="shared" si="63"/>
        <v>25</v>
      </c>
      <c r="M1262" s="127" t="s">
        <v>80</v>
      </c>
      <c r="N1262" s="128">
        <v>0</v>
      </c>
      <c r="O1262" s="128">
        <v>17</v>
      </c>
      <c r="P1262" s="129">
        <f t="shared" si="64"/>
        <v>-17</v>
      </c>
    </row>
    <row r="1263" spans="1:16" s="103" customFormat="1" ht="14.1" customHeight="1" x14ac:dyDescent="0.2">
      <c r="A1263" s="43"/>
      <c r="B1263" s="101"/>
      <c r="C1263" s="118"/>
      <c r="D1263" s="118"/>
      <c r="E1263" s="118"/>
      <c r="F1263" s="118"/>
      <c r="G1263" s="89"/>
      <c r="H1263" s="89"/>
      <c r="I1263" s="127" t="s">
        <v>158</v>
      </c>
      <c r="J1263" s="128">
        <v>23</v>
      </c>
      <c r="K1263" s="128">
        <v>0</v>
      </c>
      <c r="L1263" s="129">
        <f t="shared" si="63"/>
        <v>23</v>
      </c>
      <c r="M1263" s="127" t="s">
        <v>99</v>
      </c>
      <c r="N1263" s="128">
        <v>5</v>
      </c>
      <c r="O1263" s="128">
        <v>22</v>
      </c>
      <c r="P1263" s="129">
        <f t="shared" si="64"/>
        <v>-17</v>
      </c>
    </row>
    <row r="1264" spans="1:16" s="103" customFormat="1" ht="14.1" customHeight="1" x14ac:dyDescent="0.2">
      <c r="A1264" s="43"/>
      <c r="B1264" s="101"/>
      <c r="C1264" s="118"/>
      <c r="D1264" s="118"/>
      <c r="E1264" s="118"/>
      <c r="F1264" s="118"/>
      <c r="G1264" s="89"/>
      <c r="H1264" s="89"/>
      <c r="I1264" s="127" t="s">
        <v>69</v>
      </c>
      <c r="J1264" s="128">
        <v>16</v>
      </c>
      <c r="K1264" s="128">
        <v>0</v>
      </c>
      <c r="L1264" s="129">
        <f t="shared" si="63"/>
        <v>16</v>
      </c>
      <c r="M1264" s="127" t="s">
        <v>67</v>
      </c>
      <c r="N1264" s="128">
        <v>0</v>
      </c>
      <c r="O1264" s="128">
        <v>15</v>
      </c>
      <c r="P1264" s="129">
        <f t="shared" si="64"/>
        <v>-15</v>
      </c>
    </row>
    <row r="1265" spans="1:16" s="103" customFormat="1" ht="14.1" customHeight="1" x14ac:dyDescent="0.2">
      <c r="A1265" s="117"/>
      <c r="B1265" s="123"/>
      <c r="C1265" s="118"/>
      <c r="D1265" s="118"/>
      <c r="E1265" s="118"/>
      <c r="F1265" s="118"/>
      <c r="G1265" s="118"/>
      <c r="H1265" s="118"/>
      <c r="I1265" s="127" t="s">
        <v>102</v>
      </c>
      <c r="J1265" s="128">
        <v>262</v>
      </c>
      <c r="K1265" s="128">
        <v>246</v>
      </c>
      <c r="L1265" s="129">
        <f t="shared" si="63"/>
        <v>16</v>
      </c>
      <c r="M1265" s="127" t="s">
        <v>155</v>
      </c>
      <c r="N1265" s="128">
        <v>1476</v>
      </c>
      <c r="O1265" s="128">
        <v>1484</v>
      </c>
      <c r="P1265" s="129">
        <f t="shared" si="64"/>
        <v>-8</v>
      </c>
    </row>
    <row r="1266" spans="1:16" s="103" customFormat="1" ht="14.1" customHeight="1" x14ac:dyDescent="0.2">
      <c r="A1266" s="117"/>
      <c r="B1266" s="123"/>
      <c r="C1266" s="118"/>
      <c r="D1266" s="118"/>
      <c r="E1266" s="118"/>
      <c r="F1266" s="118"/>
      <c r="G1266" s="118"/>
      <c r="H1266" s="118"/>
      <c r="I1266" s="127" t="s">
        <v>66</v>
      </c>
      <c r="J1266" s="128">
        <v>13</v>
      </c>
      <c r="K1266" s="128">
        <v>0</v>
      </c>
      <c r="L1266" s="129">
        <f t="shared" si="63"/>
        <v>13</v>
      </c>
      <c r="M1266" s="127" t="s">
        <v>87</v>
      </c>
      <c r="N1266" s="128">
        <v>0</v>
      </c>
      <c r="O1266" s="128">
        <v>4</v>
      </c>
      <c r="P1266" s="129">
        <f t="shared" si="64"/>
        <v>-4</v>
      </c>
    </row>
    <row r="1267" spans="1:16" s="103" customFormat="1" ht="14.1" customHeight="1" x14ac:dyDescent="0.2">
      <c r="A1267" s="43"/>
      <c r="B1267" s="101"/>
      <c r="C1267" s="118"/>
      <c r="D1267" s="118"/>
      <c r="E1267" s="118"/>
      <c r="F1267" s="118"/>
      <c r="G1267" s="89"/>
      <c r="H1267" s="89"/>
      <c r="I1267" s="127" t="s">
        <v>70</v>
      </c>
      <c r="J1267" s="128">
        <v>12</v>
      </c>
      <c r="K1267" s="128">
        <v>0</v>
      </c>
      <c r="L1267" s="129">
        <f t="shared" si="63"/>
        <v>12</v>
      </c>
      <c r="M1267" s="127" t="s">
        <v>84</v>
      </c>
      <c r="N1267" s="128">
        <v>0</v>
      </c>
      <c r="O1267" s="128">
        <v>4</v>
      </c>
      <c r="P1267" s="129">
        <f t="shared" si="64"/>
        <v>-4</v>
      </c>
    </row>
    <row r="1268" spans="1:16" s="103" customFormat="1" ht="14.1" customHeight="1" x14ac:dyDescent="0.2">
      <c r="C1268" s="118"/>
      <c r="D1268" s="118"/>
      <c r="E1268" s="118"/>
      <c r="F1268" s="118"/>
      <c r="G1268" s="89"/>
      <c r="H1268" s="89"/>
      <c r="I1268" s="127" t="s">
        <v>98</v>
      </c>
      <c r="J1268" s="128">
        <v>10</v>
      </c>
      <c r="K1268" s="128">
        <v>0</v>
      </c>
      <c r="L1268" s="129">
        <f t="shared" si="63"/>
        <v>10</v>
      </c>
      <c r="M1268" s="127" t="s">
        <v>94</v>
      </c>
      <c r="N1268" s="128">
        <v>30</v>
      </c>
      <c r="O1268" s="128">
        <v>33</v>
      </c>
      <c r="P1268" s="129">
        <f t="shared" si="64"/>
        <v>-3</v>
      </c>
    </row>
    <row r="1269" spans="1:16" s="103" customFormat="1" ht="14.1" customHeight="1" x14ac:dyDescent="0.2">
      <c r="C1269" s="118"/>
      <c r="D1269" s="118"/>
      <c r="E1269" s="118"/>
      <c r="F1269" s="118"/>
      <c r="G1269" s="89"/>
      <c r="H1269" s="89"/>
      <c r="I1269" s="127" t="s">
        <v>86</v>
      </c>
      <c r="J1269" s="128">
        <v>9</v>
      </c>
      <c r="K1269" s="128">
        <v>0</v>
      </c>
      <c r="L1269" s="129">
        <f t="shared" si="63"/>
        <v>9</v>
      </c>
      <c r="M1269" s="127" t="s">
        <v>85</v>
      </c>
      <c r="N1269" s="128">
        <v>14</v>
      </c>
      <c r="O1269" s="128">
        <v>16</v>
      </c>
      <c r="P1269" s="129">
        <f t="shared" si="64"/>
        <v>-2</v>
      </c>
    </row>
    <row r="1270" spans="1:16" s="103" customFormat="1" ht="14.1" customHeight="1" x14ac:dyDescent="0.2">
      <c r="C1270" s="118"/>
      <c r="D1270" s="118"/>
      <c r="E1270" s="118"/>
      <c r="F1270" s="118"/>
      <c r="G1270" s="89"/>
      <c r="H1270" s="89"/>
      <c r="I1270" s="127" t="s">
        <v>103</v>
      </c>
      <c r="J1270" s="128">
        <v>3</v>
      </c>
      <c r="K1270" s="128">
        <v>0</v>
      </c>
      <c r="L1270" s="129">
        <f t="shared" si="63"/>
        <v>3</v>
      </c>
      <c r="M1270" s="127" t="s">
        <v>82</v>
      </c>
      <c r="N1270" s="128">
        <v>17</v>
      </c>
      <c r="O1270" s="128">
        <v>18</v>
      </c>
      <c r="P1270" s="129">
        <f t="shared" si="64"/>
        <v>-1</v>
      </c>
    </row>
    <row r="1271" spans="1:16" s="103" customFormat="1" ht="14.1" customHeight="1" x14ac:dyDescent="0.2">
      <c r="C1271" s="118"/>
      <c r="D1271" s="118"/>
      <c r="E1271" s="118"/>
      <c r="F1271" s="118"/>
      <c r="G1271" s="89"/>
      <c r="H1271" s="89"/>
      <c r="I1271" s="127" t="s">
        <v>74</v>
      </c>
      <c r="J1271" s="128">
        <v>2</v>
      </c>
      <c r="K1271" s="128">
        <v>0</v>
      </c>
      <c r="L1271" s="129">
        <f t="shared" si="63"/>
        <v>2</v>
      </c>
      <c r="M1271" s="127" t="s">
        <v>171</v>
      </c>
      <c r="N1271" s="128">
        <v>0</v>
      </c>
      <c r="O1271" s="128">
        <v>1</v>
      </c>
      <c r="P1271" s="129">
        <f t="shared" si="64"/>
        <v>-1</v>
      </c>
    </row>
    <row r="1272" spans="1:16" s="103" customFormat="1" ht="14.1" customHeight="1" x14ac:dyDescent="0.2">
      <c r="C1272" s="118"/>
      <c r="D1272" s="118"/>
      <c r="E1272" s="118"/>
      <c r="F1272" s="118"/>
      <c r="G1272" s="89"/>
      <c r="H1272" s="89"/>
      <c r="I1272" s="127" t="s">
        <v>153</v>
      </c>
      <c r="J1272" s="128">
        <v>2</v>
      </c>
      <c r="K1272" s="128">
        <v>1</v>
      </c>
      <c r="L1272" s="129">
        <f t="shared" si="63"/>
        <v>1</v>
      </c>
      <c r="M1272" s="127" t="s">
        <v>150</v>
      </c>
      <c r="N1272" s="128">
        <v>321</v>
      </c>
      <c r="O1272" s="128">
        <v>824</v>
      </c>
      <c r="P1272" s="129">
        <f t="shared" si="64"/>
        <v>-503</v>
      </c>
    </row>
    <row r="1273" spans="1:16" s="103" customFormat="1" ht="14.1" customHeight="1" x14ac:dyDescent="0.2">
      <c r="C1273" s="118"/>
      <c r="D1273" s="118"/>
      <c r="E1273" s="118"/>
      <c r="F1273" s="118"/>
      <c r="G1273" s="89"/>
      <c r="H1273" s="89"/>
      <c r="I1273" s="127" t="s">
        <v>168</v>
      </c>
      <c r="J1273" s="128">
        <v>35</v>
      </c>
      <c r="K1273" s="128">
        <v>34</v>
      </c>
      <c r="L1273" s="129">
        <f t="shared" si="63"/>
        <v>1</v>
      </c>
    </row>
    <row r="1274" spans="1:16" s="103" customFormat="1" ht="14.1" customHeight="1" x14ac:dyDescent="0.2">
      <c r="C1274" s="118"/>
      <c r="D1274" s="118"/>
      <c r="E1274" s="118"/>
      <c r="F1274" s="118"/>
      <c r="G1274" s="89"/>
      <c r="H1274" s="89"/>
      <c r="I1274" s="131"/>
      <c r="J1274" s="128"/>
      <c r="K1274" s="128"/>
      <c r="L1274" s="129"/>
      <c r="M1274" s="131"/>
      <c r="N1274" s="128"/>
      <c r="O1274" s="128"/>
      <c r="P1274" s="129"/>
    </row>
    <row r="1275" spans="1:16" s="103" customFormat="1" ht="14.1" customHeight="1" x14ac:dyDescent="0.2">
      <c r="C1275" s="118"/>
      <c r="D1275" s="118"/>
      <c r="E1275" s="118"/>
      <c r="F1275" s="118"/>
      <c r="G1275" s="89"/>
      <c r="H1275" s="89"/>
      <c r="I1275" s="131"/>
      <c r="J1275" s="128"/>
      <c r="K1275" s="128"/>
      <c r="L1275" s="129"/>
      <c r="M1275" s="131"/>
      <c r="N1275" s="128"/>
      <c r="O1275" s="128"/>
      <c r="P1275" s="129"/>
    </row>
    <row r="1276" spans="1:16" s="103" customFormat="1" ht="14.1" customHeight="1" x14ac:dyDescent="0.2">
      <c r="C1276" s="118"/>
      <c r="D1276" s="118"/>
      <c r="E1276" s="118"/>
      <c r="F1276" s="118"/>
      <c r="G1276" s="89"/>
      <c r="H1276" s="89"/>
      <c r="I1276" s="132"/>
      <c r="J1276" s="133"/>
      <c r="K1276" s="133"/>
      <c r="L1276" s="129"/>
      <c r="M1276" s="131"/>
      <c r="N1276" s="128"/>
      <c r="O1276" s="128"/>
      <c r="P1276" s="129"/>
    </row>
    <row r="1277" spans="1:16" s="103" customFormat="1" ht="14.1" customHeight="1" x14ac:dyDescent="0.2">
      <c r="C1277" s="118"/>
      <c r="D1277" s="118"/>
      <c r="E1277" s="118"/>
      <c r="F1277" s="118"/>
      <c r="G1277" s="89"/>
      <c r="H1277" s="89"/>
      <c r="I1277" s="132"/>
      <c r="J1277" s="133"/>
      <c r="K1277" s="133"/>
      <c r="L1277" s="129"/>
      <c r="M1277" s="131"/>
      <c r="N1277" s="128"/>
      <c r="O1277" s="128"/>
      <c r="P1277" s="129"/>
    </row>
    <row r="1278" spans="1:16" s="103" customFormat="1" ht="14.1" customHeight="1" x14ac:dyDescent="0.2">
      <c r="C1278" s="118"/>
      <c r="D1278" s="118"/>
      <c r="E1278" s="118"/>
      <c r="F1278" s="118"/>
      <c r="G1278" s="89"/>
      <c r="H1278" s="89"/>
      <c r="I1278" s="132"/>
      <c r="J1278" s="133"/>
      <c r="K1278" s="133"/>
      <c r="L1278" s="129"/>
      <c r="P1278" s="134"/>
    </row>
    <row r="1279" spans="1:16" s="103" customFormat="1" ht="14.1" customHeight="1" x14ac:dyDescent="0.2">
      <c r="C1279" s="118"/>
      <c r="D1279" s="118"/>
      <c r="E1279" s="118"/>
      <c r="F1279" s="118"/>
      <c r="G1279" s="89"/>
      <c r="H1279" s="89"/>
      <c r="I1279" s="132"/>
      <c r="J1279" s="133"/>
      <c r="K1279" s="133"/>
      <c r="L1279" s="129"/>
      <c r="M1279" s="132"/>
      <c r="N1279" s="133"/>
      <c r="O1279" s="133"/>
      <c r="P1279" s="129"/>
    </row>
    <row r="1280" spans="1:16" s="103" customFormat="1" ht="14.1" customHeight="1" x14ac:dyDescent="0.2">
      <c r="C1280" s="118"/>
      <c r="D1280" s="118"/>
      <c r="E1280" s="118"/>
      <c r="F1280" s="118"/>
      <c r="G1280" s="89"/>
      <c r="H1280" s="89"/>
      <c r="I1280" s="132"/>
      <c r="J1280" s="133"/>
      <c r="K1280" s="133"/>
      <c r="L1280" s="129"/>
      <c r="M1280" s="132"/>
      <c r="N1280" s="133"/>
      <c r="O1280" s="133"/>
      <c r="P1280" s="129"/>
    </row>
    <row r="1281" spans="1:16" s="103" customFormat="1" ht="14.1" customHeight="1" x14ac:dyDescent="0.2">
      <c r="C1281" s="118"/>
      <c r="D1281" s="118"/>
      <c r="E1281" s="118"/>
      <c r="F1281" s="118"/>
      <c r="G1281" s="89"/>
      <c r="H1281" s="89"/>
      <c r="I1281" s="132"/>
      <c r="J1281" s="133"/>
      <c r="K1281" s="133"/>
      <c r="L1281" s="129"/>
      <c r="M1281" s="132"/>
      <c r="N1281" s="133"/>
      <c r="O1281" s="133"/>
      <c r="P1281" s="129"/>
    </row>
    <row r="1282" spans="1:16" s="103" customFormat="1" ht="14.1" customHeight="1" x14ac:dyDescent="0.2">
      <c r="C1282" s="118"/>
      <c r="D1282" s="118"/>
      <c r="E1282" s="118"/>
      <c r="F1282" s="118"/>
      <c r="G1282" s="89"/>
      <c r="H1282" s="89"/>
      <c r="I1282" s="132"/>
      <c r="J1282" s="133"/>
      <c r="K1282" s="133"/>
      <c r="L1282" s="129"/>
      <c r="M1282" s="132"/>
      <c r="N1282" s="133"/>
      <c r="O1282" s="133"/>
      <c r="P1282" s="129"/>
    </row>
    <row r="1283" spans="1:16" s="103" customFormat="1" ht="14.1" customHeight="1" x14ac:dyDescent="0.2">
      <c r="C1283" s="118"/>
      <c r="D1283" s="118"/>
      <c r="E1283" s="118"/>
      <c r="F1283" s="118"/>
      <c r="G1283" s="89"/>
      <c r="H1283" s="89"/>
      <c r="L1283" s="134"/>
      <c r="P1283" s="134"/>
    </row>
    <row r="1284" spans="1:16" s="103" customFormat="1" ht="14.1" customHeight="1" x14ac:dyDescent="0.2">
      <c r="C1284" s="118"/>
      <c r="D1284" s="118"/>
      <c r="E1284" s="118"/>
      <c r="F1284" s="118"/>
      <c r="G1284" s="89"/>
      <c r="H1284" s="89"/>
      <c r="I1284" s="135"/>
      <c r="J1284" s="124"/>
      <c r="K1284" s="124"/>
      <c r="L1284" s="129"/>
      <c r="M1284" s="135"/>
      <c r="N1284" s="124"/>
      <c r="O1284" s="124"/>
      <c r="P1284" s="129"/>
    </row>
    <row r="1285" spans="1:16" s="103" customFormat="1" ht="14.1" customHeight="1" x14ac:dyDescent="0.2">
      <c r="C1285" s="118"/>
      <c r="D1285" s="118"/>
      <c r="E1285" s="118"/>
      <c r="F1285" s="118"/>
      <c r="G1285" s="89"/>
      <c r="H1285" s="89"/>
      <c r="I1285" s="135"/>
      <c r="J1285" s="124"/>
      <c r="K1285" s="124"/>
      <c r="L1285" s="129"/>
      <c r="M1285" s="135"/>
      <c r="N1285" s="124"/>
      <c r="O1285" s="124"/>
      <c r="P1285" s="129"/>
    </row>
    <row r="1286" spans="1:16" s="103" customFormat="1" ht="14.1" customHeight="1" x14ac:dyDescent="0.2">
      <c r="C1286" s="118"/>
      <c r="D1286" s="118"/>
      <c r="E1286" s="118"/>
      <c r="F1286" s="118"/>
      <c r="G1286" s="89"/>
      <c r="H1286" s="89"/>
      <c r="I1286" s="135"/>
      <c r="J1286" s="124"/>
      <c r="K1286" s="124"/>
      <c r="L1286" s="129"/>
      <c r="N1286" s="89"/>
      <c r="O1286" s="89"/>
      <c r="P1286" s="122"/>
    </row>
    <row r="1287" spans="1:16" s="103" customFormat="1" ht="14.1" customHeight="1" x14ac:dyDescent="0.2">
      <c r="C1287" s="118"/>
      <c r="D1287" s="118"/>
      <c r="E1287" s="118"/>
      <c r="F1287" s="118"/>
      <c r="G1287" s="89"/>
      <c r="H1287" s="89"/>
      <c r="I1287" s="135"/>
      <c r="J1287" s="124"/>
      <c r="K1287" s="124"/>
      <c r="L1287" s="129"/>
      <c r="N1287" s="89"/>
      <c r="O1287" s="89"/>
      <c r="P1287" s="122"/>
    </row>
    <row r="1288" spans="1:16" s="103" customFormat="1" ht="14.1" customHeight="1" x14ac:dyDescent="0.2">
      <c r="C1288" s="118"/>
      <c r="D1288" s="118"/>
      <c r="E1288" s="118"/>
      <c r="F1288" s="118"/>
      <c r="G1288" s="89"/>
      <c r="H1288" s="89"/>
      <c r="I1288" s="89"/>
      <c r="J1288" s="89"/>
      <c r="K1288" s="89"/>
      <c r="L1288" s="122"/>
      <c r="N1288" s="89"/>
      <c r="O1288" s="89"/>
      <c r="P1288" s="122"/>
    </row>
    <row r="1289" spans="1:16" s="103" customFormat="1" ht="14.1" customHeight="1" x14ac:dyDescent="0.2">
      <c r="C1289" s="118"/>
      <c r="D1289" s="118"/>
      <c r="E1289" s="118"/>
      <c r="F1289" s="118"/>
      <c r="G1289" s="89"/>
      <c r="H1289" s="89"/>
      <c r="I1289" s="89"/>
      <c r="J1289" s="89"/>
      <c r="K1289" s="89"/>
      <c r="L1289" s="122"/>
      <c r="N1289" s="89"/>
      <c r="O1289" s="89"/>
      <c r="P1289" s="122"/>
    </row>
    <row r="1290" spans="1:16" s="103" customFormat="1" ht="14.1" customHeight="1" x14ac:dyDescent="0.2">
      <c r="C1290" s="118"/>
      <c r="D1290" s="118"/>
      <c r="E1290" s="118"/>
      <c r="F1290" s="118"/>
      <c r="G1290" s="89"/>
      <c r="H1290" s="89"/>
      <c r="I1290" s="89"/>
      <c r="J1290" s="89"/>
      <c r="K1290" s="89"/>
      <c r="L1290" s="122"/>
      <c r="N1290" s="89"/>
      <c r="O1290" s="89"/>
      <c r="P1290" s="122"/>
    </row>
    <row r="1291" spans="1:16" s="103" customFormat="1" ht="14.1" customHeight="1" x14ac:dyDescent="0.2">
      <c r="C1291" s="118"/>
      <c r="D1291" s="118"/>
      <c r="E1291" s="118"/>
      <c r="F1291" s="118"/>
      <c r="G1291" s="89"/>
      <c r="H1291" s="89"/>
      <c r="I1291" s="118" t="s">
        <v>151</v>
      </c>
      <c r="J1291" s="118">
        <f>SUM(J1254:J1290)</f>
        <v>35818</v>
      </c>
      <c r="K1291" s="118">
        <f t="shared" ref="K1291" si="65">SUM(K1254:K1290)</f>
        <v>29853</v>
      </c>
      <c r="L1291" s="137">
        <f>SUM(L1254:L1290)</f>
        <v>5965</v>
      </c>
      <c r="M1291" s="118" t="s">
        <v>151</v>
      </c>
      <c r="N1291" s="118">
        <f>SUM(N1254:N1290)</f>
        <v>17445</v>
      </c>
      <c r="O1291" s="118">
        <f t="shared" ref="O1291" si="66">SUM(O1254:O1290)</f>
        <v>25987</v>
      </c>
      <c r="P1291" s="137">
        <f>SUM(P1254:P1290)</f>
        <v>-8542</v>
      </c>
    </row>
    <row r="1292" spans="1:16" s="103" customFormat="1" ht="14.1" customHeight="1" x14ac:dyDescent="0.2">
      <c r="C1292" s="118"/>
      <c r="D1292" s="118"/>
      <c r="E1292" s="118"/>
      <c r="F1292" s="118"/>
      <c r="G1292" s="89"/>
      <c r="H1292" s="89"/>
      <c r="J1292" s="118">
        <f>N1291</f>
        <v>17445</v>
      </c>
      <c r="K1292" s="118">
        <f>O1291</f>
        <v>25987</v>
      </c>
      <c r="L1292" s="137">
        <f>P1291</f>
        <v>-8542</v>
      </c>
      <c r="N1292" s="89"/>
      <c r="O1292" s="89"/>
      <c r="P1292" s="122"/>
    </row>
    <row r="1293" spans="1:16" s="103" customFormat="1" ht="14.1" customHeight="1" x14ac:dyDescent="0.2">
      <c r="C1293" s="118"/>
      <c r="D1293" s="118"/>
      <c r="E1293" s="118"/>
      <c r="F1293" s="118"/>
      <c r="G1293" s="89"/>
      <c r="H1293" s="89"/>
      <c r="J1293" s="138">
        <f>SUM(J1291:J1292)</f>
        <v>53263</v>
      </c>
      <c r="K1293" s="138">
        <f>SUM(K1291:K1292)</f>
        <v>55840</v>
      </c>
      <c r="L1293" s="139">
        <f>SUM(L1291:L1292)</f>
        <v>-2577</v>
      </c>
      <c r="N1293" s="89"/>
      <c r="O1293" s="89"/>
      <c r="P1293" s="122"/>
    </row>
    <row r="1294" spans="1:16" s="103" customFormat="1" ht="14.1" customHeight="1" x14ac:dyDescent="0.2">
      <c r="C1294" s="118"/>
      <c r="D1294" s="118"/>
      <c r="E1294" s="118"/>
      <c r="F1294" s="118"/>
      <c r="G1294" s="89"/>
      <c r="H1294" s="89"/>
      <c r="I1294" s="142" t="s">
        <v>270</v>
      </c>
      <c r="J1294" s="89">
        <f>C1253-J1293</f>
        <v>0</v>
      </c>
      <c r="K1294" s="89">
        <f>E1253-K1293</f>
        <v>0</v>
      </c>
      <c r="L1294" s="139">
        <f>G1253-L1293</f>
        <v>0</v>
      </c>
      <c r="M1294" s="101"/>
      <c r="N1294" s="89"/>
      <c r="O1294" s="89"/>
      <c r="P1294" s="122"/>
    </row>
    <row r="1295" spans="1:16" s="103" customFormat="1" ht="14.1" customHeight="1" x14ac:dyDescent="0.2">
      <c r="A1295" s="43"/>
      <c r="B1295" s="101"/>
      <c r="C1295" s="118"/>
      <c r="D1295" s="118"/>
      <c r="E1295" s="118"/>
      <c r="F1295" s="118"/>
      <c r="G1295" s="89"/>
      <c r="H1295" s="89"/>
      <c r="I1295" s="89"/>
      <c r="J1295" s="89"/>
      <c r="K1295" s="89"/>
      <c r="L1295" s="122"/>
      <c r="M1295" s="101"/>
      <c r="N1295" s="89"/>
      <c r="O1295" s="89"/>
      <c r="P1295" s="122"/>
    </row>
    <row r="1296" spans="1:16" s="103" customFormat="1" ht="14.1" customHeight="1" x14ac:dyDescent="0.2">
      <c r="A1296" s="117">
        <v>31</v>
      </c>
      <c r="B1296" s="150" t="s">
        <v>271</v>
      </c>
      <c r="C1296" s="48">
        <v>4953</v>
      </c>
      <c r="D1296" s="119">
        <f>C1296*100/22958322</f>
        <v>2.1573876348628614E-2</v>
      </c>
      <c r="E1296" s="48">
        <v>5312</v>
      </c>
      <c r="F1296" s="119">
        <f>E1296*100/23212007</f>
        <v>2.2884707901389138E-2</v>
      </c>
      <c r="G1296" s="120">
        <f>C1296-E1296</f>
        <v>-359</v>
      </c>
      <c r="H1296" s="121">
        <f>G1296*100/E1296</f>
        <v>-6.7582831325301207</v>
      </c>
      <c r="J1296" s="89"/>
      <c r="K1296" s="89"/>
      <c r="L1296" s="122"/>
      <c r="N1296" s="89"/>
      <c r="O1296" s="89"/>
      <c r="P1296" s="122"/>
    </row>
    <row r="1297" spans="1:16" s="103" customFormat="1" ht="14.1" customHeight="1" x14ac:dyDescent="0.2">
      <c r="A1297" s="43"/>
      <c r="B1297" s="123"/>
      <c r="C1297" s="118"/>
      <c r="D1297" s="118"/>
      <c r="E1297" s="118"/>
      <c r="F1297" s="118"/>
      <c r="G1297" s="89"/>
      <c r="H1297" s="89"/>
      <c r="I1297" s="127" t="s">
        <v>73</v>
      </c>
      <c r="J1297" s="128">
        <v>550</v>
      </c>
      <c r="K1297" s="128">
        <v>277</v>
      </c>
      <c r="L1297" s="129">
        <f t="shared" ref="L1297:L1318" si="67">J1297-K1297</f>
        <v>273</v>
      </c>
      <c r="M1297" s="127" t="s">
        <v>63</v>
      </c>
      <c r="N1297" s="128">
        <v>2046</v>
      </c>
      <c r="O1297" s="128">
        <v>2271</v>
      </c>
      <c r="P1297" s="129">
        <f t="shared" ref="P1297:P1321" si="68">N1297-O1297</f>
        <v>-225</v>
      </c>
    </row>
    <row r="1298" spans="1:16" s="103" customFormat="1" ht="14.1" customHeight="1" x14ac:dyDescent="0.2">
      <c r="A1298" s="43"/>
      <c r="B1298" s="101"/>
      <c r="C1298" s="118"/>
      <c r="D1298" s="118"/>
      <c r="E1298" s="118"/>
      <c r="F1298" s="118"/>
      <c r="G1298" s="89"/>
      <c r="H1298" s="89"/>
      <c r="I1298" s="127" t="s">
        <v>90</v>
      </c>
      <c r="J1298" s="128">
        <v>399</v>
      </c>
      <c r="K1298" s="128">
        <v>326</v>
      </c>
      <c r="L1298" s="129">
        <f t="shared" si="67"/>
        <v>73</v>
      </c>
      <c r="M1298" s="127" t="s">
        <v>83</v>
      </c>
      <c r="N1298" s="128">
        <v>30</v>
      </c>
      <c r="O1298" s="128">
        <v>148</v>
      </c>
      <c r="P1298" s="129">
        <f t="shared" si="68"/>
        <v>-118</v>
      </c>
    </row>
    <row r="1299" spans="1:16" s="103" customFormat="1" ht="14.1" customHeight="1" x14ac:dyDescent="0.2">
      <c r="A1299" s="43"/>
      <c r="B1299" s="101"/>
      <c r="C1299" s="118"/>
      <c r="D1299" s="118"/>
      <c r="E1299" s="118"/>
      <c r="F1299" s="118"/>
      <c r="G1299" s="89"/>
      <c r="H1299" s="89"/>
      <c r="I1299" s="127" t="s">
        <v>68</v>
      </c>
      <c r="J1299" s="128">
        <v>86</v>
      </c>
      <c r="K1299" s="128">
        <v>29</v>
      </c>
      <c r="L1299" s="129">
        <f t="shared" si="67"/>
        <v>57</v>
      </c>
      <c r="M1299" s="127" t="s">
        <v>81</v>
      </c>
      <c r="N1299" s="128">
        <v>60</v>
      </c>
      <c r="O1299" s="128">
        <v>142</v>
      </c>
      <c r="P1299" s="129">
        <f t="shared" si="68"/>
        <v>-82</v>
      </c>
    </row>
    <row r="1300" spans="1:16" s="103" customFormat="1" ht="14.1" customHeight="1" x14ac:dyDescent="0.2">
      <c r="A1300" s="43"/>
      <c r="B1300" s="101"/>
      <c r="C1300" s="118"/>
      <c r="D1300" s="118"/>
      <c r="E1300" s="118"/>
      <c r="F1300" s="118"/>
      <c r="G1300" s="89"/>
      <c r="H1300" s="89"/>
      <c r="I1300" s="127" t="s">
        <v>167</v>
      </c>
      <c r="J1300" s="128">
        <v>353</v>
      </c>
      <c r="K1300" s="128">
        <v>309</v>
      </c>
      <c r="L1300" s="129">
        <f t="shared" si="67"/>
        <v>44</v>
      </c>
      <c r="M1300" s="127" t="s">
        <v>77</v>
      </c>
      <c r="N1300" s="128">
        <v>102</v>
      </c>
      <c r="O1300" s="128">
        <v>173</v>
      </c>
      <c r="P1300" s="129">
        <f t="shared" si="68"/>
        <v>-71</v>
      </c>
    </row>
    <row r="1301" spans="1:16" s="103" customFormat="1" ht="14.1" customHeight="1" x14ac:dyDescent="0.2">
      <c r="A1301" s="43"/>
      <c r="B1301" s="101"/>
      <c r="C1301" s="118"/>
      <c r="D1301" s="118"/>
      <c r="E1301" s="118"/>
      <c r="F1301" s="118"/>
      <c r="G1301" s="89"/>
      <c r="H1301" s="89"/>
      <c r="I1301" s="127" t="s">
        <v>153</v>
      </c>
      <c r="J1301" s="128">
        <v>269</v>
      </c>
      <c r="K1301" s="128">
        <v>236</v>
      </c>
      <c r="L1301" s="129">
        <f t="shared" si="67"/>
        <v>33</v>
      </c>
      <c r="M1301" s="127" t="s">
        <v>156</v>
      </c>
      <c r="N1301" s="128">
        <v>22</v>
      </c>
      <c r="O1301" s="128">
        <v>91</v>
      </c>
      <c r="P1301" s="129">
        <f t="shared" si="68"/>
        <v>-69</v>
      </c>
    </row>
    <row r="1302" spans="1:16" s="103" customFormat="1" ht="14.1" customHeight="1" x14ac:dyDescent="0.2">
      <c r="A1302" s="43"/>
      <c r="B1302" s="101"/>
      <c r="C1302" s="118"/>
      <c r="D1302" s="118"/>
      <c r="E1302" s="118"/>
      <c r="F1302" s="118"/>
      <c r="G1302" s="89"/>
      <c r="H1302" s="89"/>
      <c r="I1302" s="127" t="s">
        <v>88</v>
      </c>
      <c r="J1302" s="128">
        <v>51</v>
      </c>
      <c r="K1302" s="128">
        <v>18</v>
      </c>
      <c r="L1302" s="129">
        <f t="shared" si="67"/>
        <v>33</v>
      </c>
      <c r="M1302" s="127" t="s">
        <v>155</v>
      </c>
      <c r="N1302" s="128">
        <v>26</v>
      </c>
      <c r="O1302" s="128">
        <v>82</v>
      </c>
      <c r="P1302" s="129">
        <f t="shared" si="68"/>
        <v>-56</v>
      </c>
    </row>
    <row r="1303" spans="1:16" s="103" customFormat="1" ht="14.1" customHeight="1" x14ac:dyDescent="0.2">
      <c r="A1303" s="43"/>
      <c r="B1303" s="101"/>
      <c r="C1303" s="118"/>
      <c r="D1303" s="118"/>
      <c r="E1303" s="118"/>
      <c r="F1303" s="118"/>
      <c r="G1303" s="89"/>
      <c r="H1303" s="89"/>
      <c r="I1303" s="127" t="s">
        <v>99</v>
      </c>
      <c r="J1303" s="128">
        <v>232</v>
      </c>
      <c r="K1303" s="128">
        <v>207</v>
      </c>
      <c r="L1303" s="129">
        <f t="shared" si="67"/>
        <v>25</v>
      </c>
      <c r="M1303" s="127" t="s">
        <v>64</v>
      </c>
      <c r="N1303" s="128">
        <v>0</v>
      </c>
      <c r="O1303" s="128">
        <v>50</v>
      </c>
      <c r="P1303" s="129">
        <f t="shared" si="68"/>
        <v>-50</v>
      </c>
    </row>
    <row r="1304" spans="1:16" s="103" customFormat="1" ht="14.1" customHeight="1" x14ac:dyDescent="0.2">
      <c r="B1304" s="101"/>
      <c r="C1304" s="118"/>
      <c r="D1304" s="118"/>
      <c r="E1304" s="118"/>
      <c r="F1304" s="118"/>
      <c r="G1304" s="89"/>
      <c r="H1304" s="89"/>
      <c r="I1304" s="127" t="s">
        <v>65</v>
      </c>
      <c r="J1304" s="128">
        <v>65</v>
      </c>
      <c r="K1304" s="128">
        <v>41</v>
      </c>
      <c r="L1304" s="129">
        <f t="shared" si="67"/>
        <v>24</v>
      </c>
      <c r="M1304" s="127" t="s">
        <v>84</v>
      </c>
      <c r="N1304" s="128">
        <v>19</v>
      </c>
      <c r="O1304" s="128">
        <v>62</v>
      </c>
      <c r="P1304" s="129">
        <f t="shared" si="68"/>
        <v>-43</v>
      </c>
    </row>
    <row r="1305" spans="1:16" s="103" customFormat="1" ht="14.1" customHeight="1" x14ac:dyDescent="0.2">
      <c r="B1305" s="101"/>
      <c r="C1305" s="118"/>
      <c r="D1305" s="118"/>
      <c r="E1305" s="118"/>
      <c r="F1305" s="118"/>
      <c r="G1305" s="89"/>
      <c r="H1305" s="89"/>
      <c r="I1305" s="127" t="s">
        <v>97</v>
      </c>
      <c r="J1305" s="128">
        <v>25</v>
      </c>
      <c r="K1305" s="128">
        <v>12</v>
      </c>
      <c r="L1305" s="129">
        <f t="shared" si="67"/>
        <v>13</v>
      </c>
      <c r="M1305" s="127" t="s">
        <v>102</v>
      </c>
      <c r="N1305" s="128">
        <v>17</v>
      </c>
      <c r="O1305" s="128">
        <v>55</v>
      </c>
      <c r="P1305" s="129">
        <f t="shared" si="68"/>
        <v>-38</v>
      </c>
    </row>
    <row r="1306" spans="1:16" s="103" customFormat="1" ht="14.1" customHeight="1" x14ac:dyDescent="0.2">
      <c r="B1306" s="101"/>
      <c r="C1306" s="118"/>
      <c r="D1306" s="118"/>
      <c r="E1306" s="118"/>
      <c r="F1306" s="118"/>
      <c r="G1306" s="89"/>
      <c r="H1306" s="89"/>
      <c r="I1306" s="127" t="s">
        <v>82</v>
      </c>
      <c r="J1306" s="128">
        <v>11</v>
      </c>
      <c r="K1306" s="128">
        <v>0</v>
      </c>
      <c r="L1306" s="129">
        <f t="shared" si="67"/>
        <v>11</v>
      </c>
      <c r="M1306" s="127" t="s">
        <v>166</v>
      </c>
      <c r="N1306" s="128">
        <v>53</v>
      </c>
      <c r="O1306" s="128">
        <v>90</v>
      </c>
      <c r="P1306" s="129">
        <f t="shared" si="68"/>
        <v>-37</v>
      </c>
    </row>
    <row r="1307" spans="1:16" s="103" customFormat="1" ht="14.1" customHeight="1" x14ac:dyDescent="0.2">
      <c r="B1307" s="101"/>
      <c r="C1307" s="118"/>
      <c r="D1307" s="118"/>
      <c r="E1307" s="118"/>
      <c r="F1307" s="118"/>
      <c r="G1307" s="89"/>
      <c r="H1307" s="89"/>
      <c r="I1307" s="127" t="s">
        <v>78</v>
      </c>
      <c r="J1307" s="128">
        <v>9</v>
      </c>
      <c r="K1307" s="128">
        <v>0</v>
      </c>
      <c r="L1307" s="129">
        <f t="shared" si="67"/>
        <v>9</v>
      </c>
      <c r="M1307" s="127" t="s">
        <v>101</v>
      </c>
      <c r="N1307" s="128">
        <v>22</v>
      </c>
      <c r="O1307" s="128">
        <v>47</v>
      </c>
      <c r="P1307" s="129">
        <f t="shared" si="68"/>
        <v>-25</v>
      </c>
    </row>
    <row r="1308" spans="1:16" s="103" customFormat="1" ht="14.1" customHeight="1" x14ac:dyDescent="0.2">
      <c r="B1308" s="123"/>
      <c r="C1308" s="118"/>
      <c r="D1308" s="118"/>
      <c r="E1308" s="118"/>
      <c r="F1308" s="118"/>
      <c r="G1308" s="118"/>
      <c r="H1308" s="118"/>
      <c r="I1308" s="127" t="s">
        <v>70</v>
      </c>
      <c r="J1308" s="128">
        <v>15</v>
      </c>
      <c r="K1308" s="128">
        <v>6</v>
      </c>
      <c r="L1308" s="129">
        <f t="shared" si="67"/>
        <v>9</v>
      </c>
      <c r="M1308" s="127" t="s">
        <v>72</v>
      </c>
      <c r="N1308" s="128">
        <v>0</v>
      </c>
      <c r="O1308" s="128">
        <v>21</v>
      </c>
      <c r="P1308" s="129">
        <f t="shared" si="68"/>
        <v>-21</v>
      </c>
    </row>
    <row r="1309" spans="1:16" s="103" customFormat="1" ht="14.1" customHeight="1" x14ac:dyDescent="0.2">
      <c r="B1309" s="123"/>
      <c r="C1309" s="118"/>
      <c r="D1309" s="118"/>
      <c r="E1309" s="118"/>
      <c r="F1309" s="118"/>
      <c r="G1309" s="118"/>
      <c r="H1309" s="118"/>
      <c r="I1309" s="127" t="s">
        <v>69</v>
      </c>
      <c r="J1309" s="128">
        <v>9</v>
      </c>
      <c r="K1309" s="128">
        <v>3</v>
      </c>
      <c r="L1309" s="129">
        <f t="shared" si="67"/>
        <v>6</v>
      </c>
      <c r="M1309" s="127" t="s">
        <v>86</v>
      </c>
      <c r="N1309" s="128">
        <v>2</v>
      </c>
      <c r="O1309" s="128">
        <v>21</v>
      </c>
      <c r="P1309" s="129">
        <f t="shared" si="68"/>
        <v>-19</v>
      </c>
    </row>
    <row r="1310" spans="1:16" s="103" customFormat="1" ht="14.1" customHeight="1" x14ac:dyDescent="0.2">
      <c r="B1310" s="101"/>
      <c r="C1310" s="118"/>
      <c r="D1310" s="118"/>
      <c r="E1310" s="118"/>
      <c r="F1310" s="118"/>
      <c r="G1310" s="89"/>
      <c r="H1310" s="89"/>
      <c r="I1310" s="127" t="s">
        <v>149</v>
      </c>
      <c r="J1310" s="128">
        <v>7</v>
      </c>
      <c r="K1310" s="128">
        <v>1</v>
      </c>
      <c r="L1310" s="129">
        <f t="shared" si="67"/>
        <v>6</v>
      </c>
      <c r="M1310" s="127" t="s">
        <v>94</v>
      </c>
      <c r="N1310" s="128">
        <v>0</v>
      </c>
      <c r="O1310" s="128">
        <v>16</v>
      </c>
      <c r="P1310" s="129">
        <f t="shared" si="68"/>
        <v>-16</v>
      </c>
    </row>
    <row r="1311" spans="1:16" s="103" customFormat="1" ht="14.1" customHeight="1" x14ac:dyDescent="0.2">
      <c r="B1311" s="101"/>
      <c r="C1311" s="118"/>
      <c r="D1311" s="118"/>
      <c r="E1311" s="118"/>
      <c r="F1311" s="118"/>
      <c r="G1311" s="89"/>
      <c r="H1311" s="89"/>
      <c r="I1311" s="127" t="s">
        <v>96</v>
      </c>
      <c r="J1311" s="128">
        <v>6</v>
      </c>
      <c r="K1311" s="128">
        <v>1</v>
      </c>
      <c r="L1311" s="129">
        <f t="shared" si="67"/>
        <v>5</v>
      </c>
      <c r="M1311" s="127" t="s">
        <v>161</v>
      </c>
      <c r="N1311" s="128">
        <v>0</v>
      </c>
      <c r="O1311" s="128">
        <v>14</v>
      </c>
      <c r="P1311" s="129">
        <f t="shared" si="68"/>
        <v>-14</v>
      </c>
    </row>
    <row r="1312" spans="1:16" s="103" customFormat="1" ht="14.1" customHeight="1" x14ac:dyDescent="0.2">
      <c r="B1312" s="101"/>
      <c r="C1312" s="118"/>
      <c r="D1312" s="118"/>
      <c r="E1312" s="118"/>
      <c r="F1312" s="118"/>
      <c r="G1312" s="89"/>
      <c r="H1312" s="89"/>
      <c r="I1312" s="127" t="s">
        <v>87</v>
      </c>
      <c r="J1312" s="128">
        <v>6</v>
      </c>
      <c r="K1312" s="128">
        <v>3</v>
      </c>
      <c r="L1312" s="129">
        <f t="shared" si="67"/>
        <v>3</v>
      </c>
      <c r="M1312" s="127" t="s">
        <v>162</v>
      </c>
      <c r="N1312" s="128">
        <v>21</v>
      </c>
      <c r="O1312" s="128">
        <v>34</v>
      </c>
      <c r="P1312" s="129">
        <f t="shared" si="68"/>
        <v>-13</v>
      </c>
    </row>
    <row r="1313" spans="2:16" s="103" customFormat="1" ht="14.1" customHeight="1" x14ac:dyDescent="0.2">
      <c r="B1313" s="101"/>
      <c r="C1313" s="118"/>
      <c r="D1313" s="118"/>
      <c r="E1313" s="118"/>
      <c r="F1313" s="118"/>
      <c r="G1313" s="89"/>
      <c r="H1313" s="89"/>
      <c r="I1313" s="127" t="s">
        <v>164</v>
      </c>
      <c r="J1313" s="128">
        <v>12</v>
      </c>
      <c r="K1313" s="128">
        <v>10</v>
      </c>
      <c r="L1313" s="129">
        <f t="shared" si="67"/>
        <v>2</v>
      </c>
      <c r="M1313" s="127" t="s">
        <v>103</v>
      </c>
      <c r="N1313" s="128">
        <v>0</v>
      </c>
      <c r="O1313" s="128">
        <v>9</v>
      </c>
      <c r="P1313" s="129">
        <f t="shared" si="68"/>
        <v>-9</v>
      </c>
    </row>
    <row r="1314" spans="2:16" s="103" customFormat="1" ht="14.1" customHeight="1" x14ac:dyDescent="0.2">
      <c r="B1314" s="101"/>
      <c r="C1314" s="118"/>
      <c r="D1314" s="118"/>
      <c r="E1314" s="118"/>
      <c r="F1314" s="118"/>
      <c r="G1314" s="89"/>
      <c r="H1314" s="89"/>
      <c r="I1314" s="127" t="s">
        <v>85</v>
      </c>
      <c r="J1314" s="128">
        <v>41</v>
      </c>
      <c r="K1314" s="128">
        <v>40</v>
      </c>
      <c r="L1314" s="129">
        <f t="shared" si="67"/>
        <v>1</v>
      </c>
      <c r="M1314" s="127" t="s">
        <v>165</v>
      </c>
      <c r="N1314" s="128">
        <v>0</v>
      </c>
      <c r="O1314" s="128">
        <v>7</v>
      </c>
      <c r="P1314" s="129">
        <f t="shared" si="68"/>
        <v>-7</v>
      </c>
    </row>
    <row r="1315" spans="2:16" s="103" customFormat="1" ht="14.1" customHeight="1" x14ac:dyDescent="0.2">
      <c r="B1315" s="101"/>
      <c r="C1315" s="118"/>
      <c r="D1315" s="118"/>
      <c r="E1315" s="118"/>
      <c r="F1315" s="118"/>
      <c r="G1315" s="89"/>
      <c r="H1315" s="89"/>
      <c r="I1315" s="127" t="s">
        <v>74</v>
      </c>
      <c r="J1315" s="128">
        <v>69</v>
      </c>
      <c r="K1315" s="128">
        <v>68</v>
      </c>
      <c r="L1315" s="129">
        <f t="shared" si="67"/>
        <v>1</v>
      </c>
      <c r="M1315" s="127" t="s">
        <v>163</v>
      </c>
      <c r="N1315" s="128">
        <v>0</v>
      </c>
      <c r="O1315" s="128">
        <v>7</v>
      </c>
      <c r="P1315" s="129">
        <f t="shared" si="68"/>
        <v>-7</v>
      </c>
    </row>
    <row r="1316" spans="2:16" s="103" customFormat="1" ht="14.1" customHeight="1" x14ac:dyDescent="0.2">
      <c r="B1316" s="101"/>
      <c r="C1316" s="118"/>
      <c r="D1316" s="118"/>
      <c r="E1316" s="118"/>
      <c r="F1316" s="118"/>
      <c r="G1316" s="89"/>
      <c r="H1316" s="89"/>
      <c r="I1316" s="127" t="s">
        <v>79</v>
      </c>
      <c r="J1316" s="128">
        <v>36</v>
      </c>
      <c r="K1316" s="128">
        <v>35</v>
      </c>
      <c r="L1316" s="129">
        <f t="shared" si="67"/>
        <v>1</v>
      </c>
      <c r="M1316" s="127" t="s">
        <v>157</v>
      </c>
      <c r="N1316" s="128">
        <v>0</v>
      </c>
      <c r="O1316" s="128">
        <v>7</v>
      </c>
      <c r="P1316" s="129">
        <f t="shared" si="68"/>
        <v>-7</v>
      </c>
    </row>
    <row r="1317" spans="2:16" s="103" customFormat="1" ht="14.1" customHeight="1" x14ac:dyDescent="0.2">
      <c r="B1317" s="101"/>
      <c r="C1317" s="118"/>
      <c r="D1317" s="118"/>
      <c r="E1317" s="118"/>
      <c r="F1317" s="118"/>
      <c r="G1317" s="89"/>
      <c r="H1317" s="89"/>
      <c r="I1317" s="127" t="s">
        <v>148</v>
      </c>
      <c r="J1317" s="128">
        <v>1</v>
      </c>
      <c r="K1317" s="128">
        <v>0</v>
      </c>
      <c r="L1317" s="129">
        <f t="shared" si="67"/>
        <v>1</v>
      </c>
      <c r="M1317" s="127" t="s">
        <v>160</v>
      </c>
      <c r="N1317" s="128">
        <v>9</v>
      </c>
      <c r="O1317" s="128">
        <v>13</v>
      </c>
      <c r="P1317" s="129">
        <f t="shared" si="68"/>
        <v>-4</v>
      </c>
    </row>
    <row r="1318" spans="2:16" s="103" customFormat="1" ht="14.1" customHeight="1" x14ac:dyDescent="0.2">
      <c r="B1318" s="101"/>
      <c r="C1318" s="118"/>
      <c r="D1318" s="118"/>
      <c r="E1318" s="118"/>
      <c r="F1318" s="118"/>
      <c r="G1318" s="89"/>
      <c r="H1318" s="89"/>
      <c r="I1318" s="127" t="s">
        <v>67</v>
      </c>
      <c r="J1318" s="128">
        <v>1</v>
      </c>
      <c r="K1318" s="128">
        <v>0</v>
      </c>
      <c r="L1318" s="129">
        <f t="shared" si="67"/>
        <v>1</v>
      </c>
      <c r="M1318" s="127" t="s">
        <v>80</v>
      </c>
      <c r="N1318" s="128">
        <v>118</v>
      </c>
      <c r="O1318" s="128">
        <v>121</v>
      </c>
      <c r="P1318" s="129">
        <f t="shared" si="68"/>
        <v>-3</v>
      </c>
    </row>
    <row r="1319" spans="2:16" s="103" customFormat="1" ht="14.1" customHeight="1" x14ac:dyDescent="0.2">
      <c r="B1319" s="101"/>
      <c r="C1319" s="118"/>
      <c r="D1319" s="118"/>
      <c r="E1319" s="118"/>
      <c r="F1319" s="118"/>
      <c r="G1319" s="89"/>
      <c r="H1319" s="89"/>
      <c r="I1319" s="127"/>
      <c r="J1319" s="128"/>
      <c r="K1319" s="128"/>
      <c r="L1319" s="129"/>
      <c r="M1319" s="127" t="s">
        <v>98</v>
      </c>
      <c r="N1319" s="128">
        <v>0</v>
      </c>
      <c r="O1319" s="128">
        <v>3</v>
      </c>
      <c r="P1319" s="129">
        <f t="shared" si="68"/>
        <v>-3</v>
      </c>
    </row>
    <row r="1320" spans="2:16" s="103" customFormat="1" ht="14.1" customHeight="1" x14ac:dyDescent="0.2">
      <c r="C1320" s="118"/>
      <c r="D1320" s="118"/>
      <c r="E1320" s="118"/>
      <c r="F1320" s="118"/>
      <c r="G1320" s="89"/>
      <c r="H1320" s="89"/>
      <c r="I1320" s="131"/>
      <c r="J1320" s="128"/>
      <c r="K1320" s="128"/>
      <c r="L1320" s="129"/>
      <c r="M1320" s="127" t="s">
        <v>66</v>
      </c>
      <c r="N1320" s="128">
        <v>0</v>
      </c>
      <c r="O1320" s="128">
        <v>3</v>
      </c>
      <c r="P1320" s="129">
        <f t="shared" si="68"/>
        <v>-3</v>
      </c>
    </row>
    <row r="1321" spans="2:16" s="103" customFormat="1" ht="14.1" customHeight="1" x14ac:dyDescent="0.2">
      <c r="C1321" s="118"/>
      <c r="D1321" s="118"/>
      <c r="E1321" s="118"/>
      <c r="F1321" s="118"/>
      <c r="G1321" s="89"/>
      <c r="H1321" s="89"/>
      <c r="I1321" s="131"/>
      <c r="J1321" s="128"/>
      <c r="K1321" s="128"/>
      <c r="L1321" s="129"/>
      <c r="M1321" s="127" t="s">
        <v>150</v>
      </c>
      <c r="N1321" s="128">
        <v>153</v>
      </c>
      <c r="O1321" s="128">
        <v>203</v>
      </c>
      <c r="P1321" s="129">
        <f t="shared" si="68"/>
        <v>-50</v>
      </c>
    </row>
    <row r="1322" spans="2:16" s="103" customFormat="1" ht="14.1" customHeight="1" x14ac:dyDescent="0.2">
      <c r="C1322" s="118"/>
      <c r="D1322" s="118"/>
      <c r="E1322" s="118"/>
      <c r="F1322" s="118"/>
      <c r="G1322" s="89"/>
      <c r="H1322" s="89"/>
      <c r="I1322" s="131"/>
      <c r="J1322" s="128"/>
      <c r="K1322" s="128"/>
      <c r="L1322" s="129"/>
    </row>
    <row r="1323" spans="2:16" s="103" customFormat="1" ht="14.1" customHeight="1" x14ac:dyDescent="0.2">
      <c r="C1323" s="118"/>
      <c r="D1323" s="118"/>
      <c r="E1323" s="118"/>
      <c r="F1323" s="118"/>
      <c r="G1323" s="89"/>
      <c r="H1323" s="89"/>
      <c r="P1323" s="134"/>
    </row>
    <row r="1324" spans="2:16" s="103" customFormat="1" ht="14.1" customHeight="1" x14ac:dyDescent="0.2">
      <c r="C1324" s="118"/>
      <c r="D1324" s="118"/>
      <c r="E1324" s="118"/>
      <c r="F1324" s="118"/>
      <c r="G1324" s="89"/>
      <c r="H1324" s="89"/>
      <c r="I1324" s="132"/>
      <c r="J1324" s="133"/>
      <c r="K1324" s="133"/>
      <c r="L1324" s="129"/>
      <c r="M1324" s="132"/>
      <c r="N1324" s="133"/>
      <c r="O1324" s="133"/>
      <c r="P1324" s="129"/>
    </row>
    <row r="1325" spans="2:16" s="103" customFormat="1" ht="14.1" customHeight="1" x14ac:dyDescent="0.2">
      <c r="C1325" s="118"/>
      <c r="D1325" s="118"/>
      <c r="E1325" s="118"/>
      <c r="F1325" s="118"/>
      <c r="G1325" s="89"/>
      <c r="H1325" s="89"/>
      <c r="I1325" s="132"/>
      <c r="J1325" s="133"/>
      <c r="K1325" s="133"/>
      <c r="L1325" s="129"/>
      <c r="M1325" s="132"/>
      <c r="N1325" s="133"/>
      <c r="O1325" s="133"/>
      <c r="P1325" s="129"/>
    </row>
    <row r="1326" spans="2:16" s="103" customFormat="1" ht="14.1" customHeight="1" x14ac:dyDescent="0.2">
      <c r="C1326" s="118"/>
      <c r="D1326" s="118"/>
      <c r="E1326" s="118"/>
      <c r="F1326" s="118"/>
      <c r="G1326" s="89"/>
      <c r="H1326" s="89"/>
      <c r="I1326" s="132"/>
      <c r="J1326" s="133"/>
      <c r="K1326" s="133"/>
      <c r="L1326" s="129"/>
      <c r="M1326" s="132"/>
      <c r="N1326" s="133"/>
      <c r="O1326" s="133"/>
      <c r="P1326" s="129"/>
    </row>
    <row r="1327" spans="2:16" s="103" customFormat="1" ht="14.1" customHeight="1" x14ac:dyDescent="0.2">
      <c r="C1327" s="118"/>
      <c r="D1327" s="118"/>
      <c r="E1327" s="118"/>
      <c r="F1327" s="118"/>
      <c r="G1327" s="89"/>
      <c r="H1327" s="89"/>
      <c r="L1327" s="134"/>
      <c r="M1327" s="132"/>
      <c r="N1327" s="133"/>
      <c r="O1327" s="133"/>
      <c r="P1327" s="129"/>
    </row>
    <row r="1328" spans="2:16" s="103" customFormat="1" ht="14.1" customHeight="1" x14ac:dyDescent="0.2">
      <c r="C1328" s="118"/>
      <c r="D1328" s="118"/>
      <c r="E1328" s="118"/>
      <c r="F1328" s="118"/>
      <c r="G1328" s="89"/>
      <c r="H1328" s="89"/>
      <c r="I1328" s="135"/>
      <c r="J1328" s="124"/>
      <c r="K1328" s="124"/>
      <c r="L1328" s="129"/>
      <c r="P1328" s="134"/>
    </row>
    <row r="1329" spans="1:16" s="103" customFormat="1" ht="14.1" customHeight="1" x14ac:dyDescent="0.2">
      <c r="C1329" s="118"/>
      <c r="D1329" s="118"/>
      <c r="E1329" s="118"/>
      <c r="F1329" s="118"/>
      <c r="G1329" s="89"/>
      <c r="H1329" s="89"/>
      <c r="I1329" s="135"/>
      <c r="J1329" s="124"/>
      <c r="K1329" s="124"/>
      <c r="L1329" s="129"/>
      <c r="N1329" s="89"/>
      <c r="O1329" s="89"/>
      <c r="P1329" s="122"/>
    </row>
    <row r="1330" spans="1:16" s="103" customFormat="1" ht="14.1" customHeight="1" x14ac:dyDescent="0.2">
      <c r="C1330" s="118"/>
      <c r="D1330" s="118"/>
      <c r="E1330" s="118"/>
      <c r="F1330" s="118"/>
      <c r="G1330" s="89"/>
      <c r="H1330" s="89"/>
      <c r="I1330" s="135"/>
      <c r="J1330" s="124"/>
      <c r="K1330" s="124"/>
      <c r="L1330" s="129"/>
      <c r="M1330" s="135"/>
      <c r="N1330" s="124"/>
      <c r="O1330" s="124"/>
      <c r="P1330" s="129"/>
    </row>
    <row r="1331" spans="1:16" s="103" customFormat="1" ht="14.1" customHeight="1" x14ac:dyDescent="0.2">
      <c r="A1331" s="43"/>
      <c r="B1331" s="101"/>
      <c r="C1331" s="118"/>
      <c r="D1331" s="118"/>
      <c r="E1331" s="118"/>
      <c r="F1331" s="118"/>
      <c r="G1331" s="89"/>
      <c r="H1331" s="89"/>
      <c r="I1331" s="89"/>
      <c r="J1331" s="89"/>
      <c r="K1331" s="89"/>
      <c r="L1331" s="122"/>
      <c r="N1331" s="89"/>
      <c r="O1331" s="89"/>
      <c r="P1331" s="122"/>
    </row>
    <row r="1332" spans="1:16" s="103" customFormat="1" ht="14.1" customHeight="1" x14ac:dyDescent="0.2">
      <c r="A1332" s="43"/>
      <c r="B1332" s="101"/>
      <c r="C1332" s="118"/>
      <c r="D1332" s="118"/>
      <c r="E1332" s="118"/>
      <c r="F1332" s="118"/>
      <c r="G1332" s="89"/>
      <c r="H1332" s="89"/>
      <c r="I1332" s="89"/>
      <c r="J1332" s="89"/>
      <c r="K1332" s="89"/>
      <c r="L1332" s="122"/>
      <c r="N1332" s="89"/>
      <c r="O1332" s="89"/>
      <c r="P1332" s="122"/>
    </row>
    <row r="1333" spans="1:16" s="103" customFormat="1" ht="14.1" customHeight="1" x14ac:dyDescent="0.2">
      <c r="A1333" s="43"/>
      <c r="B1333" s="101"/>
      <c r="C1333" s="118"/>
      <c r="D1333" s="118"/>
      <c r="E1333" s="118"/>
      <c r="F1333" s="118"/>
      <c r="G1333" s="89"/>
      <c r="H1333" s="89"/>
      <c r="I1333" s="89"/>
      <c r="J1333" s="89"/>
      <c r="K1333" s="89"/>
      <c r="L1333" s="122"/>
      <c r="N1333" s="89"/>
      <c r="O1333" s="89"/>
      <c r="P1333" s="122"/>
    </row>
    <row r="1334" spans="1:16" s="103" customFormat="1" ht="14.1" customHeight="1" x14ac:dyDescent="0.2">
      <c r="A1334" s="43"/>
      <c r="B1334" s="101"/>
      <c r="C1334" s="118"/>
      <c r="D1334" s="118"/>
      <c r="E1334" s="118"/>
      <c r="F1334" s="118"/>
      <c r="G1334" s="89"/>
      <c r="H1334" s="89"/>
      <c r="I1334" s="118" t="s">
        <v>151</v>
      </c>
      <c r="J1334" s="118">
        <f>SUM(J1297:J1333)</f>
        <v>2253</v>
      </c>
      <c r="K1334" s="118">
        <f t="shared" ref="K1334:O1334" si="69">SUM(K1297:K1333)</f>
        <v>1622</v>
      </c>
      <c r="L1334" s="137">
        <f>SUM(L1297:L1333)</f>
        <v>631</v>
      </c>
      <c r="M1334" s="118" t="s">
        <v>151</v>
      </c>
      <c r="N1334" s="118">
        <f t="shared" si="69"/>
        <v>2700</v>
      </c>
      <c r="O1334" s="118">
        <f t="shared" si="69"/>
        <v>3690</v>
      </c>
      <c r="P1334" s="137">
        <f>SUM(P1297:P1333)</f>
        <v>-990</v>
      </c>
    </row>
    <row r="1335" spans="1:16" s="103" customFormat="1" ht="14.1" customHeight="1" x14ac:dyDescent="0.2">
      <c r="A1335" s="43"/>
      <c r="B1335" s="101"/>
      <c r="C1335" s="118"/>
      <c r="D1335" s="118"/>
      <c r="E1335" s="118"/>
      <c r="F1335" s="118"/>
      <c r="G1335" s="89"/>
      <c r="H1335" s="89"/>
      <c r="J1335" s="118">
        <f>N1334</f>
        <v>2700</v>
      </c>
      <c r="K1335" s="118">
        <f>O1334</f>
        <v>3690</v>
      </c>
      <c r="L1335" s="137">
        <f>P1334</f>
        <v>-990</v>
      </c>
      <c r="N1335" s="89"/>
      <c r="O1335" s="89"/>
      <c r="P1335" s="122"/>
    </row>
    <row r="1336" spans="1:16" s="103" customFormat="1" ht="14.1" customHeight="1" x14ac:dyDescent="0.2">
      <c r="A1336" s="43"/>
      <c r="B1336" s="101"/>
      <c r="C1336" s="118"/>
      <c r="D1336" s="118"/>
      <c r="E1336" s="118"/>
      <c r="F1336" s="118"/>
      <c r="G1336" s="89"/>
      <c r="H1336" s="89"/>
      <c r="J1336" s="138">
        <f>SUM(J1334:J1335)</f>
        <v>4953</v>
      </c>
      <c r="K1336" s="138">
        <f>SUM(K1334:K1335)</f>
        <v>5312</v>
      </c>
      <c r="L1336" s="139">
        <f>SUM(L1334:L1335)</f>
        <v>-359</v>
      </c>
      <c r="N1336" s="89"/>
      <c r="O1336" s="89"/>
      <c r="P1336" s="122"/>
    </row>
    <row r="1337" spans="1:16" s="103" customFormat="1" ht="14.1" customHeight="1" x14ac:dyDescent="0.2">
      <c r="A1337" s="43"/>
      <c r="B1337" s="101"/>
      <c r="C1337" s="118"/>
      <c r="D1337" s="118"/>
      <c r="E1337" s="118"/>
      <c r="F1337" s="118"/>
      <c r="G1337" s="89"/>
      <c r="H1337" s="89"/>
      <c r="I1337" s="142" t="s">
        <v>272</v>
      </c>
      <c r="J1337" s="89">
        <f>C1296-J1336</f>
        <v>0</v>
      </c>
      <c r="K1337" s="89">
        <f>E1296-K1336</f>
        <v>0</v>
      </c>
      <c r="L1337" s="139">
        <f>G1296-L1336</f>
        <v>0</v>
      </c>
      <c r="M1337" s="101"/>
      <c r="N1337" s="89"/>
      <c r="O1337" s="89"/>
      <c r="P1337" s="122"/>
    </row>
    <row r="1338" spans="1:16" s="103" customFormat="1" ht="14.1" customHeight="1" x14ac:dyDescent="0.2">
      <c r="A1338" s="43"/>
      <c r="B1338" s="101"/>
      <c r="C1338" s="118"/>
      <c r="D1338" s="118"/>
      <c r="E1338" s="118"/>
      <c r="F1338" s="118"/>
      <c r="G1338" s="89"/>
      <c r="H1338" s="89"/>
      <c r="I1338" s="89"/>
      <c r="J1338" s="89"/>
      <c r="K1338" s="89"/>
      <c r="L1338" s="122"/>
      <c r="M1338" s="101"/>
      <c r="N1338" s="89"/>
      <c r="O1338" s="89"/>
      <c r="P1338" s="122"/>
    </row>
    <row r="1339" spans="1:16" s="103" customFormat="1" ht="14.1" customHeight="1" x14ac:dyDescent="0.2">
      <c r="A1339" s="117">
        <v>32</v>
      </c>
      <c r="B1339" s="150" t="s">
        <v>273</v>
      </c>
      <c r="C1339" s="48">
        <v>3567</v>
      </c>
      <c r="D1339" s="119">
        <f>C1339*100/22958322</f>
        <v>1.5536849774996623E-2</v>
      </c>
      <c r="E1339" s="48">
        <v>4045</v>
      </c>
      <c r="F1339" s="119">
        <f>E1339*100/23212007</f>
        <v>1.742632595277091E-2</v>
      </c>
      <c r="G1339" s="120">
        <f>C1339-E1339</f>
        <v>-478</v>
      </c>
      <c r="H1339" s="121">
        <f>G1339*100/E1339</f>
        <v>-11.817058096415328</v>
      </c>
      <c r="J1339" s="89"/>
      <c r="K1339" s="89"/>
      <c r="L1339" s="122"/>
      <c r="N1339" s="89"/>
      <c r="O1339" s="89"/>
      <c r="P1339" s="122"/>
    </row>
    <row r="1340" spans="1:16" s="103" customFormat="1" ht="14.1" customHeight="1" x14ac:dyDescent="0.2">
      <c r="B1340" s="272" t="s">
        <v>274</v>
      </c>
      <c r="C1340" s="118"/>
      <c r="D1340" s="118"/>
      <c r="E1340" s="118"/>
      <c r="F1340" s="118"/>
      <c r="G1340" s="89"/>
      <c r="H1340" s="89"/>
      <c r="I1340" s="127" t="s">
        <v>63</v>
      </c>
      <c r="J1340" s="128">
        <v>1010</v>
      </c>
      <c r="K1340" s="128">
        <v>923</v>
      </c>
      <c r="L1340" s="129">
        <f t="shared" ref="L1340:L1355" si="70">J1340-K1340</f>
        <v>87</v>
      </c>
      <c r="M1340" s="127" t="s">
        <v>74</v>
      </c>
      <c r="N1340" s="128">
        <v>327</v>
      </c>
      <c r="O1340" s="128">
        <v>534</v>
      </c>
      <c r="P1340" s="129">
        <f t="shared" ref="P1340:P1355" si="71">N1340-O1340</f>
        <v>-207</v>
      </c>
    </row>
    <row r="1341" spans="1:16" s="103" customFormat="1" ht="14.1" customHeight="1" x14ac:dyDescent="0.2">
      <c r="B1341" s="101"/>
      <c r="C1341" s="118"/>
      <c r="D1341" s="118"/>
      <c r="E1341" s="118"/>
      <c r="F1341" s="118"/>
      <c r="G1341" s="89"/>
      <c r="H1341" s="89"/>
      <c r="I1341" s="127" t="s">
        <v>96</v>
      </c>
      <c r="J1341" s="128">
        <v>58</v>
      </c>
      <c r="K1341" s="128">
        <v>0</v>
      </c>
      <c r="L1341" s="129">
        <f t="shared" si="70"/>
        <v>58</v>
      </c>
      <c r="M1341" s="127" t="s">
        <v>83</v>
      </c>
      <c r="N1341" s="128">
        <v>236</v>
      </c>
      <c r="O1341" s="128">
        <v>378</v>
      </c>
      <c r="P1341" s="129">
        <f t="shared" si="71"/>
        <v>-142</v>
      </c>
    </row>
    <row r="1342" spans="1:16" s="103" customFormat="1" ht="14.1" customHeight="1" x14ac:dyDescent="0.2">
      <c r="B1342" s="101"/>
      <c r="C1342" s="118"/>
      <c r="D1342" s="118"/>
      <c r="E1342" s="118"/>
      <c r="F1342" s="118"/>
      <c r="G1342" s="89"/>
      <c r="H1342" s="89"/>
      <c r="I1342" s="127" t="s">
        <v>103</v>
      </c>
      <c r="J1342" s="128">
        <v>99</v>
      </c>
      <c r="K1342" s="128">
        <v>62</v>
      </c>
      <c r="L1342" s="129">
        <f t="shared" si="70"/>
        <v>37</v>
      </c>
      <c r="M1342" s="127" t="s">
        <v>73</v>
      </c>
      <c r="N1342" s="128">
        <v>878</v>
      </c>
      <c r="O1342" s="128">
        <v>985</v>
      </c>
      <c r="P1342" s="129">
        <f t="shared" si="71"/>
        <v>-107</v>
      </c>
    </row>
    <row r="1343" spans="1:16" s="103" customFormat="1" ht="14.1" customHeight="1" x14ac:dyDescent="0.2">
      <c r="B1343" s="101"/>
      <c r="C1343" s="118"/>
      <c r="D1343" s="118"/>
      <c r="E1343" s="118"/>
      <c r="F1343" s="118"/>
      <c r="G1343" s="89"/>
      <c r="H1343" s="89"/>
      <c r="I1343" s="127" t="s">
        <v>101</v>
      </c>
      <c r="J1343" s="128">
        <v>41</v>
      </c>
      <c r="K1343" s="128">
        <v>25</v>
      </c>
      <c r="L1343" s="129">
        <f t="shared" si="70"/>
        <v>16</v>
      </c>
      <c r="M1343" s="127" t="s">
        <v>102</v>
      </c>
      <c r="N1343" s="128">
        <v>0</v>
      </c>
      <c r="O1343" s="128">
        <v>94</v>
      </c>
      <c r="P1343" s="129">
        <f t="shared" si="71"/>
        <v>-94</v>
      </c>
    </row>
    <row r="1344" spans="1:16" s="103" customFormat="1" ht="14.1" customHeight="1" x14ac:dyDescent="0.2">
      <c r="B1344" s="151"/>
      <c r="C1344" s="97"/>
      <c r="D1344" s="97"/>
      <c r="E1344" s="97"/>
      <c r="F1344" s="118"/>
      <c r="G1344" s="89"/>
      <c r="H1344" s="89"/>
      <c r="I1344" s="127" t="s">
        <v>85</v>
      </c>
      <c r="J1344" s="128">
        <v>18</v>
      </c>
      <c r="K1344" s="128">
        <v>3</v>
      </c>
      <c r="L1344" s="129">
        <f t="shared" si="70"/>
        <v>15</v>
      </c>
      <c r="M1344" s="127" t="s">
        <v>80</v>
      </c>
      <c r="N1344" s="128">
        <v>118</v>
      </c>
      <c r="O1344" s="128">
        <v>180</v>
      </c>
      <c r="P1344" s="129">
        <f t="shared" si="71"/>
        <v>-62</v>
      </c>
    </row>
    <row r="1345" spans="1:16" s="103" customFormat="1" ht="14.1" customHeight="1" x14ac:dyDescent="0.2">
      <c r="B1345" s="152"/>
      <c r="C1345" s="152"/>
      <c r="D1345" s="153"/>
      <c r="E1345" s="152"/>
      <c r="F1345" s="118"/>
      <c r="G1345" s="89"/>
      <c r="H1345" s="89"/>
      <c r="I1345" s="127" t="s">
        <v>97</v>
      </c>
      <c r="J1345" s="128">
        <v>28</v>
      </c>
      <c r="K1345" s="128">
        <v>13</v>
      </c>
      <c r="L1345" s="129">
        <f t="shared" si="70"/>
        <v>15</v>
      </c>
      <c r="M1345" s="127" t="s">
        <v>167</v>
      </c>
      <c r="N1345" s="128">
        <v>107</v>
      </c>
      <c r="O1345" s="128">
        <v>141</v>
      </c>
      <c r="P1345" s="129">
        <f t="shared" si="71"/>
        <v>-34</v>
      </c>
    </row>
    <row r="1346" spans="1:16" s="103" customFormat="1" ht="14.1" customHeight="1" x14ac:dyDescent="0.2">
      <c r="B1346" s="151"/>
      <c r="C1346" s="151"/>
      <c r="D1346" s="100"/>
      <c r="E1346" s="100"/>
      <c r="F1346" s="118"/>
      <c r="G1346" s="89"/>
      <c r="H1346" s="89"/>
      <c r="I1346" s="127" t="s">
        <v>98</v>
      </c>
      <c r="J1346" s="128">
        <v>13</v>
      </c>
      <c r="K1346" s="128">
        <v>1</v>
      </c>
      <c r="L1346" s="129">
        <f t="shared" si="70"/>
        <v>12</v>
      </c>
      <c r="M1346" s="127" t="s">
        <v>68</v>
      </c>
      <c r="N1346" s="128">
        <v>201</v>
      </c>
      <c r="O1346" s="128">
        <v>224</v>
      </c>
      <c r="P1346" s="129">
        <f t="shared" si="71"/>
        <v>-23</v>
      </c>
    </row>
    <row r="1347" spans="1:16" s="103" customFormat="1" ht="14.1" customHeight="1" x14ac:dyDescent="0.2">
      <c r="B1347" s="154"/>
      <c r="C1347" s="154"/>
      <c r="D1347" s="97"/>
      <c r="E1347" s="154"/>
      <c r="F1347" s="118"/>
      <c r="G1347" s="89"/>
      <c r="H1347" s="89"/>
      <c r="I1347" s="127" t="s">
        <v>87</v>
      </c>
      <c r="J1347" s="128">
        <v>4</v>
      </c>
      <c r="K1347" s="128">
        <v>0</v>
      </c>
      <c r="L1347" s="129">
        <f t="shared" si="70"/>
        <v>4</v>
      </c>
      <c r="M1347" s="127" t="s">
        <v>153</v>
      </c>
      <c r="N1347" s="128">
        <v>230</v>
      </c>
      <c r="O1347" s="128">
        <v>249</v>
      </c>
      <c r="P1347" s="129">
        <f t="shared" si="71"/>
        <v>-19</v>
      </c>
    </row>
    <row r="1348" spans="1:16" s="103" customFormat="1" ht="14.1" customHeight="1" x14ac:dyDescent="0.2">
      <c r="B1348" s="151"/>
      <c r="C1348" s="74"/>
      <c r="D1348" s="100"/>
      <c r="E1348" s="74"/>
      <c r="F1348" s="118"/>
      <c r="G1348" s="89"/>
      <c r="H1348" s="89"/>
      <c r="I1348" s="127" t="s">
        <v>99</v>
      </c>
      <c r="J1348" s="128">
        <v>15</v>
      </c>
      <c r="K1348" s="128">
        <v>12</v>
      </c>
      <c r="L1348" s="129">
        <f t="shared" si="70"/>
        <v>3</v>
      </c>
      <c r="M1348" s="127" t="s">
        <v>79</v>
      </c>
      <c r="N1348" s="128">
        <v>9</v>
      </c>
      <c r="O1348" s="128">
        <v>21</v>
      </c>
      <c r="P1348" s="129">
        <f t="shared" si="71"/>
        <v>-12</v>
      </c>
    </row>
    <row r="1349" spans="1:16" s="103" customFormat="1" ht="14.1" customHeight="1" x14ac:dyDescent="0.2">
      <c r="B1349" s="101"/>
      <c r="C1349" s="118"/>
      <c r="D1349" s="118"/>
      <c r="E1349" s="118"/>
      <c r="F1349" s="118"/>
      <c r="G1349" s="89"/>
      <c r="H1349" s="89"/>
      <c r="I1349" s="127" t="s">
        <v>65</v>
      </c>
      <c r="J1349" s="128">
        <v>14</v>
      </c>
      <c r="K1349" s="128">
        <v>11</v>
      </c>
      <c r="L1349" s="129">
        <f t="shared" si="70"/>
        <v>3</v>
      </c>
      <c r="M1349" s="127" t="s">
        <v>78</v>
      </c>
      <c r="N1349" s="128">
        <v>23</v>
      </c>
      <c r="O1349" s="128">
        <v>31</v>
      </c>
      <c r="P1349" s="129">
        <f t="shared" si="71"/>
        <v>-8</v>
      </c>
    </row>
    <row r="1350" spans="1:16" s="103" customFormat="1" ht="14.1" customHeight="1" x14ac:dyDescent="0.2">
      <c r="B1350" s="101"/>
      <c r="C1350" s="118"/>
      <c r="D1350" s="118"/>
      <c r="E1350" s="118"/>
      <c r="F1350" s="118"/>
      <c r="G1350" s="89"/>
      <c r="H1350" s="89"/>
      <c r="I1350" s="127" t="s">
        <v>84</v>
      </c>
      <c r="J1350" s="128">
        <v>2</v>
      </c>
      <c r="K1350" s="128">
        <v>0</v>
      </c>
      <c r="L1350" s="129">
        <f t="shared" si="70"/>
        <v>2</v>
      </c>
      <c r="M1350" s="127" t="s">
        <v>77</v>
      </c>
      <c r="N1350" s="128">
        <v>9</v>
      </c>
      <c r="O1350" s="128">
        <v>17</v>
      </c>
      <c r="P1350" s="129">
        <f t="shared" si="71"/>
        <v>-8</v>
      </c>
    </row>
    <row r="1351" spans="1:16" s="103" customFormat="1" ht="14.1" customHeight="1" x14ac:dyDescent="0.2">
      <c r="B1351" s="101"/>
      <c r="C1351" s="118"/>
      <c r="D1351" s="118"/>
      <c r="E1351" s="118"/>
      <c r="F1351" s="118"/>
      <c r="G1351" s="89"/>
      <c r="H1351" s="89"/>
      <c r="I1351" s="127" t="s">
        <v>69</v>
      </c>
      <c r="J1351" s="128">
        <v>1</v>
      </c>
      <c r="K1351" s="128">
        <v>0</v>
      </c>
      <c r="L1351" s="129">
        <f t="shared" si="70"/>
        <v>1</v>
      </c>
      <c r="M1351" s="127" t="s">
        <v>88</v>
      </c>
      <c r="N1351" s="128">
        <v>1</v>
      </c>
      <c r="O1351" s="128">
        <v>7</v>
      </c>
      <c r="P1351" s="129">
        <f t="shared" si="71"/>
        <v>-6</v>
      </c>
    </row>
    <row r="1352" spans="1:16" s="103" customFormat="1" ht="14.1" customHeight="1" x14ac:dyDescent="0.2">
      <c r="B1352" s="101"/>
      <c r="C1352" s="118"/>
      <c r="D1352" s="118"/>
      <c r="E1352" s="118"/>
      <c r="F1352" s="118"/>
      <c r="G1352" s="89"/>
      <c r="H1352" s="89"/>
      <c r="I1352" s="127" t="s">
        <v>76</v>
      </c>
      <c r="J1352" s="128">
        <v>1</v>
      </c>
      <c r="K1352" s="128">
        <v>0</v>
      </c>
      <c r="L1352" s="129">
        <f t="shared" si="70"/>
        <v>1</v>
      </c>
      <c r="M1352" s="127" t="s">
        <v>163</v>
      </c>
      <c r="N1352" s="128">
        <v>0</v>
      </c>
      <c r="O1352" s="128">
        <v>2</v>
      </c>
      <c r="P1352" s="129">
        <f t="shared" si="71"/>
        <v>-2</v>
      </c>
    </row>
    <row r="1353" spans="1:16" s="103" customFormat="1" ht="14.1" customHeight="1" x14ac:dyDescent="0.2">
      <c r="B1353" s="101"/>
      <c r="C1353" s="118"/>
      <c r="D1353" s="118"/>
      <c r="E1353" s="118"/>
      <c r="F1353" s="118"/>
      <c r="G1353" s="89"/>
      <c r="H1353" s="89"/>
      <c r="I1353" s="127" t="s">
        <v>155</v>
      </c>
      <c r="J1353" s="128">
        <v>1</v>
      </c>
      <c r="K1353" s="128">
        <v>0</v>
      </c>
      <c r="L1353" s="129">
        <f t="shared" si="70"/>
        <v>1</v>
      </c>
      <c r="M1353" s="127" t="s">
        <v>166</v>
      </c>
      <c r="N1353" s="128">
        <v>0</v>
      </c>
      <c r="O1353" s="128">
        <v>2</v>
      </c>
      <c r="P1353" s="129">
        <f t="shared" si="71"/>
        <v>-2</v>
      </c>
    </row>
    <row r="1354" spans="1:16" s="103" customFormat="1" ht="14.1" customHeight="1" x14ac:dyDescent="0.2">
      <c r="B1354" s="101"/>
      <c r="C1354" s="118"/>
      <c r="D1354" s="118"/>
      <c r="E1354" s="118"/>
      <c r="F1354" s="118"/>
      <c r="G1354" s="89"/>
      <c r="H1354" s="89"/>
      <c r="I1354" s="127" t="s">
        <v>72</v>
      </c>
      <c r="J1354" s="128">
        <v>1</v>
      </c>
      <c r="K1354" s="128">
        <v>0</v>
      </c>
      <c r="L1354" s="129">
        <f t="shared" si="70"/>
        <v>1</v>
      </c>
      <c r="M1354" s="127" t="s">
        <v>149</v>
      </c>
      <c r="N1354" s="128">
        <v>1</v>
      </c>
      <c r="O1354" s="128">
        <v>2</v>
      </c>
      <c r="P1354" s="129">
        <f t="shared" si="71"/>
        <v>-1</v>
      </c>
    </row>
    <row r="1355" spans="1:16" s="103" customFormat="1" ht="14.1" customHeight="1" x14ac:dyDescent="0.2">
      <c r="B1355" s="101"/>
      <c r="C1355" s="118"/>
      <c r="D1355" s="118"/>
      <c r="E1355" s="118"/>
      <c r="F1355" s="118"/>
      <c r="G1355" s="89"/>
      <c r="H1355" s="89"/>
      <c r="I1355" s="127" t="s">
        <v>154</v>
      </c>
      <c r="J1355" s="128">
        <v>1</v>
      </c>
      <c r="K1355" s="128">
        <v>1</v>
      </c>
      <c r="L1355" s="129">
        <f t="shared" si="70"/>
        <v>0</v>
      </c>
      <c r="M1355" s="127" t="s">
        <v>150</v>
      </c>
      <c r="N1355" s="128">
        <v>120</v>
      </c>
      <c r="O1355" s="128">
        <v>127</v>
      </c>
      <c r="P1355" s="129">
        <f t="shared" si="71"/>
        <v>-7</v>
      </c>
    </row>
    <row r="1356" spans="1:16" s="103" customFormat="1" ht="14.1" customHeight="1" x14ac:dyDescent="0.2">
      <c r="A1356" s="117"/>
      <c r="B1356" s="123"/>
      <c r="C1356" s="118"/>
      <c r="D1356" s="118"/>
      <c r="E1356" s="118"/>
      <c r="F1356" s="118"/>
      <c r="G1356" s="118"/>
      <c r="H1356" s="118"/>
    </row>
    <row r="1357" spans="1:16" s="103" customFormat="1" ht="14.1" customHeight="1" x14ac:dyDescent="0.2">
      <c r="A1357" s="43"/>
      <c r="B1357" s="101"/>
      <c r="C1357" s="118"/>
      <c r="D1357" s="118"/>
      <c r="E1357" s="118"/>
      <c r="F1357" s="118"/>
      <c r="G1357" s="89"/>
      <c r="H1357" s="89"/>
      <c r="I1357" s="131"/>
      <c r="J1357" s="128"/>
      <c r="K1357" s="128"/>
      <c r="L1357" s="129"/>
    </row>
    <row r="1358" spans="1:16" s="103" customFormat="1" ht="14.1" customHeight="1" x14ac:dyDescent="0.2">
      <c r="A1358" s="43"/>
      <c r="B1358" s="101"/>
      <c r="C1358" s="118"/>
      <c r="D1358" s="118"/>
      <c r="E1358" s="118"/>
      <c r="F1358" s="118"/>
      <c r="G1358" s="89"/>
      <c r="H1358" s="89"/>
      <c r="M1358" s="132"/>
      <c r="N1358" s="133"/>
      <c r="O1358" s="133"/>
      <c r="P1358" s="129"/>
    </row>
    <row r="1359" spans="1:16" s="103" customFormat="1" ht="14.1" customHeight="1" x14ac:dyDescent="0.2">
      <c r="A1359" s="43"/>
      <c r="B1359" s="101"/>
      <c r="C1359" s="118"/>
      <c r="D1359" s="118"/>
      <c r="E1359" s="118"/>
      <c r="F1359" s="118"/>
      <c r="G1359" s="89"/>
      <c r="H1359" s="89"/>
      <c r="M1359" s="132"/>
      <c r="N1359" s="133"/>
      <c r="O1359" s="133"/>
      <c r="P1359" s="129"/>
    </row>
    <row r="1360" spans="1:16" s="103" customFormat="1" ht="14.1" customHeight="1" x14ac:dyDescent="0.2">
      <c r="A1360" s="43"/>
      <c r="B1360" s="101"/>
      <c r="C1360" s="118"/>
      <c r="D1360" s="118"/>
      <c r="E1360" s="118"/>
      <c r="F1360" s="118"/>
      <c r="G1360" s="89"/>
      <c r="H1360" s="89"/>
      <c r="I1360" s="132"/>
      <c r="J1360" s="133"/>
      <c r="K1360" s="133"/>
      <c r="L1360" s="129"/>
      <c r="M1360" s="132"/>
      <c r="N1360" s="133"/>
      <c r="O1360" s="133"/>
      <c r="P1360" s="129"/>
    </row>
    <row r="1361" spans="1:16" s="103" customFormat="1" ht="14.1" customHeight="1" x14ac:dyDescent="0.2">
      <c r="A1361" s="43"/>
      <c r="B1361" s="101"/>
      <c r="C1361" s="118"/>
      <c r="D1361" s="118"/>
      <c r="E1361" s="118"/>
      <c r="F1361" s="118"/>
      <c r="G1361" s="89"/>
      <c r="H1361" s="89"/>
      <c r="L1361" s="134"/>
      <c r="P1361" s="134"/>
    </row>
    <row r="1362" spans="1:16" s="103" customFormat="1" ht="14.1" customHeight="1" x14ac:dyDescent="0.2">
      <c r="A1362" s="43"/>
      <c r="B1362" s="101"/>
      <c r="C1362" s="118"/>
      <c r="D1362" s="118"/>
      <c r="E1362" s="118"/>
      <c r="F1362" s="118"/>
      <c r="G1362" s="89"/>
      <c r="H1362" s="89"/>
      <c r="L1362" s="134"/>
      <c r="P1362" s="134"/>
    </row>
    <row r="1363" spans="1:16" s="103" customFormat="1" ht="14.1" customHeight="1" x14ac:dyDescent="0.2">
      <c r="A1363" s="43"/>
      <c r="B1363" s="101"/>
      <c r="C1363" s="118"/>
      <c r="D1363" s="118"/>
      <c r="E1363" s="118"/>
      <c r="F1363" s="118"/>
      <c r="G1363" s="89"/>
      <c r="H1363" s="89"/>
      <c r="I1363" s="155"/>
      <c r="J1363" s="124"/>
      <c r="K1363" s="124"/>
      <c r="L1363" s="129"/>
      <c r="N1363" s="89"/>
      <c r="O1363" s="89"/>
      <c r="P1363" s="122"/>
    </row>
    <row r="1364" spans="1:16" s="103" customFormat="1" ht="14.1" customHeight="1" x14ac:dyDescent="0.2">
      <c r="A1364" s="43"/>
      <c r="B1364" s="101"/>
      <c r="C1364" s="118"/>
      <c r="D1364" s="118"/>
      <c r="E1364" s="118"/>
      <c r="F1364" s="118"/>
      <c r="G1364" s="89"/>
      <c r="H1364" s="89"/>
      <c r="I1364" s="89"/>
      <c r="J1364" s="89"/>
      <c r="K1364" s="89"/>
      <c r="L1364" s="122"/>
      <c r="N1364" s="89"/>
      <c r="O1364" s="89"/>
      <c r="P1364" s="122"/>
    </row>
    <row r="1365" spans="1:16" s="103" customFormat="1" ht="14.1" customHeight="1" x14ac:dyDescent="0.2">
      <c r="A1365" s="43"/>
      <c r="B1365" s="101"/>
      <c r="C1365" s="118"/>
      <c r="D1365" s="118"/>
      <c r="E1365" s="118"/>
      <c r="F1365" s="118"/>
      <c r="G1365" s="89"/>
      <c r="H1365" s="89"/>
      <c r="I1365" s="89"/>
      <c r="J1365" s="89"/>
      <c r="K1365" s="89"/>
      <c r="L1365" s="122"/>
      <c r="M1365" s="135"/>
      <c r="N1365" s="124"/>
      <c r="O1365" s="124"/>
      <c r="P1365" s="129"/>
    </row>
    <row r="1366" spans="1:16" s="103" customFormat="1" ht="14.1" customHeight="1" x14ac:dyDescent="0.2">
      <c r="A1366" s="43"/>
      <c r="B1366" s="101"/>
      <c r="C1366" s="118"/>
      <c r="D1366" s="118"/>
      <c r="E1366" s="118"/>
      <c r="F1366" s="118"/>
      <c r="G1366" s="89"/>
      <c r="H1366" s="89"/>
      <c r="I1366" s="89"/>
      <c r="J1366" s="89"/>
      <c r="K1366" s="89"/>
      <c r="L1366" s="122"/>
      <c r="N1366" s="89"/>
      <c r="O1366" s="89"/>
      <c r="P1366" s="122"/>
    </row>
    <row r="1367" spans="1:16" s="103" customFormat="1" ht="14.1" customHeight="1" x14ac:dyDescent="0.2">
      <c r="A1367" s="43"/>
      <c r="B1367" s="101"/>
      <c r="C1367" s="118"/>
      <c r="D1367" s="118"/>
      <c r="E1367" s="118"/>
      <c r="F1367" s="118"/>
      <c r="G1367" s="89"/>
      <c r="H1367" s="89"/>
      <c r="I1367" s="155"/>
      <c r="J1367" s="124"/>
      <c r="K1367" s="124"/>
      <c r="L1367" s="129"/>
      <c r="N1367" s="89"/>
      <c r="O1367" s="89"/>
      <c r="P1367" s="122"/>
    </row>
    <row r="1368" spans="1:16" s="103" customFormat="1" ht="14.1" customHeight="1" x14ac:dyDescent="0.2">
      <c r="A1368" s="43"/>
      <c r="B1368" s="101"/>
      <c r="C1368" s="118"/>
      <c r="D1368" s="118"/>
      <c r="E1368" s="118"/>
      <c r="F1368" s="118"/>
      <c r="G1368" s="89"/>
      <c r="H1368" s="89"/>
      <c r="I1368" s="155"/>
      <c r="J1368" s="124"/>
      <c r="K1368" s="124"/>
      <c r="L1368" s="129"/>
      <c r="N1368" s="89"/>
      <c r="O1368" s="89"/>
      <c r="P1368" s="122"/>
    </row>
    <row r="1369" spans="1:16" s="103" customFormat="1" ht="14.1" customHeight="1" x14ac:dyDescent="0.2">
      <c r="A1369" s="43"/>
      <c r="B1369" s="101"/>
      <c r="C1369" s="118"/>
      <c r="D1369" s="118"/>
      <c r="E1369" s="118"/>
      <c r="F1369" s="118"/>
      <c r="G1369" s="89"/>
      <c r="H1369" s="89"/>
      <c r="I1369" s="155"/>
      <c r="J1369" s="124"/>
      <c r="K1369" s="124"/>
      <c r="L1369" s="129"/>
      <c r="N1369" s="89"/>
      <c r="O1369" s="89"/>
      <c r="P1369" s="122"/>
    </row>
    <row r="1370" spans="1:16" s="103" customFormat="1" ht="14.1" customHeight="1" x14ac:dyDescent="0.2">
      <c r="A1370" s="43"/>
      <c r="B1370" s="101"/>
      <c r="C1370" s="118"/>
      <c r="D1370" s="118"/>
      <c r="E1370" s="118"/>
      <c r="F1370" s="89"/>
      <c r="G1370" s="89"/>
      <c r="H1370" s="89"/>
      <c r="I1370" s="155"/>
      <c r="J1370" s="124"/>
      <c r="K1370" s="124"/>
      <c r="L1370" s="129"/>
      <c r="N1370" s="89"/>
      <c r="O1370" s="89"/>
      <c r="P1370" s="122"/>
    </row>
    <row r="1371" spans="1:16" s="103" customFormat="1" ht="14.1" customHeight="1" x14ac:dyDescent="0.2">
      <c r="A1371" s="43"/>
      <c r="B1371" s="101"/>
      <c r="C1371" s="118"/>
      <c r="D1371" s="118"/>
      <c r="E1371" s="118"/>
      <c r="F1371" s="89"/>
      <c r="G1371" s="89"/>
      <c r="H1371" s="89"/>
      <c r="I1371" s="155"/>
      <c r="J1371" s="124"/>
      <c r="K1371" s="124"/>
      <c r="L1371" s="129"/>
      <c r="N1371" s="89"/>
      <c r="O1371" s="89"/>
      <c r="P1371" s="122"/>
    </row>
    <row r="1372" spans="1:16" s="103" customFormat="1" ht="14.1" customHeight="1" x14ac:dyDescent="0.2">
      <c r="C1372" s="118"/>
      <c r="D1372" s="118"/>
      <c r="E1372" s="118"/>
      <c r="F1372" s="89"/>
      <c r="G1372" s="89"/>
      <c r="H1372" s="89"/>
      <c r="I1372" s="155"/>
      <c r="J1372" s="124"/>
      <c r="K1372" s="124"/>
      <c r="L1372" s="129"/>
      <c r="N1372" s="89"/>
      <c r="O1372" s="89"/>
      <c r="P1372" s="122"/>
    </row>
    <row r="1373" spans="1:16" s="103" customFormat="1" ht="14.1" customHeight="1" x14ac:dyDescent="0.2">
      <c r="C1373" s="118"/>
      <c r="D1373" s="118"/>
      <c r="E1373" s="118"/>
      <c r="F1373" s="89"/>
      <c r="G1373" s="89"/>
      <c r="H1373" s="89"/>
      <c r="I1373" s="155"/>
      <c r="J1373" s="124"/>
      <c r="K1373" s="124"/>
      <c r="L1373" s="129"/>
      <c r="N1373" s="89"/>
      <c r="O1373" s="89"/>
      <c r="P1373" s="122"/>
    </row>
    <row r="1374" spans="1:16" s="103" customFormat="1" ht="14.1" customHeight="1" x14ac:dyDescent="0.2">
      <c r="C1374" s="118"/>
      <c r="D1374" s="118"/>
      <c r="E1374" s="118"/>
      <c r="F1374" s="89"/>
      <c r="G1374" s="89"/>
      <c r="H1374" s="89"/>
      <c r="I1374" s="155"/>
      <c r="J1374" s="124"/>
      <c r="K1374" s="124"/>
      <c r="L1374" s="129"/>
      <c r="N1374" s="89"/>
      <c r="O1374" s="89"/>
      <c r="P1374" s="122"/>
    </row>
    <row r="1375" spans="1:16" s="103" customFormat="1" ht="14.1" customHeight="1" x14ac:dyDescent="0.2">
      <c r="C1375" s="118"/>
      <c r="D1375" s="118"/>
      <c r="E1375" s="118"/>
      <c r="F1375" s="89"/>
      <c r="G1375" s="89"/>
      <c r="H1375" s="89"/>
      <c r="I1375" s="155"/>
      <c r="J1375" s="124"/>
      <c r="K1375" s="124"/>
      <c r="L1375" s="129"/>
      <c r="N1375" s="89"/>
      <c r="O1375" s="89"/>
      <c r="P1375" s="122"/>
    </row>
    <row r="1376" spans="1:16" s="103" customFormat="1" ht="14.1" customHeight="1" x14ac:dyDescent="0.2">
      <c r="C1376" s="118"/>
      <c r="D1376" s="118"/>
      <c r="E1376" s="118"/>
      <c r="F1376" s="89"/>
      <c r="G1376" s="89"/>
      <c r="H1376" s="89"/>
      <c r="I1376" s="155"/>
      <c r="J1376" s="124"/>
      <c r="K1376" s="124"/>
      <c r="L1376" s="129"/>
      <c r="N1376" s="89"/>
      <c r="O1376" s="89"/>
      <c r="P1376" s="122"/>
    </row>
    <row r="1377" spans="1:16" s="103" customFormat="1" ht="14.1" customHeight="1" x14ac:dyDescent="0.2">
      <c r="C1377" s="118"/>
      <c r="D1377" s="118"/>
      <c r="E1377" s="118"/>
      <c r="F1377" s="89"/>
      <c r="G1377" s="89"/>
      <c r="H1377" s="89"/>
      <c r="I1377" s="118" t="s">
        <v>151</v>
      </c>
      <c r="J1377" s="118">
        <f>SUM(J1340:J1376)</f>
        <v>1307</v>
      </c>
      <c r="K1377" s="118">
        <f>SUM(K1340:K1376)</f>
        <v>1051</v>
      </c>
      <c r="L1377" s="137">
        <f>SUM(L1340:L1376)</f>
        <v>256</v>
      </c>
      <c r="M1377" s="118" t="s">
        <v>151</v>
      </c>
      <c r="N1377" s="118">
        <f>SUM(N1340:N1376)</f>
        <v>2260</v>
      </c>
      <c r="O1377" s="118">
        <f>SUM(O1340:O1376)</f>
        <v>2994</v>
      </c>
      <c r="P1377" s="137">
        <f>SUM(P1340:P1376)</f>
        <v>-734</v>
      </c>
    </row>
    <row r="1378" spans="1:16" s="103" customFormat="1" ht="14.1" customHeight="1" x14ac:dyDescent="0.2">
      <c r="C1378" s="118"/>
      <c r="D1378" s="118"/>
      <c r="E1378" s="118"/>
      <c r="F1378" s="89"/>
      <c r="G1378" s="89"/>
      <c r="H1378" s="89"/>
      <c r="I1378" s="89"/>
      <c r="J1378" s="118">
        <f>N1377</f>
        <v>2260</v>
      </c>
      <c r="K1378" s="118">
        <f>O1377</f>
        <v>2994</v>
      </c>
      <c r="L1378" s="137">
        <f>P1377</f>
        <v>-734</v>
      </c>
      <c r="N1378" s="89"/>
      <c r="O1378" s="89"/>
      <c r="P1378" s="122"/>
    </row>
    <row r="1379" spans="1:16" s="103" customFormat="1" ht="14.1" customHeight="1" x14ac:dyDescent="0.2">
      <c r="C1379" s="118"/>
      <c r="D1379" s="118"/>
      <c r="E1379" s="118"/>
      <c r="F1379" s="89"/>
      <c r="G1379" s="89"/>
      <c r="H1379" s="89"/>
      <c r="J1379" s="138">
        <f>SUM(J1377:J1378)</f>
        <v>3567</v>
      </c>
      <c r="K1379" s="138">
        <f>SUM(K1377:K1378)</f>
        <v>4045</v>
      </c>
      <c r="L1379" s="139">
        <f>SUM(L1377:L1378)</f>
        <v>-478</v>
      </c>
      <c r="N1379" s="89"/>
      <c r="O1379" s="89"/>
      <c r="P1379" s="122"/>
    </row>
    <row r="1380" spans="1:16" s="103" customFormat="1" ht="14.1" customHeight="1" x14ac:dyDescent="0.2">
      <c r="C1380" s="118"/>
      <c r="D1380" s="118"/>
      <c r="E1380" s="118"/>
      <c r="F1380" s="89"/>
      <c r="G1380" s="89"/>
      <c r="H1380" s="89"/>
      <c r="I1380" s="142" t="s">
        <v>275</v>
      </c>
      <c r="J1380" s="187">
        <f>C1339-J1379</f>
        <v>0</v>
      </c>
      <c r="K1380" s="187">
        <f>E1339-K1379</f>
        <v>0</v>
      </c>
      <c r="L1380" s="165">
        <f>G1339-L1379</f>
        <v>0</v>
      </c>
      <c r="N1380" s="89"/>
      <c r="O1380" s="89"/>
      <c r="P1380" s="122"/>
    </row>
    <row r="1381" spans="1:16" s="103" customFormat="1" ht="14.1" customHeight="1" x14ac:dyDescent="0.2">
      <c r="A1381" s="43"/>
      <c r="B1381" s="101"/>
      <c r="C1381" s="118"/>
      <c r="D1381" s="118"/>
      <c r="E1381" s="118"/>
      <c r="F1381" s="89"/>
      <c r="G1381" s="89"/>
      <c r="H1381" s="89"/>
      <c r="I1381" s="89"/>
      <c r="J1381" s="89"/>
      <c r="K1381" s="89"/>
      <c r="L1381" s="122"/>
      <c r="N1381" s="89"/>
      <c r="O1381" s="89"/>
      <c r="P1381" s="122"/>
    </row>
    <row r="1382" spans="1:16" s="103" customFormat="1" ht="14.1" customHeight="1" x14ac:dyDescent="0.2">
      <c r="A1382" s="117">
        <v>33</v>
      </c>
      <c r="B1382" s="150" t="s">
        <v>276</v>
      </c>
      <c r="C1382" s="48">
        <v>4911</v>
      </c>
      <c r="D1382" s="119">
        <f>C1382*100/22958322</f>
        <v>2.1390936149427647E-2</v>
      </c>
      <c r="E1382" s="48">
        <v>5907</v>
      </c>
      <c r="F1382" s="119">
        <f>E1382*100/23212007</f>
        <v>2.5448036440795491E-2</v>
      </c>
      <c r="G1382" s="120">
        <f>C1382-E1382</f>
        <v>-996</v>
      </c>
      <c r="H1382" s="121">
        <f>G1382*100/E1382</f>
        <v>-16.861350939563231</v>
      </c>
      <c r="J1382" s="118"/>
      <c r="K1382" s="118"/>
      <c r="L1382" s="160"/>
      <c r="N1382" s="89"/>
      <c r="O1382" s="89"/>
      <c r="P1382" s="122"/>
    </row>
    <row r="1383" spans="1:16" s="103" customFormat="1" ht="14.1" customHeight="1" x14ac:dyDescent="0.2">
      <c r="A1383" s="43"/>
      <c r="B1383" s="123"/>
      <c r="C1383" s="118"/>
      <c r="D1383" s="118"/>
      <c r="E1383" s="118"/>
      <c r="F1383" s="125"/>
      <c r="G1383" s="118"/>
      <c r="H1383" s="118"/>
      <c r="I1383" s="127" t="s">
        <v>63</v>
      </c>
      <c r="J1383" s="128">
        <v>1547</v>
      </c>
      <c r="K1383" s="128">
        <v>977</v>
      </c>
      <c r="L1383" s="129">
        <f t="shared" ref="L1383:L1398" si="72">J1383-K1383</f>
        <v>570</v>
      </c>
      <c r="M1383" s="127" t="s">
        <v>68</v>
      </c>
      <c r="N1383" s="128">
        <v>605</v>
      </c>
      <c r="O1383" s="128">
        <v>2877</v>
      </c>
      <c r="P1383" s="129">
        <f t="shared" ref="P1383:P1393" si="73">N1383-O1383</f>
        <v>-2272</v>
      </c>
    </row>
    <row r="1384" spans="1:16" s="103" customFormat="1" ht="14.1" customHeight="1" x14ac:dyDescent="0.2">
      <c r="A1384" s="43"/>
      <c r="B1384" s="101"/>
      <c r="C1384" s="118"/>
      <c r="D1384" s="118"/>
      <c r="E1384" s="118"/>
      <c r="F1384" s="118"/>
      <c r="G1384" s="118"/>
      <c r="H1384" s="118"/>
      <c r="I1384" s="127" t="s">
        <v>80</v>
      </c>
      <c r="J1384" s="128">
        <v>962</v>
      </c>
      <c r="K1384" s="128">
        <v>415</v>
      </c>
      <c r="L1384" s="129">
        <f t="shared" si="72"/>
        <v>547</v>
      </c>
      <c r="M1384" s="127" t="s">
        <v>83</v>
      </c>
      <c r="N1384" s="128">
        <v>21</v>
      </c>
      <c r="O1384" s="128">
        <v>42</v>
      </c>
      <c r="P1384" s="129">
        <f t="shared" si="73"/>
        <v>-21</v>
      </c>
    </row>
    <row r="1385" spans="1:16" s="103" customFormat="1" ht="14.1" customHeight="1" x14ac:dyDescent="0.2">
      <c r="A1385" s="43"/>
      <c r="B1385" s="101"/>
      <c r="C1385" s="118"/>
      <c r="D1385" s="118"/>
      <c r="E1385" s="118"/>
      <c r="F1385" s="118"/>
      <c r="G1385" s="118"/>
      <c r="H1385" s="118"/>
      <c r="I1385" s="127" t="s">
        <v>167</v>
      </c>
      <c r="J1385" s="128">
        <v>1031</v>
      </c>
      <c r="K1385" s="128">
        <v>954</v>
      </c>
      <c r="L1385" s="129">
        <f t="shared" si="72"/>
        <v>77</v>
      </c>
      <c r="M1385" s="127" t="s">
        <v>79</v>
      </c>
      <c r="N1385" s="128">
        <v>32</v>
      </c>
      <c r="O1385" s="128">
        <v>50</v>
      </c>
      <c r="P1385" s="129">
        <f t="shared" si="73"/>
        <v>-18</v>
      </c>
    </row>
    <row r="1386" spans="1:16" s="103" customFormat="1" ht="14.1" customHeight="1" x14ac:dyDescent="0.2">
      <c r="A1386" s="43"/>
      <c r="B1386" s="101"/>
      <c r="C1386" s="118"/>
      <c r="D1386" s="118"/>
      <c r="E1386" s="118"/>
      <c r="F1386" s="118"/>
      <c r="G1386" s="118"/>
      <c r="H1386" s="118"/>
      <c r="I1386" s="127" t="s">
        <v>69</v>
      </c>
      <c r="J1386" s="128">
        <v>56</v>
      </c>
      <c r="K1386" s="128">
        <v>0</v>
      </c>
      <c r="L1386" s="129">
        <f t="shared" si="72"/>
        <v>56</v>
      </c>
      <c r="M1386" s="127" t="s">
        <v>77</v>
      </c>
      <c r="N1386" s="128">
        <v>356</v>
      </c>
      <c r="O1386" s="128">
        <v>370</v>
      </c>
      <c r="P1386" s="129">
        <f t="shared" si="73"/>
        <v>-14</v>
      </c>
    </row>
    <row r="1387" spans="1:16" s="103" customFormat="1" ht="14.1" customHeight="1" x14ac:dyDescent="0.2">
      <c r="A1387" s="43"/>
      <c r="B1387" s="101"/>
      <c r="C1387" s="118"/>
      <c r="D1387" s="118"/>
      <c r="E1387" s="118"/>
      <c r="F1387" s="118"/>
      <c r="G1387" s="118"/>
      <c r="H1387" s="118"/>
      <c r="I1387" s="127" t="s">
        <v>96</v>
      </c>
      <c r="J1387" s="128">
        <v>54</v>
      </c>
      <c r="K1387" s="128">
        <v>0</v>
      </c>
      <c r="L1387" s="129">
        <f t="shared" si="72"/>
        <v>54</v>
      </c>
      <c r="M1387" s="127" t="s">
        <v>88</v>
      </c>
      <c r="N1387" s="128">
        <v>1</v>
      </c>
      <c r="O1387" s="128">
        <v>11</v>
      </c>
      <c r="P1387" s="129">
        <f t="shared" si="73"/>
        <v>-10</v>
      </c>
    </row>
    <row r="1388" spans="1:16" s="103" customFormat="1" ht="14.1" customHeight="1" x14ac:dyDescent="0.2">
      <c r="A1388" s="43"/>
      <c r="B1388" s="101"/>
      <c r="C1388" s="118"/>
      <c r="D1388" s="118"/>
      <c r="E1388" s="118"/>
      <c r="F1388" s="118"/>
      <c r="G1388" s="118"/>
      <c r="H1388" s="118"/>
      <c r="I1388" s="127" t="s">
        <v>73</v>
      </c>
      <c r="J1388" s="128">
        <v>135</v>
      </c>
      <c r="K1388" s="128">
        <v>108</v>
      </c>
      <c r="L1388" s="129">
        <f t="shared" si="72"/>
        <v>27</v>
      </c>
      <c r="M1388" s="127" t="s">
        <v>66</v>
      </c>
      <c r="N1388" s="128">
        <v>0</v>
      </c>
      <c r="O1388" s="128">
        <v>8</v>
      </c>
      <c r="P1388" s="129">
        <f t="shared" si="73"/>
        <v>-8</v>
      </c>
    </row>
    <row r="1389" spans="1:16" s="103" customFormat="1" ht="14.1" customHeight="1" x14ac:dyDescent="0.2">
      <c r="A1389" s="43"/>
      <c r="B1389" s="101"/>
      <c r="C1389" s="118"/>
      <c r="D1389" s="118"/>
      <c r="E1389" s="118"/>
      <c r="F1389" s="118"/>
      <c r="G1389" s="118"/>
      <c r="H1389" s="118"/>
      <c r="I1389" s="127" t="s">
        <v>153</v>
      </c>
      <c r="J1389" s="128">
        <v>32</v>
      </c>
      <c r="K1389" s="128">
        <v>8</v>
      </c>
      <c r="L1389" s="129">
        <f t="shared" si="72"/>
        <v>24</v>
      </c>
      <c r="M1389" s="127" t="s">
        <v>99</v>
      </c>
      <c r="N1389" s="128">
        <v>2</v>
      </c>
      <c r="O1389" s="128">
        <v>7</v>
      </c>
      <c r="P1389" s="129">
        <f t="shared" si="73"/>
        <v>-5</v>
      </c>
    </row>
    <row r="1390" spans="1:16" s="103" customFormat="1" ht="14.1" customHeight="1" x14ac:dyDescent="0.2">
      <c r="A1390" s="43"/>
      <c r="B1390" s="101"/>
      <c r="C1390" s="118"/>
      <c r="D1390" s="118"/>
      <c r="E1390" s="118"/>
      <c r="F1390" s="118"/>
      <c r="G1390" s="118"/>
      <c r="H1390" s="118"/>
      <c r="I1390" s="127" t="s">
        <v>103</v>
      </c>
      <c r="J1390" s="128">
        <v>15</v>
      </c>
      <c r="K1390" s="128">
        <v>12</v>
      </c>
      <c r="L1390" s="129">
        <f t="shared" si="72"/>
        <v>3</v>
      </c>
      <c r="M1390" s="127" t="s">
        <v>101</v>
      </c>
      <c r="N1390" s="128">
        <v>2</v>
      </c>
      <c r="O1390" s="128">
        <v>5</v>
      </c>
      <c r="P1390" s="129">
        <f t="shared" si="73"/>
        <v>-3</v>
      </c>
    </row>
    <row r="1391" spans="1:16" s="103" customFormat="1" ht="14.1" customHeight="1" x14ac:dyDescent="0.2">
      <c r="A1391" s="43"/>
      <c r="B1391" s="101"/>
      <c r="C1391" s="118"/>
      <c r="D1391" s="118"/>
      <c r="E1391" s="118"/>
      <c r="F1391" s="118"/>
      <c r="G1391" s="118"/>
      <c r="H1391" s="118"/>
      <c r="I1391" s="127" t="s">
        <v>78</v>
      </c>
      <c r="J1391" s="128">
        <v>11</v>
      </c>
      <c r="K1391" s="128">
        <v>10</v>
      </c>
      <c r="L1391" s="129">
        <f t="shared" si="72"/>
        <v>1</v>
      </c>
      <c r="M1391" s="127" t="s">
        <v>84</v>
      </c>
      <c r="N1391" s="128">
        <v>1</v>
      </c>
      <c r="O1391" s="128">
        <v>4</v>
      </c>
      <c r="P1391" s="129">
        <f t="shared" si="73"/>
        <v>-3</v>
      </c>
    </row>
    <row r="1392" spans="1:16" s="103" customFormat="1" ht="14.1" customHeight="1" x14ac:dyDescent="0.2">
      <c r="C1392" s="118"/>
      <c r="D1392" s="118"/>
      <c r="E1392" s="118"/>
      <c r="F1392" s="118"/>
      <c r="G1392" s="118"/>
      <c r="H1392" s="118"/>
      <c r="I1392" s="127" t="s">
        <v>85</v>
      </c>
      <c r="J1392" s="128">
        <v>33</v>
      </c>
      <c r="K1392" s="128">
        <v>32</v>
      </c>
      <c r="L1392" s="129">
        <f t="shared" si="72"/>
        <v>1</v>
      </c>
      <c r="M1392" s="127" t="s">
        <v>70</v>
      </c>
      <c r="N1392" s="128">
        <v>0</v>
      </c>
      <c r="O1392" s="128">
        <v>2</v>
      </c>
      <c r="P1392" s="129">
        <f t="shared" si="73"/>
        <v>-2</v>
      </c>
    </row>
    <row r="1393" spans="1:16" s="103" customFormat="1" ht="14.1" customHeight="1" x14ac:dyDescent="0.2">
      <c r="C1393" s="118"/>
      <c r="D1393" s="118"/>
      <c r="E1393" s="118"/>
      <c r="F1393" s="118"/>
      <c r="G1393" s="118"/>
      <c r="H1393" s="118"/>
      <c r="I1393" s="127" t="s">
        <v>86</v>
      </c>
      <c r="J1393" s="128">
        <v>1</v>
      </c>
      <c r="K1393" s="128">
        <v>0</v>
      </c>
      <c r="L1393" s="129">
        <f t="shared" si="72"/>
        <v>1</v>
      </c>
      <c r="M1393" s="127" t="s">
        <v>162</v>
      </c>
      <c r="N1393" s="128">
        <v>1</v>
      </c>
      <c r="O1393" s="128">
        <v>2</v>
      </c>
      <c r="P1393" s="129">
        <f t="shared" si="73"/>
        <v>-1</v>
      </c>
    </row>
    <row r="1394" spans="1:16" s="103" customFormat="1" ht="14.1" customHeight="1" x14ac:dyDescent="0.2">
      <c r="C1394" s="118"/>
      <c r="D1394" s="118"/>
      <c r="E1394" s="118"/>
      <c r="F1394" s="118"/>
      <c r="G1394" s="118"/>
      <c r="H1394" s="118"/>
      <c r="I1394" s="127" t="s">
        <v>156</v>
      </c>
      <c r="J1394" s="128">
        <v>1</v>
      </c>
      <c r="K1394" s="128">
        <v>1</v>
      </c>
      <c r="L1394" s="129">
        <f t="shared" si="72"/>
        <v>0</v>
      </c>
      <c r="M1394" s="131"/>
      <c r="N1394" s="128"/>
      <c r="O1394" s="128"/>
      <c r="P1394" s="129"/>
    </row>
    <row r="1395" spans="1:16" s="103" customFormat="1" ht="14.1" customHeight="1" x14ac:dyDescent="0.2">
      <c r="C1395" s="118"/>
      <c r="D1395" s="118"/>
      <c r="E1395" s="118"/>
      <c r="F1395" s="118"/>
      <c r="G1395" s="118"/>
      <c r="H1395" s="118"/>
      <c r="I1395" s="127" t="s">
        <v>149</v>
      </c>
      <c r="J1395" s="128">
        <v>6</v>
      </c>
      <c r="K1395" s="128">
        <v>6</v>
      </c>
      <c r="L1395" s="129">
        <f t="shared" si="72"/>
        <v>0</v>
      </c>
      <c r="M1395" s="131"/>
      <c r="N1395" s="128"/>
      <c r="O1395" s="128"/>
      <c r="P1395" s="129"/>
    </row>
    <row r="1396" spans="1:16" s="103" customFormat="1" ht="14.1" customHeight="1" x14ac:dyDescent="0.2">
      <c r="C1396" s="118"/>
      <c r="D1396" s="118"/>
      <c r="E1396" s="118"/>
      <c r="F1396" s="118"/>
      <c r="G1396" s="118"/>
      <c r="H1396" s="118"/>
      <c r="I1396" s="127" t="s">
        <v>82</v>
      </c>
      <c r="J1396" s="128">
        <v>1</v>
      </c>
      <c r="K1396" s="128">
        <v>1</v>
      </c>
      <c r="L1396" s="129">
        <f t="shared" si="72"/>
        <v>0</v>
      </c>
      <c r="M1396" s="131"/>
      <c r="N1396" s="128"/>
      <c r="O1396" s="128"/>
      <c r="P1396" s="129"/>
    </row>
    <row r="1397" spans="1:16" s="103" customFormat="1" ht="14.1" customHeight="1" x14ac:dyDescent="0.2">
      <c r="C1397" s="118"/>
      <c r="D1397" s="118"/>
      <c r="E1397" s="118"/>
      <c r="F1397" s="118"/>
      <c r="G1397" s="118"/>
      <c r="H1397" s="118"/>
      <c r="I1397" s="127" t="s">
        <v>97</v>
      </c>
      <c r="J1397" s="128">
        <v>1</v>
      </c>
      <c r="K1397" s="128">
        <v>1</v>
      </c>
      <c r="L1397" s="129">
        <f t="shared" si="72"/>
        <v>0</v>
      </c>
      <c r="M1397" s="132"/>
      <c r="N1397" s="133"/>
      <c r="O1397" s="133"/>
      <c r="P1397" s="129"/>
    </row>
    <row r="1398" spans="1:16" s="103" customFormat="1" ht="14.1" customHeight="1" x14ac:dyDescent="0.2">
      <c r="C1398" s="118"/>
      <c r="D1398" s="118"/>
      <c r="E1398" s="118"/>
      <c r="F1398" s="118"/>
      <c r="G1398" s="118"/>
      <c r="H1398" s="118"/>
      <c r="I1398" s="127" t="s">
        <v>150</v>
      </c>
      <c r="J1398" s="128">
        <v>4</v>
      </c>
      <c r="K1398" s="128">
        <v>4</v>
      </c>
      <c r="L1398" s="129">
        <f t="shared" si="72"/>
        <v>0</v>
      </c>
      <c r="M1398" s="132"/>
      <c r="N1398" s="133"/>
      <c r="O1398" s="133"/>
      <c r="P1398" s="129"/>
    </row>
    <row r="1399" spans="1:16" s="103" customFormat="1" ht="14.1" customHeight="1" x14ac:dyDescent="0.2">
      <c r="C1399" s="118"/>
      <c r="D1399" s="118"/>
      <c r="E1399" s="118"/>
      <c r="F1399" s="118"/>
      <c r="G1399" s="118"/>
      <c r="H1399" s="118"/>
      <c r="M1399" s="132"/>
      <c r="N1399" s="133"/>
      <c r="O1399" s="133"/>
      <c r="P1399" s="129"/>
    </row>
    <row r="1400" spans="1:16" s="103" customFormat="1" ht="14.1" customHeight="1" x14ac:dyDescent="0.2">
      <c r="C1400" s="118"/>
      <c r="D1400" s="118"/>
      <c r="E1400" s="118"/>
      <c r="F1400" s="118"/>
      <c r="G1400" s="118"/>
      <c r="H1400" s="118"/>
      <c r="M1400" s="132"/>
      <c r="N1400" s="133"/>
      <c r="O1400" s="133"/>
      <c r="P1400" s="129"/>
    </row>
    <row r="1401" spans="1:16" s="103" customFormat="1" ht="14.1" customHeight="1" x14ac:dyDescent="0.2">
      <c r="C1401" s="118"/>
      <c r="D1401" s="118"/>
      <c r="E1401" s="118"/>
      <c r="F1401" s="118"/>
      <c r="G1401" s="118"/>
      <c r="H1401" s="118"/>
      <c r="I1401" s="131"/>
      <c r="J1401" s="128"/>
      <c r="K1401" s="128"/>
      <c r="L1401" s="129"/>
      <c r="M1401" s="132"/>
      <c r="N1401" s="133"/>
      <c r="O1401" s="133"/>
      <c r="P1401" s="129"/>
    </row>
    <row r="1402" spans="1:16" s="103" customFormat="1" ht="14.1" customHeight="1" x14ac:dyDescent="0.2">
      <c r="C1402" s="118"/>
      <c r="D1402" s="118"/>
      <c r="E1402" s="118"/>
      <c r="F1402" s="118"/>
      <c r="G1402" s="118"/>
      <c r="H1402" s="118"/>
      <c r="P1402" s="134"/>
    </row>
    <row r="1403" spans="1:16" s="103" customFormat="1" ht="14.1" customHeight="1" x14ac:dyDescent="0.2">
      <c r="C1403" s="118"/>
      <c r="D1403" s="118"/>
      <c r="E1403" s="118"/>
      <c r="F1403" s="118"/>
      <c r="G1403" s="118"/>
      <c r="H1403" s="118"/>
      <c r="I1403" s="135"/>
      <c r="J1403" s="124"/>
      <c r="K1403" s="124"/>
      <c r="L1403" s="129"/>
      <c r="M1403" s="132"/>
      <c r="N1403" s="133"/>
      <c r="O1403" s="133"/>
      <c r="P1403" s="129"/>
    </row>
    <row r="1404" spans="1:16" s="103" customFormat="1" ht="14.1" customHeight="1" x14ac:dyDescent="0.2">
      <c r="C1404" s="118"/>
      <c r="D1404" s="118"/>
      <c r="E1404" s="118"/>
      <c r="F1404" s="118"/>
      <c r="G1404" s="118"/>
      <c r="H1404" s="118"/>
      <c r="I1404" s="89"/>
      <c r="J1404" s="89"/>
      <c r="K1404" s="89"/>
      <c r="L1404" s="122"/>
      <c r="M1404" s="132"/>
      <c r="N1404" s="133"/>
      <c r="O1404" s="133"/>
      <c r="P1404" s="129"/>
    </row>
    <row r="1405" spans="1:16" s="103" customFormat="1" ht="14.1" customHeight="1" x14ac:dyDescent="0.2">
      <c r="C1405" s="118"/>
      <c r="D1405" s="118"/>
      <c r="E1405" s="118"/>
      <c r="F1405" s="118"/>
      <c r="G1405" s="118"/>
      <c r="H1405" s="118"/>
      <c r="I1405" s="89"/>
      <c r="J1405" s="89"/>
      <c r="K1405" s="89"/>
      <c r="L1405" s="122"/>
      <c r="M1405" s="132"/>
      <c r="N1405" s="133"/>
      <c r="O1405" s="133"/>
      <c r="P1405" s="129"/>
    </row>
    <row r="1406" spans="1:16" s="103" customFormat="1" ht="14.1" customHeight="1" x14ac:dyDescent="0.2">
      <c r="C1406" s="118"/>
      <c r="D1406" s="118"/>
      <c r="E1406" s="118"/>
      <c r="F1406" s="118"/>
      <c r="G1406" s="118"/>
      <c r="H1406" s="118"/>
      <c r="I1406" s="89"/>
      <c r="J1406" s="89"/>
      <c r="K1406" s="89"/>
      <c r="L1406" s="122"/>
      <c r="M1406" s="132"/>
      <c r="N1406" s="133"/>
      <c r="O1406" s="133"/>
      <c r="P1406" s="129"/>
    </row>
    <row r="1407" spans="1:16" s="103" customFormat="1" ht="14.1" customHeight="1" x14ac:dyDescent="0.2">
      <c r="C1407" s="118"/>
      <c r="D1407" s="118"/>
      <c r="E1407" s="118"/>
      <c r="F1407" s="118"/>
      <c r="G1407" s="118"/>
      <c r="H1407" s="118"/>
      <c r="I1407" s="89"/>
      <c r="J1407" s="89"/>
      <c r="K1407" s="89"/>
      <c r="L1407" s="122"/>
      <c r="P1407" s="134"/>
    </row>
    <row r="1408" spans="1:16" s="103" customFormat="1" ht="14.1" customHeight="1" x14ac:dyDescent="0.2">
      <c r="A1408" s="43"/>
      <c r="B1408" s="101"/>
      <c r="C1408" s="118"/>
      <c r="D1408" s="118"/>
      <c r="E1408" s="118"/>
      <c r="F1408" s="118"/>
      <c r="G1408" s="118"/>
      <c r="H1408" s="118"/>
      <c r="I1408" s="89"/>
      <c r="J1408" s="89"/>
      <c r="K1408" s="89"/>
      <c r="L1408" s="122"/>
      <c r="P1408" s="134"/>
    </row>
    <row r="1409" spans="1:16" s="103" customFormat="1" ht="14.1" customHeight="1" x14ac:dyDescent="0.2">
      <c r="A1409" s="43"/>
      <c r="B1409" s="101"/>
      <c r="C1409" s="118"/>
      <c r="D1409" s="118"/>
      <c r="E1409" s="118"/>
      <c r="F1409" s="118"/>
      <c r="G1409" s="118"/>
      <c r="H1409" s="118"/>
      <c r="I1409" s="89"/>
      <c r="J1409" s="89"/>
      <c r="K1409" s="89"/>
      <c r="L1409" s="122"/>
      <c r="M1409" s="135"/>
      <c r="N1409" s="124"/>
      <c r="O1409" s="124"/>
      <c r="P1409" s="129"/>
    </row>
    <row r="1410" spans="1:16" s="103" customFormat="1" ht="14.1" customHeight="1" x14ac:dyDescent="0.2">
      <c r="A1410" s="43"/>
      <c r="B1410" s="101"/>
      <c r="C1410" s="118"/>
      <c r="D1410" s="118"/>
      <c r="E1410" s="118"/>
      <c r="F1410" s="118"/>
      <c r="G1410" s="118"/>
      <c r="H1410" s="118"/>
      <c r="I1410" s="89"/>
      <c r="J1410" s="89"/>
      <c r="K1410" s="89"/>
      <c r="L1410" s="122"/>
      <c r="N1410" s="89"/>
      <c r="O1410" s="89"/>
      <c r="P1410" s="122"/>
    </row>
    <row r="1411" spans="1:16" s="103" customFormat="1" ht="14.1" customHeight="1" x14ac:dyDescent="0.2">
      <c r="A1411" s="43"/>
      <c r="B1411" s="101"/>
      <c r="C1411" s="118"/>
      <c r="D1411" s="118"/>
      <c r="E1411" s="118"/>
      <c r="F1411" s="118"/>
      <c r="G1411" s="118"/>
      <c r="H1411" s="118"/>
      <c r="I1411" s="89"/>
      <c r="J1411" s="89"/>
      <c r="K1411" s="89"/>
      <c r="L1411" s="122"/>
      <c r="N1411" s="89"/>
      <c r="O1411" s="89"/>
      <c r="P1411" s="122"/>
    </row>
    <row r="1412" spans="1:16" s="103" customFormat="1" ht="14.1" customHeight="1" x14ac:dyDescent="0.2">
      <c r="A1412" s="43"/>
      <c r="B1412" s="101"/>
      <c r="C1412" s="118"/>
      <c r="D1412" s="118"/>
      <c r="E1412" s="118"/>
      <c r="F1412" s="118"/>
      <c r="G1412" s="118"/>
      <c r="H1412" s="118"/>
      <c r="I1412" s="155"/>
      <c r="J1412" s="124"/>
      <c r="K1412" s="124"/>
      <c r="L1412" s="129"/>
      <c r="N1412" s="89"/>
      <c r="O1412" s="89"/>
      <c r="P1412" s="122"/>
    </row>
    <row r="1413" spans="1:16" s="103" customFormat="1" ht="14.1" customHeight="1" x14ac:dyDescent="0.2">
      <c r="A1413" s="43"/>
      <c r="B1413" s="101"/>
      <c r="C1413" s="118"/>
      <c r="D1413" s="118"/>
      <c r="E1413" s="118"/>
      <c r="F1413" s="118"/>
      <c r="G1413" s="118"/>
      <c r="H1413" s="118"/>
      <c r="I1413" s="155"/>
      <c r="J1413" s="124"/>
      <c r="K1413" s="124"/>
      <c r="L1413" s="129"/>
      <c r="N1413" s="89"/>
      <c r="O1413" s="89"/>
      <c r="P1413" s="122"/>
    </row>
    <row r="1414" spans="1:16" s="103" customFormat="1" ht="14.1" customHeight="1" x14ac:dyDescent="0.2">
      <c r="A1414" s="43"/>
      <c r="B1414" s="101"/>
      <c r="C1414" s="118"/>
      <c r="D1414" s="118"/>
      <c r="E1414" s="118"/>
      <c r="F1414" s="118"/>
      <c r="G1414" s="118"/>
      <c r="H1414" s="118"/>
      <c r="I1414" s="155"/>
      <c r="J1414" s="124"/>
      <c r="K1414" s="124"/>
      <c r="L1414" s="129"/>
      <c r="M1414" s="155"/>
      <c r="N1414" s="124"/>
      <c r="O1414" s="124"/>
      <c r="P1414" s="129"/>
    </row>
    <row r="1415" spans="1:16" s="103" customFormat="1" ht="14.1" customHeight="1" x14ac:dyDescent="0.2">
      <c r="A1415" s="43"/>
      <c r="B1415" s="101"/>
      <c r="C1415" s="118"/>
      <c r="D1415" s="118"/>
      <c r="E1415" s="118"/>
      <c r="F1415" s="118"/>
      <c r="G1415" s="118"/>
      <c r="H1415" s="118"/>
      <c r="I1415" s="155"/>
      <c r="J1415" s="124"/>
      <c r="K1415" s="124"/>
      <c r="L1415" s="129"/>
      <c r="M1415" s="155"/>
      <c r="N1415" s="124"/>
      <c r="O1415" s="124"/>
      <c r="P1415" s="129"/>
    </row>
    <row r="1416" spans="1:16" s="103" customFormat="1" ht="14.1" customHeight="1" x14ac:dyDescent="0.2">
      <c r="A1416" s="43"/>
      <c r="B1416" s="101"/>
      <c r="C1416" s="118"/>
      <c r="D1416" s="118"/>
      <c r="E1416" s="118"/>
      <c r="F1416" s="118"/>
      <c r="G1416" s="118"/>
      <c r="H1416" s="118"/>
      <c r="I1416" s="155"/>
      <c r="J1416" s="124"/>
      <c r="K1416" s="124"/>
      <c r="L1416" s="129"/>
      <c r="M1416" s="155"/>
      <c r="N1416" s="124"/>
      <c r="O1416" s="124"/>
      <c r="P1416" s="129"/>
    </row>
    <row r="1417" spans="1:16" s="103" customFormat="1" ht="14.1" customHeight="1" x14ac:dyDescent="0.2">
      <c r="A1417" s="43"/>
      <c r="B1417" s="101"/>
      <c r="C1417" s="118"/>
      <c r="D1417" s="118"/>
      <c r="E1417" s="118"/>
      <c r="F1417" s="118"/>
      <c r="G1417" s="118"/>
      <c r="H1417" s="118"/>
      <c r="I1417" s="89"/>
      <c r="J1417" s="89"/>
      <c r="K1417" s="89"/>
      <c r="L1417" s="122"/>
      <c r="N1417" s="89"/>
      <c r="O1417" s="89"/>
      <c r="P1417" s="122"/>
    </row>
    <row r="1418" spans="1:16" s="103" customFormat="1" ht="14.1" customHeight="1" x14ac:dyDescent="0.2">
      <c r="A1418" s="43"/>
      <c r="B1418" s="101"/>
      <c r="C1418" s="118"/>
      <c r="D1418" s="118"/>
      <c r="E1418" s="118"/>
      <c r="F1418" s="118"/>
      <c r="G1418" s="118"/>
      <c r="H1418" s="118"/>
      <c r="I1418" s="89"/>
      <c r="J1418" s="89"/>
      <c r="K1418" s="89"/>
      <c r="L1418" s="122"/>
      <c r="N1418" s="89"/>
      <c r="O1418" s="89"/>
      <c r="P1418" s="122"/>
    </row>
    <row r="1419" spans="1:16" s="103" customFormat="1" ht="14.1" customHeight="1" x14ac:dyDescent="0.2">
      <c r="A1419" s="43"/>
      <c r="B1419" s="101"/>
      <c r="C1419" s="118"/>
      <c r="D1419" s="118"/>
      <c r="E1419" s="118"/>
      <c r="F1419" s="118"/>
      <c r="G1419" s="118"/>
      <c r="H1419" s="118"/>
      <c r="I1419" s="89"/>
      <c r="J1419" s="89"/>
      <c r="K1419" s="89"/>
      <c r="L1419" s="122"/>
      <c r="N1419" s="89"/>
      <c r="O1419" s="89"/>
      <c r="P1419" s="122"/>
    </row>
    <row r="1420" spans="1:16" s="103" customFormat="1" ht="14.1" customHeight="1" x14ac:dyDescent="0.2">
      <c r="A1420" s="43"/>
      <c r="B1420" s="101"/>
      <c r="C1420" s="118"/>
      <c r="D1420" s="118"/>
      <c r="E1420" s="118"/>
      <c r="F1420" s="118"/>
      <c r="G1420" s="118"/>
      <c r="H1420" s="118"/>
      <c r="I1420" s="118" t="s">
        <v>151</v>
      </c>
      <c r="J1420" s="145">
        <f>SUM(J1383:J1416)</f>
        <v>3890</v>
      </c>
      <c r="K1420" s="118">
        <f>SUM(K1383:K1416)</f>
        <v>2529</v>
      </c>
      <c r="L1420" s="137">
        <f>SUM(L1383:L1416)</f>
        <v>1361</v>
      </c>
      <c r="M1420" s="118" t="s">
        <v>151</v>
      </c>
      <c r="N1420" s="118">
        <f>SUM(N1383:N1416)</f>
        <v>1021</v>
      </c>
      <c r="O1420" s="118">
        <f>SUM(O1383:O1416)</f>
        <v>3378</v>
      </c>
      <c r="P1420" s="137">
        <f>SUM(P1383:P1419)</f>
        <v>-2357</v>
      </c>
    </row>
    <row r="1421" spans="1:16" s="103" customFormat="1" ht="14.1" customHeight="1" x14ac:dyDescent="0.2">
      <c r="A1421" s="43"/>
      <c r="B1421" s="101"/>
      <c r="C1421" s="118"/>
      <c r="D1421" s="118"/>
      <c r="E1421" s="118"/>
      <c r="F1421" s="118"/>
      <c r="G1421" s="118"/>
      <c r="H1421" s="118"/>
      <c r="J1421" s="118">
        <f>N1420</f>
        <v>1021</v>
      </c>
      <c r="K1421" s="118">
        <f>O1420</f>
        <v>3378</v>
      </c>
      <c r="L1421" s="137">
        <f>P1420</f>
        <v>-2357</v>
      </c>
      <c r="N1421" s="89"/>
      <c r="O1421" s="89"/>
      <c r="P1421" s="122"/>
    </row>
    <row r="1422" spans="1:16" s="103" customFormat="1" ht="14.1" customHeight="1" x14ac:dyDescent="0.2">
      <c r="A1422" s="117"/>
      <c r="B1422" s="123"/>
      <c r="C1422" s="118"/>
      <c r="D1422" s="118"/>
      <c r="E1422" s="118"/>
      <c r="F1422" s="118"/>
      <c r="G1422" s="118"/>
      <c r="H1422" s="118"/>
      <c r="I1422" s="136"/>
      <c r="J1422" s="138">
        <f>SUM(J1420:J1421)</f>
        <v>4911</v>
      </c>
      <c r="K1422" s="138">
        <f>SUM(K1420:K1421)</f>
        <v>5907</v>
      </c>
      <c r="L1422" s="139">
        <f>SUM(L1420:L1421)</f>
        <v>-996</v>
      </c>
      <c r="N1422" s="89"/>
      <c r="O1422" s="89"/>
      <c r="P1422" s="122"/>
    </row>
    <row r="1423" spans="1:16" s="103" customFormat="1" ht="14.1" customHeight="1" x14ac:dyDescent="0.2">
      <c r="A1423" s="117"/>
      <c r="B1423" s="123"/>
      <c r="C1423" s="118"/>
      <c r="D1423" s="118"/>
      <c r="E1423" s="118"/>
      <c r="F1423" s="118"/>
      <c r="G1423" s="118"/>
      <c r="H1423" s="118"/>
      <c r="I1423" s="142" t="s">
        <v>277</v>
      </c>
      <c r="J1423" s="101">
        <f>C1382-J1422</f>
        <v>0</v>
      </c>
      <c r="K1423" s="101">
        <f>E1382-K1422</f>
        <v>0</v>
      </c>
      <c r="L1423" s="139">
        <f>G1382-L1422</f>
        <v>0</v>
      </c>
      <c r="N1423" s="89"/>
      <c r="O1423" s="89"/>
      <c r="P1423" s="122"/>
    </row>
    <row r="1424" spans="1:16" s="103" customFormat="1" ht="14.1" customHeight="1" x14ac:dyDescent="0.2">
      <c r="A1424" s="43"/>
      <c r="B1424" s="101"/>
      <c r="C1424" s="118"/>
      <c r="D1424" s="118"/>
      <c r="E1424" s="118"/>
      <c r="F1424" s="89"/>
      <c r="G1424" s="89"/>
      <c r="H1424" s="89"/>
      <c r="I1424" s="89"/>
      <c r="J1424" s="89"/>
      <c r="K1424" s="89"/>
      <c r="L1424" s="122"/>
      <c r="N1424" s="89"/>
      <c r="O1424" s="89"/>
      <c r="P1424" s="122"/>
    </row>
    <row r="1425" spans="1:16" s="103" customFormat="1" ht="14.1" customHeight="1" x14ac:dyDescent="0.2">
      <c r="A1425" s="117">
        <v>34</v>
      </c>
      <c r="B1425" s="159" t="s">
        <v>34</v>
      </c>
      <c r="C1425" s="48">
        <v>26255</v>
      </c>
      <c r="D1425" s="119">
        <f>C1425*100/22958322</f>
        <v>0.11435940309574889</v>
      </c>
      <c r="E1425" s="48">
        <v>17786</v>
      </c>
      <c r="F1425" s="119">
        <f>E1425*100/23212007</f>
        <v>7.6624136809884641E-2</v>
      </c>
      <c r="G1425" s="120">
        <f>C1425-E1425</f>
        <v>8469</v>
      </c>
      <c r="H1425" s="121">
        <f>G1425*100/E1425</f>
        <v>47.616102552569437</v>
      </c>
      <c r="J1425" s="118"/>
      <c r="K1425" s="118"/>
      <c r="L1425" s="160"/>
      <c r="N1425" s="89"/>
      <c r="O1425" s="89"/>
      <c r="P1425" s="122"/>
    </row>
    <row r="1426" spans="1:16" s="103" customFormat="1" ht="14.1" customHeight="1" x14ac:dyDescent="0.2">
      <c r="A1426" s="43"/>
      <c r="B1426" s="123"/>
      <c r="C1426" s="118"/>
      <c r="D1426" s="118"/>
      <c r="E1426" s="118"/>
      <c r="F1426" s="125"/>
      <c r="G1426" s="118"/>
      <c r="H1426" s="118"/>
      <c r="I1426" s="127" t="s">
        <v>102</v>
      </c>
      <c r="J1426" s="128">
        <v>10528</v>
      </c>
      <c r="K1426" s="128">
        <v>5678</v>
      </c>
      <c r="L1426" s="129">
        <f>J1426-K1426</f>
        <v>4850</v>
      </c>
      <c r="M1426" s="127" t="s">
        <v>156</v>
      </c>
      <c r="N1426" s="128">
        <v>1971</v>
      </c>
      <c r="O1426" s="128">
        <v>3303</v>
      </c>
      <c r="P1426" s="129">
        <f>N1426-O1426</f>
        <v>-1332</v>
      </c>
    </row>
    <row r="1427" spans="1:16" s="103" customFormat="1" ht="14.1" customHeight="1" x14ac:dyDescent="0.2">
      <c r="A1427" s="43"/>
      <c r="B1427" s="101"/>
      <c r="C1427" s="118"/>
      <c r="D1427" s="118"/>
      <c r="E1427" s="118"/>
      <c r="F1427" s="118"/>
      <c r="G1427" s="118"/>
      <c r="H1427" s="118"/>
      <c r="I1427" s="127" t="s">
        <v>167</v>
      </c>
      <c r="J1427" s="128">
        <v>8899</v>
      </c>
      <c r="K1427" s="128">
        <v>5087</v>
      </c>
      <c r="L1427" s="129">
        <f>J1427-K1427</f>
        <v>3812</v>
      </c>
      <c r="M1427" s="127" t="s">
        <v>96</v>
      </c>
      <c r="N1427" s="128">
        <v>1728</v>
      </c>
      <c r="O1427" s="128">
        <v>1965</v>
      </c>
      <c r="P1427" s="129">
        <f>N1427-O1427</f>
        <v>-237</v>
      </c>
    </row>
    <row r="1428" spans="1:16" s="103" customFormat="1" ht="14.1" customHeight="1" x14ac:dyDescent="0.2">
      <c r="C1428" s="118"/>
      <c r="D1428" s="118"/>
      <c r="E1428" s="118"/>
      <c r="F1428" s="118"/>
      <c r="G1428" s="118"/>
      <c r="H1428" s="118"/>
      <c r="I1428" s="127" t="s">
        <v>82</v>
      </c>
      <c r="J1428" s="128">
        <v>1854</v>
      </c>
      <c r="K1428" s="128">
        <v>842</v>
      </c>
      <c r="L1428" s="129">
        <f>J1428-K1428</f>
        <v>1012</v>
      </c>
      <c r="M1428" s="127" t="s">
        <v>65</v>
      </c>
      <c r="N1428" s="128">
        <v>0</v>
      </c>
      <c r="O1428" s="128">
        <v>90</v>
      </c>
      <c r="P1428" s="129">
        <f>N1428-O1428</f>
        <v>-90</v>
      </c>
    </row>
    <row r="1429" spans="1:16" s="103" customFormat="1" ht="14.1" customHeight="1" x14ac:dyDescent="0.2">
      <c r="C1429" s="118"/>
      <c r="D1429" s="118"/>
      <c r="E1429" s="118"/>
      <c r="F1429" s="118"/>
      <c r="G1429" s="118"/>
      <c r="H1429" s="118"/>
      <c r="I1429" s="127" t="s">
        <v>77</v>
      </c>
      <c r="J1429" s="128">
        <v>1272</v>
      </c>
      <c r="K1429" s="128">
        <v>813</v>
      </c>
      <c r="L1429" s="129">
        <f>J1429-K1429</f>
        <v>459</v>
      </c>
      <c r="M1429" s="127" t="s">
        <v>78</v>
      </c>
      <c r="N1429" s="128">
        <v>0</v>
      </c>
      <c r="O1429" s="128">
        <v>9</v>
      </c>
      <c r="P1429" s="129">
        <f>N1429-O1429</f>
        <v>-9</v>
      </c>
    </row>
    <row r="1430" spans="1:16" s="103" customFormat="1" ht="14.1" customHeight="1" x14ac:dyDescent="0.2">
      <c r="C1430" s="118"/>
      <c r="D1430" s="118"/>
      <c r="E1430" s="118"/>
      <c r="F1430" s="118"/>
      <c r="G1430" s="118"/>
      <c r="H1430" s="118"/>
      <c r="I1430" s="127" t="s">
        <v>150</v>
      </c>
      <c r="J1430" s="128">
        <v>3</v>
      </c>
      <c r="K1430" s="128">
        <v>0</v>
      </c>
      <c r="L1430" s="129">
        <f>J1430-K1430</f>
        <v>3</v>
      </c>
      <c r="M1430" s="131"/>
      <c r="N1430" s="128"/>
      <c r="O1430" s="128"/>
      <c r="P1430" s="129"/>
    </row>
    <row r="1431" spans="1:16" s="103" customFormat="1" ht="14.1" customHeight="1" x14ac:dyDescent="0.2">
      <c r="C1431" s="118"/>
      <c r="D1431" s="118"/>
      <c r="E1431" s="118"/>
      <c r="F1431" s="118"/>
      <c r="G1431" s="118"/>
      <c r="H1431" s="118"/>
      <c r="I1431" s="133"/>
      <c r="J1431" s="133"/>
      <c r="K1431" s="133"/>
      <c r="L1431" s="129"/>
    </row>
    <row r="1432" spans="1:16" s="103" customFormat="1" ht="14.1" customHeight="1" x14ac:dyDescent="0.2">
      <c r="C1432" s="118"/>
      <c r="D1432" s="118"/>
      <c r="E1432" s="118"/>
      <c r="F1432" s="118"/>
      <c r="G1432" s="118"/>
      <c r="H1432" s="118"/>
      <c r="I1432" s="133"/>
      <c r="J1432" s="133"/>
      <c r="K1432" s="133"/>
      <c r="L1432" s="129"/>
      <c r="M1432" s="131"/>
      <c r="N1432" s="128"/>
      <c r="O1432" s="128"/>
      <c r="P1432" s="129"/>
    </row>
    <row r="1433" spans="1:16" s="103" customFormat="1" ht="14.1" customHeight="1" x14ac:dyDescent="0.2">
      <c r="C1433" s="118"/>
      <c r="D1433" s="118"/>
      <c r="E1433" s="118"/>
      <c r="F1433" s="118"/>
      <c r="G1433" s="118"/>
      <c r="H1433" s="118"/>
      <c r="L1433" s="134"/>
      <c r="M1433" s="131"/>
      <c r="N1433" s="128"/>
      <c r="O1433" s="128"/>
      <c r="P1433" s="129"/>
    </row>
    <row r="1434" spans="1:16" s="103" customFormat="1" ht="14.1" customHeight="1" x14ac:dyDescent="0.2">
      <c r="C1434" s="118"/>
      <c r="D1434" s="118"/>
      <c r="E1434" s="118"/>
      <c r="F1434" s="118"/>
      <c r="G1434" s="118"/>
      <c r="H1434" s="118"/>
      <c r="I1434" s="132"/>
      <c r="J1434" s="133"/>
      <c r="K1434" s="133"/>
      <c r="L1434" s="129"/>
      <c r="M1434" s="131"/>
      <c r="N1434" s="128"/>
      <c r="O1434" s="128"/>
      <c r="P1434" s="129"/>
    </row>
    <row r="1435" spans="1:16" s="103" customFormat="1" ht="14.1" customHeight="1" x14ac:dyDescent="0.2">
      <c r="C1435" s="118"/>
      <c r="D1435" s="118"/>
      <c r="E1435" s="118"/>
      <c r="F1435" s="118"/>
      <c r="G1435" s="118"/>
      <c r="H1435" s="118"/>
      <c r="I1435" s="132"/>
      <c r="J1435" s="133"/>
      <c r="K1435" s="133"/>
      <c r="L1435" s="129"/>
      <c r="M1435" s="131"/>
      <c r="N1435" s="128"/>
      <c r="O1435" s="128"/>
      <c r="P1435" s="129"/>
    </row>
    <row r="1436" spans="1:16" s="103" customFormat="1" ht="14.1" customHeight="1" x14ac:dyDescent="0.2">
      <c r="C1436" s="118"/>
      <c r="D1436" s="118"/>
      <c r="E1436" s="118"/>
      <c r="F1436" s="118"/>
      <c r="G1436" s="118"/>
      <c r="H1436" s="118"/>
      <c r="I1436" s="132"/>
      <c r="J1436" s="133"/>
      <c r="K1436" s="133"/>
      <c r="L1436" s="129"/>
      <c r="M1436" s="132"/>
      <c r="N1436" s="133"/>
      <c r="O1436" s="133"/>
      <c r="P1436" s="129"/>
    </row>
    <row r="1437" spans="1:16" s="103" customFormat="1" ht="14.1" customHeight="1" x14ac:dyDescent="0.2">
      <c r="C1437" s="118"/>
      <c r="D1437" s="118"/>
      <c r="E1437" s="118"/>
      <c r="F1437" s="118"/>
      <c r="G1437" s="118"/>
      <c r="H1437" s="118"/>
      <c r="I1437" s="89"/>
      <c r="J1437" s="89"/>
      <c r="K1437" s="89"/>
      <c r="L1437" s="122"/>
    </row>
    <row r="1438" spans="1:16" s="103" customFormat="1" ht="14.1" customHeight="1" x14ac:dyDescent="0.2">
      <c r="C1438" s="118"/>
      <c r="D1438" s="118"/>
      <c r="E1438" s="118"/>
      <c r="F1438" s="118"/>
      <c r="G1438" s="118"/>
      <c r="H1438" s="118"/>
      <c r="I1438" s="135"/>
      <c r="J1438" s="124"/>
      <c r="K1438" s="124"/>
      <c r="L1438" s="129"/>
      <c r="M1438" s="155"/>
      <c r="N1438" s="124"/>
      <c r="O1438" s="124"/>
      <c r="P1438" s="129"/>
    </row>
    <row r="1439" spans="1:16" s="103" customFormat="1" ht="14.1" customHeight="1" x14ac:dyDescent="0.2">
      <c r="C1439" s="118"/>
      <c r="D1439" s="118"/>
      <c r="E1439" s="118"/>
      <c r="F1439" s="118"/>
      <c r="G1439" s="118"/>
      <c r="H1439" s="118"/>
      <c r="I1439" s="135"/>
      <c r="J1439" s="124"/>
      <c r="K1439" s="124"/>
      <c r="L1439" s="129"/>
      <c r="M1439" s="155"/>
      <c r="N1439" s="124"/>
      <c r="O1439" s="124"/>
      <c r="P1439" s="129"/>
    </row>
    <row r="1440" spans="1:16" s="103" customFormat="1" ht="14.1" customHeight="1" x14ac:dyDescent="0.2">
      <c r="C1440" s="118"/>
      <c r="D1440" s="118"/>
      <c r="E1440" s="118"/>
      <c r="F1440" s="118"/>
      <c r="G1440" s="118"/>
      <c r="H1440" s="118"/>
      <c r="I1440" s="135"/>
      <c r="J1440" s="124"/>
      <c r="K1440" s="124"/>
      <c r="L1440" s="129"/>
      <c r="M1440" s="155"/>
      <c r="N1440" s="124"/>
      <c r="O1440" s="124"/>
      <c r="P1440" s="129"/>
    </row>
    <row r="1441" spans="3:16" s="103" customFormat="1" ht="14.1" customHeight="1" x14ac:dyDescent="0.2">
      <c r="C1441" s="118"/>
      <c r="D1441" s="118"/>
      <c r="E1441" s="118"/>
      <c r="F1441" s="118"/>
      <c r="G1441" s="118"/>
      <c r="H1441" s="118"/>
      <c r="I1441" s="135"/>
      <c r="J1441" s="124"/>
      <c r="K1441" s="124"/>
      <c r="L1441" s="129"/>
      <c r="M1441" s="155"/>
      <c r="N1441" s="124"/>
      <c r="O1441" s="124"/>
      <c r="P1441" s="129"/>
    </row>
    <row r="1442" spans="3:16" s="103" customFormat="1" ht="14.1" customHeight="1" x14ac:dyDescent="0.2">
      <c r="C1442" s="118"/>
      <c r="D1442" s="118"/>
      <c r="E1442" s="118"/>
      <c r="F1442" s="118"/>
      <c r="G1442" s="118"/>
      <c r="H1442" s="118"/>
      <c r="I1442" s="135"/>
      <c r="J1442" s="124"/>
      <c r="K1442" s="124"/>
      <c r="L1442" s="129"/>
      <c r="M1442" s="155"/>
      <c r="N1442" s="124"/>
      <c r="O1442" s="124"/>
      <c r="P1442" s="129"/>
    </row>
    <row r="1443" spans="3:16" s="103" customFormat="1" ht="14.1" customHeight="1" x14ac:dyDescent="0.2">
      <c r="C1443" s="118"/>
      <c r="D1443" s="118"/>
      <c r="E1443" s="118"/>
      <c r="F1443" s="118"/>
      <c r="G1443" s="118"/>
      <c r="H1443" s="118"/>
      <c r="I1443" s="135"/>
      <c r="J1443" s="124"/>
      <c r="K1443" s="124"/>
      <c r="L1443" s="129"/>
      <c r="M1443" s="155"/>
      <c r="N1443" s="124"/>
      <c r="O1443" s="124"/>
      <c r="P1443" s="129"/>
    </row>
    <row r="1444" spans="3:16" s="103" customFormat="1" ht="14.1" customHeight="1" x14ac:dyDescent="0.2">
      <c r="C1444" s="118"/>
      <c r="D1444" s="118"/>
      <c r="E1444" s="118"/>
      <c r="F1444" s="118"/>
      <c r="G1444" s="118"/>
      <c r="H1444" s="118"/>
      <c r="I1444" s="135"/>
      <c r="J1444" s="124"/>
      <c r="K1444" s="124"/>
      <c r="L1444" s="129"/>
      <c r="M1444" s="155"/>
      <c r="N1444" s="124"/>
      <c r="O1444" s="124"/>
      <c r="P1444" s="129"/>
    </row>
    <row r="1445" spans="3:16" s="103" customFormat="1" ht="14.1" customHeight="1" x14ac:dyDescent="0.2">
      <c r="C1445" s="118"/>
      <c r="D1445" s="118"/>
      <c r="E1445" s="118"/>
      <c r="F1445" s="118"/>
      <c r="G1445" s="118"/>
      <c r="H1445" s="118"/>
      <c r="I1445" s="89"/>
      <c r="J1445" s="89"/>
      <c r="K1445" s="89"/>
      <c r="L1445" s="122"/>
      <c r="M1445" s="155"/>
      <c r="N1445" s="124"/>
      <c r="O1445" s="124"/>
      <c r="P1445" s="129"/>
    </row>
    <row r="1446" spans="3:16" s="103" customFormat="1" ht="14.1" customHeight="1" x14ac:dyDescent="0.2">
      <c r="C1446" s="118"/>
      <c r="D1446" s="118"/>
      <c r="E1446" s="118"/>
      <c r="F1446" s="118"/>
      <c r="G1446" s="118"/>
      <c r="H1446" s="118"/>
      <c r="I1446" s="155"/>
      <c r="J1446" s="124"/>
      <c r="K1446" s="124"/>
      <c r="L1446" s="129"/>
      <c r="M1446" s="155"/>
      <c r="N1446" s="124"/>
      <c r="O1446" s="124"/>
      <c r="P1446" s="129"/>
    </row>
    <row r="1447" spans="3:16" s="103" customFormat="1" ht="14.1" customHeight="1" x14ac:dyDescent="0.2">
      <c r="C1447" s="118"/>
      <c r="D1447" s="118"/>
      <c r="E1447" s="118"/>
      <c r="F1447" s="118"/>
      <c r="G1447" s="118"/>
      <c r="H1447" s="118"/>
      <c r="I1447" s="155"/>
      <c r="J1447" s="124"/>
      <c r="K1447" s="124"/>
      <c r="L1447" s="129"/>
      <c r="M1447" s="155"/>
      <c r="N1447" s="124"/>
      <c r="O1447" s="124"/>
      <c r="P1447" s="129"/>
    </row>
    <row r="1448" spans="3:16" s="103" customFormat="1" ht="14.1" customHeight="1" x14ac:dyDescent="0.2">
      <c r="C1448" s="118"/>
      <c r="D1448" s="118"/>
      <c r="E1448" s="118"/>
      <c r="F1448" s="118"/>
      <c r="G1448" s="118"/>
      <c r="H1448" s="118"/>
      <c r="I1448" s="155"/>
      <c r="J1448" s="124"/>
      <c r="K1448" s="124"/>
      <c r="L1448" s="129"/>
      <c r="M1448" s="155"/>
      <c r="N1448" s="124"/>
      <c r="O1448" s="124"/>
      <c r="P1448" s="129"/>
    </row>
    <row r="1449" spans="3:16" s="103" customFormat="1" ht="14.1" customHeight="1" x14ac:dyDescent="0.2">
      <c r="C1449" s="118"/>
      <c r="D1449" s="118"/>
      <c r="E1449" s="118"/>
      <c r="F1449" s="118"/>
      <c r="G1449" s="118"/>
      <c r="H1449" s="118"/>
      <c r="I1449" s="155"/>
      <c r="J1449" s="124"/>
      <c r="K1449" s="124"/>
      <c r="L1449" s="129"/>
      <c r="M1449" s="155"/>
      <c r="N1449" s="124"/>
      <c r="O1449" s="124"/>
      <c r="P1449" s="129"/>
    </row>
    <row r="1450" spans="3:16" s="103" customFormat="1" ht="14.1" customHeight="1" x14ac:dyDescent="0.2">
      <c r="C1450" s="118"/>
      <c r="D1450" s="118"/>
      <c r="E1450" s="118"/>
      <c r="F1450" s="118"/>
      <c r="G1450" s="118"/>
      <c r="H1450" s="118"/>
      <c r="I1450" s="155"/>
      <c r="J1450" s="124"/>
      <c r="K1450" s="124"/>
      <c r="L1450" s="129"/>
      <c r="M1450" s="155"/>
      <c r="N1450" s="124"/>
      <c r="O1450" s="124"/>
      <c r="P1450" s="129"/>
    </row>
    <row r="1451" spans="3:16" s="103" customFormat="1" ht="14.1" customHeight="1" x14ac:dyDescent="0.2">
      <c r="C1451" s="118"/>
      <c r="D1451" s="118"/>
      <c r="E1451" s="118"/>
      <c r="F1451" s="118"/>
      <c r="G1451" s="118"/>
      <c r="H1451" s="118"/>
      <c r="I1451" s="89"/>
      <c r="J1451" s="89"/>
      <c r="K1451" s="89"/>
      <c r="L1451" s="122"/>
      <c r="M1451" s="155"/>
      <c r="N1451" s="124"/>
      <c r="O1451" s="124"/>
      <c r="P1451" s="129"/>
    </row>
    <row r="1452" spans="3:16" s="103" customFormat="1" ht="14.1" customHeight="1" x14ac:dyDescent="0.2">
      <c r="C1452" s="118"/>
      <c r="D1452" s="118"/>
      <c r="E1452" s="118"/>
      <c r="F1452" s="118"/>
      <c r="G1452" s="118"/>
      <c r="H1452" s="118"/>
      <c r="I1452" s="89"/>
      <c r="J1452" s="89"/>
      <c r="K1452" s="89"/>
      <c r="L1452" s="122"/>
      <c r="M1452" s="155"/>
      <c r="N1452" s="124"/>
      <c r="O1452" s="124"/>
      <c r="P1452" s="129"/>
    </row>
    <row r="1453" spans="3:16" s="103" customFormat="1" ht="14.1" customHeight="1" x14ac:dyDescent="0.2">
      <c r="C1453" s="118"/>
      <c r="D1453" s="118"/>
      <c r="E1453" s="118"/>
      <c r="F1453" s="118"/>
      <c r="G1453" s="118"/>
      <c r="H1453" s="118"/>
      <c r="I1453" s="155"/>
      <c r="J1453" s="124"/>
      <c r="K1453" s="124"/>
      <c r="L1453" s="129"/>
      <c r="M1453" s="155"/>
      <c r="N1453" s="124"/>
      <c r="O1453" s="124"/>
      <c r="P1453" s="129"/>
    </row>
    <row r="1454" spans="3:16" s="103" customFormat="1" ht="14.1" customHeight="1" x14ac:dyDescent="0.2">
      <c r="C1454" s="118"/>
      <c r="D1454" s="118"/>
      <c r="E1454" s="118"/>
      <c r="F1454" s="118"/>
      <c r="G1454" s="118"/>
      <c r="H1454" s="118"/>
      <c r="I1454" s="155"/>
      <c r="J1454" s="124"/>
      <c r="K1454" s="124"/>
      <c r="L1454" s="129"/>
      <c r="M1454" s="155"/>
      <c r="N1454" s="124"/>
      <c r="O1454" s="124"/>
      <c r="P1454" s="129"/>
    </row>
    <row r="1455" spans="3:16" s="103" customFormat="1" ht="14.1" customHeight="1" x14ac:dyDescent="0.2">
      <c r="C1455" s="118"/>
      <c r="D1455" s="118"/>
      <c r="E1455" s="118"/>
      <c r="F1455" s="118"/>
      <c r="G1455" s="118"/>
      <c r="H1455" s="118"/>
      <c r="I1455" s="155"/>
      <c r="J1455" s="124"/>
      <c r="K1455" s="124"/>
      <c r="L1455" s="129"/>
      <c r="M1455" s="155"/>
      <c r="N1455" s="124"/>
      <c r="O1455" s="124"/>
      <c r="P1455" s="129"/>
    </row>
    <row r="1456" spans="3:16" s="103" customFormat="1" ht="14.1" customHeight="1" x14ac:dyDescent="0.2">
      <c r="C1456" s="118"/>
      <c r="D1456" s="118"/>
      <c r="E1456" s="118"/>
      <c r="F1456" s="118"/>
      <c r="G1456" s="118"/>
      <c r="H1456" s="118"/>
      <c r="I1456" s="155"/>
      <c r="J1456" s="124"/>
      <c r="K1456" s="124"/>
      <c r="L1456" s="129"/>
      <c r="N1456" s="89"/>
      <c r="O1456" s="89"/>
      <c r="P1456" s="122"/>
    </row>
    <row r="1457" spans="1:16" s="103" customFormat="1" ht="14.1" customHeight="1" x14ac:dyDescent="0.2">
      <c r="C1457" s="118"/>
      <c r="D1457" s="118"/>
      <c r="E1457" s="118"/>
      <c r="F1457" s="118"/>
      <c r="G1457" s="118"/>
      <c r="H1457" s="118"/>
      <c r="I1457" s="155"/>
      <c r="J1457" s="124"/>
      <c r="K1457" s="124"/>
      <c r="L1457" s="129"/>
      <c r="M1457" s="155"/>
      <c r="N1457" s="124"/>
      <c r="O1457" s="124"/>
      <c r="P1457" s="129"/>
    </row>
    <row r="1458" spans="1:16" s="103" customFormat="1" ht="14.1" customHeight="1" x14ac:dyDescent="0.2">
      <c r="A1458" s="43"/>
      <c r="B1458" s="101"/>
      <c r="C1458" s="118"/>
      <c r="D1458" s="118"/>
      <c r="E1458" s="118"/>
      <c r="F1458" s="118"/>
      <c r="G1458" s="118"/>
      <c r="H1458" s="118"/>
      <c r="I1458" s="89"/>
      <c r="J1458" s="89"/>
      <c r="K1458" s="89"/>
      <c r="L1458" s="122"/>
      <c r="N1458" s="89"/>
      <c r="O1458" s="89"/>
      <c r="P1458" s="122"/>
    </row>
    <row r="1459" spans="1:16" s="103" customFormat="1" ht="14.1" customHeight="1" x14ac:dyDescent="0.2">
      <c r="A1459" s="43"/>
      <c r="B1459" s="101"/>
      <c r="C1459" s="118"/>
      <c r="D1459" s="118"/>
      <c r="E1459" s="118"/>
      <c r="F1459" s="118"/>
      <c r="G1459" s="118"/>
      <c r="H1459" s="118"/>
      <c r="I1459" s="89"/>
      <c r="J1459" s="89"/>
      <c r="K1459" s="89"/>
      <c r="L1459" s="122"/>
      <c r="N1459" s="89"/>
      <c r="O1459" s="89"/>
      <c r="P1459" s="122"/>
    </row>
    <row r="1460" spans="1:16" s="103" customFormat="1" ht="14.1" customHeight="1" x14ac:dyDescent="0.2">
      <c r="A1460" s="43"/>
      <c r="B1460" s="101"/>
      <c r="C1460" s="118"/>
      <c r="D1460" s="118"/>
      <c r="E1460" s="118"/>
      <c r="F1460" s="118"/>
      <c r="G1460" s="118"/>
      <c r="H1460" s="118"/>
      <c r="I1460" s="89"/>
      <c r="J1460" s="89"/>
      <c r="K1460" s="89"/>
      <c r="L1460" s="122"/>
      <c r="N1460" s="89"/>
      <c r="O1460" s="89"/>
      <c r="P1460" s="122"/>
    </row>
    <row r="1461" spans="1:16" s="103" customFormat="1" ht="14.1" customHeight="1" x14ac:dyDescent="0.2">
      <c r="A1461" s="43"/>
      <c r="B1461" s="101"/>
      <c r="C1461" s="118"/>
      <c r="D1461" s="118"/>
      <c r="E1461" s="118"/>
      <c r="F1461" s="118"/>
      <c r="G1461" s="118"/>
      <c r="H1461" s="118"/>
      <c r="I1461" s="89"/>
      <c r="J1461" s="89"/>
      <c r="K1461" s="89"/>
      <c r="L1461" s="122"/>
      <c r="N1461" s="89"/>
      <c r="O1461" s="89"/>
      <c r="P1461" s="122"/>
    </row>
    <row r="1462" spans="1:16" s="103" customFormat="1" ht="14.1" customHeight="1" x14ac:dyDescent="0.2">
      <c r="A1462" s="43"/>
      <c r="B1462" s="101"/>
      <c r="C1462" s="118"/>
      <c r="D1462" s="118"/>
      <c r="E1462" s="118"/>
      <c r="F1462" s="118"/>
      <c r="G1462" s="118"/>
      <c r="H1462" s="118"/>
      <c r="I1462" s="89"/>
      <c r="J1462" s="89"/>
      <c r="K1462" s="89"/>
      <c r="L1462" s="122"/>
      <c r="N1462" s="89"/>
      <c r="O1462" s="89"/>
      <c r="P1462" s="122"/>
    </row>
    <row r="1463" spans="1:16" s="103" customFormat="1" ht="14.1" customHeight="1" x14ac:dyDescent="0.2">
      <c r="A1463" s="43"/>
      <c r="B1463" s="101"/>
      <c r="C1463" s="118"/>
      <c r="D1463" s="118"/>
      <c r="E1463" s="118"/>
      <c r="F1463" s="118"/>
      <c r="G1463" s="118"/>
      <c r="H1463" s="118"/>
      <c r="I1463" s="118" t="s">
        <v>151</v>
      </c>
      <c r="J1463" s="118">
        <f>SUM(J1426:J1457)</f>
        <v>22556</v>
      </c>
      <c r="K1463" s="118">
        <f>SUM(K1426:K1457)</f>
        <v>12420</v>
      </c>
      <c r="L1463" s="137">
        <f>SUM(L1426:L1457)</f>
        <v>10136</v>
      </c>
      <c r="M1463" s="118" t="s">
        <v>151</v>
      </c>
      <c r="N1463" s="118">
        <f>SUM(N1426:N1457)</f>
        <v>3699</v>
      </c>
      <c r="O1463" s="118">
        <f>SUM(O1426:O1457)</f>
        <v>5367</v>
      </c>
      <c r="P1463" s="137">
        <f>SUM(P1426:P1462)</f>
        <v>-1668</v>
      </c>
    </row>
    <row r="1464" spans="1:16" s="103" customFormat="1" ht="14.1" customHeight="1" x14ac:dyDescent="0.2">
      <c r="A1464" s="43"/>
      <c r="B1464" s="101"/>
      <c r="C1464" s="118"/>
      <c r="D1464" s="118"/>
      <c r="E1464" s="118"/>
      <c r="F1464" s="118"/>
      <c r="G1464" s="118"/>
      <c r="H1464" s="118"/>
      <c r="J1464" s="118">
        <f>N1463</f>
        <v>3699</v>
      </c>
      <c r="K1464" s="118">
        <f>O1463</f>
        <v>5367</v>
      </c>
      <c r="L1464" s="137">
        <f>P1463</f>
        <v>-1668</v>
      </c>
      <c r="N1464" s="89"/>
      <c r="O1464" s="89"/>
      <c r="P1464" s="122"/>
    </row>
    <row r="1465" spans="1:16" s="103" customFormat="1" ht="14.1" customHeight="1" x14ac:dyDescent="0.2">
      <c r="A1465" s="117"/>
      <c r="B1465" s="123"/>
      <c r="C1465" s="118"/>
      <c r="D1465" s="118"/>
      <c r="E1465" s="118"/>
      <c r="F1465" s="118"/>
      <c r="G1465" s="118"/>
      <c r="H1465" s="118"/>
      <c r="I1465" s="136"/>
      <c r="J1465" s="138">
        <f>SUM(J1463:J1464)</f>
        <v>26255</v>
      </c>
      <c r="K1465" s="138">
        <f>SUM(K1463:K1464)</f>
        <v>17787</v>
      </c>
      <c r="L1465" s="139">
        <f>SUM(L1463:L1464)</f>
        <v>8468</v>
      </c>
      <c r="N1465" s="89"/>
      <c r="O1465" s="89"/>
      <c r="P1465" s="122"/>
    </row>
    <row r="1466" spans="1:16" s="103" customFormat="1" ht="14.1" customHeight="1" x14ac:dyDescent="0.2">
      <c r="A1466" s="117"/>
      <c r="B1466" s="123"/>
      <c r="C1466" s="118"/>
      <c r="D1466" s="118"/>
      <c r="E1466" s="118"/>
      <c r="F1466" s="118"/>
      <c r="G1466" s="118"/>
      <c r="H1466" s="118"/>
      <c r="I1466" s="142" t="s">
        <v>278</v>
      </c>
      <c r="J1466" s="138">
        <f>C1425-J1465</f>
        <v>0</v>
      </c>
      <c r="K1466" s="273">
        <f>E1425-K1465</f>
        <v>-1</v>
      </c>
      <c r="L1466" s="165">
        <f>G1425-L1465</f>
        <v>1</v>
      </c>
      <c r="N1466" s="89"/>
      <c r="O1466" s="89"/>
      <c r="P1466" s="122"/>
    </row>
    <row r="1467" spans="1:16" s="103" customFormat="1" ht="14.1" customHeight="1" x14ac:dyDescent="0.2">
      <c r="A1467" s="43"/>
      <c r="B1467" s="101"/>
      <c r="C1467" s="118"/>
      <c r="D1467" s="118"/>
      <c r="E1467" s="118"/>
      <c r="F1467" s="89"/>
      <c r="G1467" s="89"/>
      <c r="H1467" s="89"/>
      <c r="I1467" s="89"/>
      <c r="J1467" s="89"/>
      <c r="K1467" s="89"/>
      <c r="L1467" s="122"/>
      <c r="N1467" s="89"/>
      <c r="O1467" s="89"/>
      <c r="P1467" s="122"/>
    </row>
    <row r="1468" spans="1:16" s="103" customFormat="1" ht="14.1" customHeight="1" x14ac:dyDescent="0.2">
      <c r="A1468" s="117">
        <v>35</v>
      </c>
      <c r="B1468" s="159" t="s">
        <v>130</v>
      </c>
      <c r="C1468" s="48">
        <v>193498</v>
      </c>
      <c r="D1468" s="119">
        <f>C1468*100/22958322</f>
        <v>0.84282292059498076</v>
      </c>
      <c r="E1468" s="48">
        <v>179374</v>
      </c>
      <c r="F1468" s="119">
        <f>E1468*100/23212007</f>
        <v>0.77276385449995777</v>
      </c>
      <c r="G1468" s="120">
        <f>C1468-E1468</f>
        <v>14124</v>
      </c>
      <c r="H1468" s="121">
        <f>G1468*100/E1468</f>
        <v>7.8740508657887984</v>
      </c>
      <c r="J1468" s="118"/>
      <c r="K1468" s="118"/>
      <c r="L1468" s="160"/>
      <c r="N1468" s="89"/>
      <c r="O1468" s="89"/>
      <c r="P1468" s="122"/>
    </row>
    <row r="1469" spans="1:16" s="103" customFormat="1" ht="14.1" customHeight="1" x14ac:dyDescent="0.2">
      <c r="A1469" s="43"/>
      <c r="B1469" s="123"/>
      <c r="C1469" s="118"/>
      <c r="D1469" s="118"/>
      <c r="E1469" s="118"/>
      <c r="F1469" s="125"/>
      <c r="G1469" s="118"/>
      <c r="H1469" s="118"/>
      <c r="I1469" s="127" t="s">
        <v>167</v>
      </c>
      <c r="J1469" s="128">
        <v>87695</v>
      </c>
      <c r="K1469" s="128">
        <v>74570</v>
      </c>
      <c r="L1469" s="129">
        <f t="shared" ref="L1469:L1475" si="74">J1469-K1469</f>
        <v>13125</v>
      </c>
      <c r="M1469" s="127" t="s">
        <v>65</v>
      </c>
      <c r="N1469" s="128">
        <v>6723</v>
      </c>
      <c r="O1469" s="128">
        <v>14526</v>
      </c>
      <c r="P1469" s="129">
        <f t="shared" ref="P1469:P1474" si="75">N1469-O1469</f>
        <v>-7803</v>
      </c>
    </row>
    <row r="1470" spans="1:16" s="103" customFormat="1" ht="14.1" customHeight="1" x14ac:dyDescent="0.2">
      <c r="A1470" s="43"/>
      <c r="B1470" s="101"/>
      <c r="C1470" s="118"/>
      <c r="D1470" s="118"/>
      <c r="E1470" s="118"/>
      <c r="F1470" s="118"/>
      <c r="G1470" s="118"/>
      <c r="H1470" s="118"/>
      <c r="I1470" s="127" t="s">
        <v>77</v>
      </c>
      <c r="J1470" s="128">
        <v>7453</v>
      </c>
      <c r="K1470" s="128">
        <v>4724</v>
      </c>
      <c r="L1470" s="129">
        <f t="shared" si="74"/>
        <v>2729</v>
      </c>
      <c r="M1470" s="127" t="s">
        <v>102</v>
      </c>
      <c r="N1470" s="128">
        <v>25861</v>
      </c>
      <c r="O1470" s="128">
        <v>31657</v>
      </c>
      <c r="P1470" s="129">
        <f t="shared" si="75"/>
        <v>-5796</v>
      </c>
    </row>
    <row r="1471" spans="1:16" s="103" customFormat="1" ht="14.1" customHeight="1" x14ac:dyDescent="0.2">
      <c r="A1471" s="43"/>
      <c r="B1471" s="101"/>
      <c r="C1471" s="118"/>
      <c r="D1471" s="118"/>
      <c r="E1471" s="118"/>
      <c r="F1471" s="118"/>
      <c r="G1471" s="118"/>
      <c r="H1471" s="118"/>
      <c r="I1471" s="127" t="s">
        <v>82</v>
      </c>
      <c r="J1471" s="128">
        <v>34805</v>
      </c>
      <c r="K1471" s="128">
        <v>32145</v>
      </c>
      <c r="L1471" s="129">
        <f t="shared" si="74"/>
        <v>2660</v>
      </c>
      <c r="M1471" s="127" t="s">
        <v>156</v>
      </c>
      <c r="N1471" s="128">
        <v>9608</v>
      </c>
      <c r="O1471" s="128">
        <v>10256</v>
      </c>
      <c r="P1471" s="129">
        <f t="shared" si="75"/>
        <v>-648</v>
      </c>
    </row>
    <row r="1472" spans="1:16" s="103" customFormat="1" ht="14.1" customHeight="1" x14ac:dyDescent="0.2">
      <c r="A1472" s="43"/>
      <c r="B1472" s="101"/>
      <c r="C1472" s="118"/>
      <c r="D1472" s="118"/>
      <c r="E1472" s="118"/>
      <c r="F1472" s="118"/>
      <c r="G1472" s="118"/>
      <c r="H1472" s="118"/>
      <c r="I1472" s="127" t="s">
        <v>78</v>
      </c>
      <c r="J1472" s="128">
        <v>4406</v>
      </c>
      <c r="K1472" s="128">
        <v>2300</v>
      </c>
      <c r="L1472" s="129">
        <f t="shared" si="74"/>
        <v>2106</v>
      </c>
      <c r="M1472" s="127" t="s">
        <v>96</v>
      </c>
      <c r="N1472" s="128">
        <v>7833</v>
      </c>
      <c r="O1472" s="128">
        <v>8416</v>
      </c>
      <c r="P1472" s="129">
        <f t="shared" si="75"/>
        <v>-583</v>
      </c>
    </row>
    <row r="1473" spans="1:16" s="103" customFormat="1" ht="14.1" customHeight="1" x14ac:dyDescent="0.2">
      <c r="A1473" s="43"/>
      <c r="B1473" s="101"/>
      <c r="C1473" s="118"/>
      <c r="D1473" s="118"/>
      <c r="E1473" s="118"/>
      <c r="F1473" s="118"/>
      <c r="G1473" s="118"/>
      <c r="H1473" s="118"/>
      <c r="I1473" s="127" t="s">
        <v>86</v>
      </c>
      <c r="J1473" s="128">
        <v>726</v>
      </c>
      <c r="K1473" s="128">
        <v>63</v>
      </c>
      <c r="L1473" s="129">
        <f t="shared" si="74"/>
        <v>663</v>
      </c>
      <c r="M1473" s="127" t="s">
        <v>153</v>
      </c>
      <c r="N1473" s="128">
        <v>623</v>
      </c>
      <c r="O1473" s="128">
        <v>709</v>
      </c>
      <c r="P1473" s="129">
        <f t="shared" si="75"/>
        <v>-86</v>
      </c>
    </row>
    <row r="1474" spans="1:16" s="103" customFormat="1" ht="14.1" customHeight="1" x14ac:dyDescent="0.2">
      <c r="A1474" s="43"/>
      <c r="B1474" s="101"/>
      <c r="C1474" s="118"/>
      <c r="D1474" s="118"/>
      <c r="E1474" s="118"/>
      <c r="F1474" s="118"/>
      <c r="G1474" s="118"/>
      <c r="H1474" s="118"/>
      <c r="I1474" s="127" t="s">
        <v>176</v>
      </c>
      <c r="J1474" s="128">
        <v>264</v>
      </c>
      <c r="K1474" s="128">
        <v>0</v>
      </c>
      <c r="L1474" s="129">
        <f t="shared" si="74"/>
        <v>264</v>
      </c>
      <c r="M1474" s="127" t="s">
        <v>99</v>
      </c>
      <c r="N1474" s="128">
        <v>6</v>
      </c>
      <c r="O1474" s="128">
        <v>8</v>
      </c>
      <c r="P1474" s="129">
        <f t="shared" si="75"/>
        <v>-2</v>
      </c>
    </row>
    <row r="1475" spans="1:16" s="103" customFormat="1" ht="14.1" customHeight="1" x14ac:dyDescent="0.2">
      <c r="A1475" s="43"/>
      <c r="B1475" s="101"/>
      <c r="C1475" s="118"/>
      <c r="D1475" s="118"/>
      <c r="E1475" s="118"/>
      <c r="F1475" s="118"/>
      <c r="G1475" s="118"/>
      <c r="H1475" s="118"/>
      <c r="I1475" s="127" t="s">
        <v>150</v>
      </c>
      <c r="J1475" s="128">
        <v>7495</v>
      </c>
      <c r="K1475" s="128">
        <v>0</v>
      </c>
      <c r="L1475" s="129">
        <f t="shared" si="74"/>
        <v>7495</v>
      </c>
      <c r="M1475" s="132"/>
      <c r="N1475" s="133"/>
      <c r="O1475" s="133"/>
      <c r="P1475" s="129"/>
    </row>
    <row r="1476" spans="1:16" s="103" customFormat="1" ht="14.1" customHeight="1" x14ac:dyDescent="0.2">
      <c r="A1476" s="43"/>
      <c r="B1476" s="101"/>
      <c r="C1476" s="118"/>
      <c r="D1476" s="118"/>
      <c r="E1476" s="118"/>
      <c r="F1476" s="118"/>
      <c r="G1476" s="118"/>
      <c r="H1476" s="118"/>
    </row>
    <row r="1477" spans="1:16" s="103" customFormat="1" ht="14.1" customHeight="1" x14ac:dyDescent="0.2">
      <c r="A1477" s="43"/>
      <c r="B1477" s="101"/>
      <c r="C1477" s="118"/>
      <c r="D1477" s="118"/>
      <c r="E1477" s="118"/>
      <c r="F1477" s="118"/>
      <c r="G1477" s="118"/>
      <c r="H1477" s="118"/>
      <c r="P1477" s="134"/>
    </row>
    <row r="1478" spans="1:16" s="103" customFormat="1" ht="14.1" customHeight="1" x14ac:dyDescent="0.2">
      <c r="A1478" s="43"/>
      <c r="B1478" s="101"/>
      <c r="C1478" s="118"/>
      <c r="D1478" s="118"/>
      <c r="E1478" s="118"/>
      <c r="F1478" s="118"/>
      <c r="G1478" s="118"/>
      <c r="H1478" s="118"/>
      <c r="M1478" s="132"/>
      <c r="N1478" s="133"/>
      <c r="O1478" s="133"/>
      <c r="P1478" s="129"/>
    </row>
    <row r="1479" spans="1:16" s="103" customFormat="1" ht="14.1" customHeight="1" x14ac:dyDescent="0.2">
      <c r="A1479" s="43"/>
      <c r="B1479" s="101"/>
      <c r="C1479" s="118"/>
      <c r="D1479" s="118"/>
      <c r="E1479" s="118"/>
      <c r="F1479" s="118"/>
      <c r="G1479" s="118"/>
      <c r="H1479" s="118"/>
      <c r="I1479" s="132"/>
      <c r="J1479" s="133"/>
      <c r="K1479" s="133"/>
      <c r="L1479" s="129"/>
      <c r="P1479" s="134"/>
    </row>
    <row r="1480" spans="1:16" s="103" customFormat="1" ht="14.1" customHeight="1" x14ac:dyDescent="0.2">
      <c r="C1480" s="118"/>
      <c r="D1480" s="118"/>
      <c r="E1480" s="118"/>
      <c r="F1480" s="118"/>
      <c r="G1480" s="118"/>
      <c r="H1480" s="118"/>
      <c r="I1480" s="132"/>
      <c r="J1480" s="133"/>
      <c r="K1480" s="133"/>
      <c r="L1480" s="129"/>
      <c r="P1480" s="134"/>
    </row>
    <row r="1481" spans="1:16" s="103" customFormat="1" ht="14.1" customHeight="1" x14ac:dyDescent="0.2">
      <c r="C1481" s="118"/>
      <c r="D1481" s="118"/>
      <c r="E1481" s="118"/>
      <c r="F1481" s="118"/>
      <c r="G1481" s="118"/>
      <c r="H1481" s="118"/>
      <c r="L1481" s="134"/>
      <c r="M1481" s="155"/>
      <c r="N1481" s="124"/>
      <c r="O1481" s="124"/>
      <c r="P1481" s="129"/>
    </row>
    <row r="1482" spans="1:16" s="103" customFormat="1" ht="14.1" customHeight="1" x14ac:dyDescent="0.2">
      <c r="C1482" s="118"/>
      <c r="D1482" s="118"/>
      <c r="E1482" s="118"/>
      <c r="F1482" s="118"/>
      <c r="G1482" s="118"/>
      <c r="H1482" s="118"/>
      <c r="I1482" s="132"/>
      <c r="J1482" s="133"/>
      <c r="K1482" s="133"/>
      <c r="L1482" s="129"/>
      <c r="M1482" s="155"/>
      <c r="N1482" s="124"/>
      <c r="O1482" s="124"/>
      <c r="P1482" s="129"/>
    </row>
    <row r="1483" spans="1:16" s="103" customFormat="1" ht="14.1" customHeight="1" x14ac:dyDescent="0.2">
      <c r="C1483" s="118"/>
      <c r="D1483" s="118"/>
      <c r="E1483" s="118"/>
      <c r="F1483" s="118"/>
      <c r="G1483" s="118"/>
      <c r="H1483" s="118"/>
      <c r="L1483" s="134"/>
      <c r="M1483" s="155"/>
      <c r="N1483" s="124"/>
      <c r="O1483" s="124"/>
      <c r="P1483" s="129"/>
    </row>
    <row r="1484" spans="1:16" s="103" customFormat="1" ht="14.1" customHeight="1" x14ac:dyDescent="0.2">
      <c r="C1484" s="118"/>
      <c r="D1484" s="118"/>
      <c r="E1484" s="118"/>
      <c r="F1484" s="118"/>
      <c r="G1484" s="118"/>
      <c r="H1484" s="118"/>
      <c r="L1484" s="134"/>
      <c r="M1484" s="155"/>
      <c r="N1484" s="124"/>
      <c r="O1484" s="124"/>
      <c r="P1484" s="129"/>
    </row>
    <row r="1485" spans="1:16" s="103" customFormat="1" ht="14.1" customHeight="1" x14ac:dyDescent="0.2">
      <c r="C1485" s="118"/>
      <c r="D1485" s="118"/>
      <c r="E1485" s="118"/>
      <c r="F1485" s="118"/>
      <c r="G1485" s="118"/>
      <c r="H1485" s="118"/>
      <c r="L1485" s="134"/>
      <c r="M1485" s="155"/>
      <c r="N1485" s="124"/>
      <c r="O1485" s="124"/>
      <c r="P1485" s="129"/>
    </row>
    <row r="1486" spans="1:16" s="103" customFormat="1" ht="14.1" customHeight="1" x14ac:dyDescent="0.2">
      <c r="C1486" s="118"/>
      <c r="D1486" s="118"/>
      <c r="E1486" s="118"/>
      <c r="F1486" s="118"/>
      <c r="G1486" s="118"/>
      <c r="H1486" s="118"/>
      <c r="I1486" s="135"/>
      <c r="J1486" s="124"/>
      <c r="K1486" s="124"/>
      <c r="L1486" s="129"/>
      <c r="M1486" s="155"/>
      <c r="N1486" s="124"/>
      <c r="O1486" s="124"/>
      <c r="P1486" s="129"/>
    </row>
    <row r="1487" spans="1:16" s="103" customFormat="1" ht="14.1" customHeight="1" x14ac:dyDescent="0.2">
      <c r="C1487" s="118"/>
      <c r="D1487" s="118"/>
      <c r="E1487" s="118"/>
      <c r="F1487" s="118"/>
      <c r="G1487" s="118"/>
      <c r="H1487" s="118"/>
      <c r="I1487" s="135"/>
      <c r="J1487" s="124"/>
      <c r="K1487" s="124"/>
      <c r="L1487" s="129"/>
      <c r="M1487" s="155"/>
      <c r="N1487" s="124"/>
      <c r="O1487" s="124"/>
      <c r="P1487" s="129"/>
    </row>
    <row r="1488" spans="1:16" s="103" customFormat="1" ht="14.1" customHeight="1" x14ac:dyDescent="0.2">
      <c r="C1488" s="118"/>
      <c r="D1488" s="118"/>
      <c r="E1488" s="118"/>
      <c r="F1488" s="118"/>
      <c r="G1488" s="118"/>
      <c r="H1488" s="118"/>
      <c r="I1488" s="89"/>
      <c r="J1488" s="89"/>
      <c r="K1488" s="89"/>
      <c r="L1488" s="122"/>
      <c r="M1488" s="155"/>
      <c r="N1488" s="124"/>
      <c r="O1488" s="124"/>
      <c r="P1488" s="129"/>
    </row>
    <row r="1489" spans="1:16" s="103" customFormat="1" ht="14.1" customHeight="1" x14ac:dyDescent="0.2">
      <c r="C1489" s="118"/>
      <c r="D1489" s="118"/>
      <c r="E1489" s="118"/>
      <c r="F1489" s="118"/>
      <c r="G1489" s="118"/>
      <c r="H1489" s="118"/>
      <c r="I1489" s="155"/>
      <c r="J1489" s="124"/>
      <c r="K1489" s="124"/>
      <c r="L1489" s="129"/>
      <c r="M1489" s="155"/>
      <c r="N1489" s="124"/>
      <c r="O1489" s="124"/>
      <c r="P1489" s="129"/>
    </row>
    <row r="1490" spans="1:16" s="103" customFormat="1" ht="14.1" customHeight="1" x14ac:dyDescent="0.2">
      <c r="C1490" s="118"/>
      <c r="D1490" s="118"/>
      <c r="E1490" s="118"/>
      <c r="F1490" s="118"/>
      <c r="G1490" s="118"/>
      <c r="H1490" s="118"/>
      <c r="I1490" s="155"/>
      <c r="J1490" s="124"/>
      <c r="K1490" s="124"/>
      <c r="L1490" s="129"/>
      <c r="M1490" s="155"/>
      <c r="N1490" s="124"/>
      <c r="O1490" s="124"/>
      <c r="P1490" s="129"/>
    </row>
    <row r="1491" spans="1:16" s="103" customFormat="1" ht="14.1" customHeight="1" x14ac:dyDescent="0.2">
      <c r="C1491" s="118"/>
      <c r="D1491" s="118"/>
      <c r="E1491" s="118"/>
      <c r="F1491" s="118"/>
      <c r="G1491" s="118"/>
      <c r="H1491" s="118"/>
      <c r="I1491" s="155"/>
      <c r="J1491" s="124"/>
      <c r="K1491" s="124"/>
      <c r="L1491" s="129"/>
      <c r="M1491" s="155"/>
      <c r="N1491" s="124"/>
      <c r="O1491" s="124"/>
      <c r="P1491" s="129"/>
    </row>
    <row r="1492" spans="1:16" s="103" customFormat="1" ht="14.1" customHeight="1" x14ac:dyDescent="0.2">
      <c r="C1492" s="118"/>
      <c r="D1492" s="118"/>
      <c r="E1492" s="118"/>
      <c r="F1492" s="118"/>
      <c r="G1492" s="118"/>
      <c r="H1492" s="118"/>
      <c r="I1492" s="155"/>
      <c r="J1492" s="124"/>
      <c r="K1492" s="124"/>
      <c r="L1492" s="129"/>
      <c r="M1492" s="155"/>
      <c r="N1492" s="124"/>
      <c r="O1492" s="124"/>
      <c r="P1492" s="129"/>
    </row>
    <row r="1493" spans="1:16" s="103" customFormat="1" ht="14.1" customHeight="1" x14ac:dyDescent="0.2">
      <c r="C1493" s="118"/>
      <c r="D1493" s="118"/>
      <c r="E1493" s="118"/>
      <c r="F1493" s="118"/>
      <c r="G1493" s="118"/>
      <c r="H1493" s="118"/>
      <c r="I1493" s="155"/>
      <c r="J1493" s="124"/>
      <c r="K1493" s="124"/>
      <c r="L1493" s="129"/>
      <c r="M1493" s="155"/>
      <c r="N1493" s="124"/>
      <c r="O1493" s="124"/>
      <c r="P1493" s="129"/>
    </row>
    <row r="1494" spans="1:16" s="103" customFormat="1" ht="14.1" customHeight="1" x14ac:dyDescent="0.2">
      <c r="C1494" s="118"/>
      <c r="D1494" s="118"/>
      <c r="E1494" s="118"/>
      <c r="F1494" s="118"/>
      <c r="G1494" s="118"/>
      <c r="H1494" s="118"/>
      <c r="I1494" s="89"/>
      <c r="J1494" s="89"/>
      <c r="K1494" s="89"/>
      <c r="L1494" s="122"/>
      <c r="M1494" s="155"/>
      <c r="N1494" s="124"/>
      <c r="O1494" s="124"/>
      <c r="P1494" s="129"/>
    </row>
    <row r="1495" spans="1:16" s="103" customFormat="1" ht="14.1" customHeight="1" x14ac:dyDescent="0.2">
      <c r="C1495" s="118"/>
      <c r="D1495" s="118"/>
      <c r="E1495" s="118"/>
      <c r="F1495" s="118"/>
      <c r="G1495" s="118"/>
      <c r="H1495" s="118"/>
      <c r="I1495" s="89"/>
      <c r="J1495" s="89"/>
      <c r="K1495" s="89"/>
      <c r="L1495" s="122"/>
      <c r="M1495" s="155"/>
      <c r="N1495" s="124"/>
      <c r="O1495" s="124"/>
      <c r="P1495" s="129"/>
    </row>
    <row r="1496" spans="1:16" s="103" customFormat="1" ht="14.1" customHeight="1" x14ac:dyDescent="0.2">
      <c r="A1496" s="43"/>
      <c r="B1496" s="101"/>
      <c r="C1496" s="118"/>
      <c r="D1496" s="118"/>
      <c r="E1496" s="118"/>
      <c r="F1496" s="118"/>
      <c r="G1496" s="118"/>
      <c r="H1496" s="118"/>
      <c r="I1496" s="155"/>
      <c r="J1496" s="124"/>
      <c r="K1496" s="124"/>
      <c r="L1496" s="129"/>
      <c r="M1496" s="155"/>
      <c r="N1496" s="124"/>
      <c r="O1496" s="124"/>
      <c r="P1496" s="129"/>
    </row>
    <row r="1497" spans="1:16" s="103" customFormat="1" ht="14.1" customHeight="1" x14ac:dyDescent="0.2">
      <c r="A1497" s="43"/>
      <c r="B1497" s="101"/>
      <c r="C1497" s="118"/>
      <c r="D1497" s="118"/>
      <c r="E1497" s="118"/>
      <c r="F1497" s="118"/>
      <c r="G1497" s="118"/>
      <c r="H1497" s="118"/>
      <c r="I1497" s="155"/>
      <c r="J1497" s="124"/>
      <c r="K1497" s="124"/>
      <c r="L1497" s="129"/>
      <c r="M1497" s="155"/>
      <c r="N1497" s="124"/>
      <c r="O1497" s="124"/>
      <c r="P1497" s="129"/>
    </row>
    <row r="1498" spans="1:16" s="103" customFormat="1" ht="14.1" customHeight="1" x14ac:dyDescent="0.2">
      <c r="A1498" s="43"/>
      <c r="B1498" s="101"/>
      <c r="C1498" s="118"/>
      <c r="D1498" s="118"/>
      <c r="E1498" s="118"/>
      <c r="F1498" s="118"/>
      <c r="G1498" s="118"/>
      <c r="H1498" s="118"/>
      <c r="I1498" s="155"/>
      <c r="J1498" s="124"/>
      <c r="K1498" s="124"/>
      <c r="L1498" s="129"/>
      <c r="M1498" s="155"/>
      <c r="N1498" s="124"/>
      <c r="O1498" s="124"/>
      <c r="P1498" s="129"/>
    </row>
    <row r="1499" spans="1:16" s="103" customFormat="1" ht="14.1" customHeight="1" x14ac:dyDescent="0.2">
      <c r="A1499" s="43"/>
      <c r="B1499" s="101"/>
      <c r="C1499" s="118"/>
      <c r="D1499" s="118"/>
      <c r="E1499" s="118"/>
      <c r="F1499" s="118"/>
      <c r="G1499" s="118"/>
      <c r="H1499" s="118"/>
      <c r="I1499" s="155"/>
      <c r="J1499" s="124"/>
      <c r="K1499" s="124"/>
      <c r="L1499" s="129"/>
      <c r="N1499" s="89"/>
      <c r="O1499" s="89"/>
      <c r="P1499" s="122"/>
    </row>
    <row r="1500" spans="1:16" s="103" customFormat="1" ht="14.1" customHeight="1" x14ac:dyDescent="0.2">
      <c r="A1500" s="43"/>
      <c r="B1500" s="101"/>
      <c r="C1500" s="118"/>
      <c r="D1500" s="118"/>
      <c r="E1500" s="118"/>
      <c r="F1500" s="118"/>
      <c r="G1500" s="118"/>
      <c r="H1500" s="118"/>
      <c r="I1500" s="155"/>
      <c r="J1500" s="124"/>
      <c r="K1500" s="124"/>
      <c r="L1500" s="129"/>
      <c r="M1500" s="155"/>
      <c r="N1500" s="124"/>
      <c r="O1500" s="124"/>
      <c r="P1500" s="129"/>
    </row>
    <row r="1501" spans="1:16" s="103" customFormat="1" ht="14.1" customHeight="1" x14ac:dyDescent="0.2">
      <c r="A1501" s="43"/>
      <c r="B1501" s="101"/>
      <c r="C1501" s="118"/>
      <c r="D1501" s="118"/>
      <c r="E1501" s="118"/>
      <c r="F1501" s="118"/>
      <c r="G1501" s="118"/>
      <c r="H1501" s="118"/>
      <c r="I1501" s="155"/>
      <c r="J1501" s="124"/>
      <c r="K1501" s="124"/>
      <c r="L1501" s="129"/>
      <c r="M1501" s="155"/>
      <c r="N1501" s="124"/>
      <c r="O1501" s="124"/>
      <c r="P1501" s="129"/>
    </row>
    <row r="1502" spans="1:16" s="103" customFormat="1" ht="14.1" customHeight="1" x14ac:dyDescent="0.2">
      <c r="A1502" s="43"/>
      <c r="B1502" s="101"/>
      <c r="C1502" s="118"/>
      <c r="D1502" s="118"/>
      <c r="E1502" s="118"/>
      <c r="F1502" s="118"/>
      <c r="G1502" s="118"/>
      <c r="H1502" s="118"/>
      <c r="I1502" s="89"/>
      <c r="J1502" s="89"/>
      <c r="K1502" s="89"/>
      <c r="L1502" s="122"/>
      <c r="N1502" s="89"/>
      <c r="O1502" s="89"/>
      <c r="P1502" s="122"/>
    </row>
    <row r="1503" spans="1:16" s="103" customFormat="1" ht="14.1" customHeight="1" x14ac:dyDescent="0.2">
      <c r="A1503" s="43"/>
      <c r="B1503" s="101"/>
      <c r="C1503" s="118"/>
      <c r="D1503" s="118"/>
      <c r="E1503" s="118"/>
      <c r="F1503" s="118"/>
      <c r="G1503" s="118"/>
      <c r="H1503" s="118"/>
      <c r="I1503" s="89"/>
      <c r="J1503" s="89"/>
      <c r="K1503" s="89"/>
      <c r="L1503" s="122"/>
      <c r="N1503" s="89"/>
      <c r="O1503" s="89"/>
      <c r="P1503" s="122"/>
    </row>
    <row r="1504" spans="1:16" s="103" customFormat="1" ht="14.1" customHeight="1" x14ac:dyDescent="0.2">
      <c r="A1504" s="43"/>
      <c r="B1504" s="101"/>
      <c r="C1504" s="118"/>
      <c r="D1504" s="118"/>
      <c r="E1504" s="118"/>
      <c r="F1504" s="118"/>
      <c r="G1504" s="118"/>
      <c r="H1504" s="118"/>
      <c r="I1504" s="89"/>
      <c r="J1504" s="89"/>
      <c r="K1504" s="89"/>
      <c r="L1504" s="122"/>
      <c r="N1504" s="89"/>
      <c r="O1504" s="89"/>
      <c r="P1504" s="122"/>
    </row>
    <row r="1505" spans="1:16" s="103" customFormat="1" ht="14.1" customHeight="1" x14ac:dyDescent="0.2">
      <c r="A1505" s="43"/>
      <c r="B1505" s="101"/>
      <c r="C1505" s="118"/>
      <c r="D1505" s="118"/>
      <c r="E1505" s="118"/>
      <c r="F1505" s="118"/>
      <c r="G1505" s="118"/>
      <c r="H1505" s="118"/>
      <c r="I1505" s="89"/>
      <c r="J1505" s="89"/>
      <c r="K1505" s="89"/>
      <c r="L1505" s="122"/>
      <c r="N1505" s="89"/>
      <c r="O1505" s="89"/>
      <c r="P1505" s="122"/>
    </row>
    <row r="1506" spans="1:16" s="103" customFormat="1" ht="14.1" customHeight="1" x14ac:dyDescent="0.2">
      <c r="A1506" s="43"/>
      <c r="B1506" s="101"/>
      <c r="C1506" s="118"/>
      <c r="D1506" s="118"/>
      <c r="E1506" s="118"/>
      <c r="F1506" s="118"/>
      <c r="G1506" s="118"/>
      <c r="H1506" s="118"/>
      <c r="I1506" s="118" t="s">
        <v>151</v>
      </c>
      <c r="J1506" s="137">
        <f t="shared" ref="J1506:O1506" si="76">SUM(J1469:J1505)</f>
        <v>142844</v>
      </c>
      <c r="K1506" s="137">
        <f t="shared" si="76"/>
        <v>113802</v>
      </c>
      <c r="L1506" s="137">
        <f t="shared" si="76"/>
        <v>29042</v>
      </c>
      <c r="M1506" s="118" t="s">
        <v>151</v>
      </c>
      <c r="N1506" s="137">
        <f t="shared" si="76"/>
        <v>50654</v>
      </c>
      <c r="O1506" s="137">
        <f t="shared" si="76"/>
        <v>65572</v>
      </c>
      <c r="P1506" s="137">
        <f>SUM(P1469:P1505)</f>
        <v>-14918</v>
      </c>
    </row>
    <row r="1507" spans="1:16" s="103" customFormat="1" ht="14.1" customHeight="1" x14ac:dyDescent="0.2">
      <c r="A1507" s="43"/>
      <c r="B1507" s="101"/>
      <c r="C1507" s="118"/>
      <c r="D1507" s="118"/>
      <c r="E1507" s="118"/>
      <c r="F1507" s="118"/>
      <c r="G1507" s="118"/>
      <c r="H1507" s="118"/>
      <c r="J1507" s="118">
        <f>N1506</f>
        <v>50654</v>
      </c>
      <c r="K1507" s="118">
        <f>O1506</f>
        <v>65572</v>
      </c>
      <c r="L1507" s="137">
        <f>P1506</f>
        <v>-14918</v>
      </c>
      <c r="N1507" s="89"/>
      <c r="O1507" s="89"/>
      <c r="P1507" s="122"/>
    </row>
    <row r="1508" spans="1:16" s="103" customFormat="1" ht="14.1" customHeight="1" x14ac:dyDescent="0.2">
      <c r="A1508" s="117"/>
      <c r="B1508" s="123"/>
      <c r="C1508" s="118"/>
      <c r="D1508" s="118"/>
      <c r="E1508" s="118"/>
      <c r="F1508" s="118"/>
      <c r="G1508" s="118"/>
      <c r="H1508" s="118"/>
      <c r="I1508" s="136"/>
      <c r="J1508" s="138">
        <f>SUM(J1506:J1507)</f>
        <v>193498</v>
      </c>
      <c r="K1508" s="138">
        <f>SUM(K1506:K1507)</f>
        <v>179374</v>
      </c>
      <c r="L1508" s="139">
        <f>SUM(L1506:L1507)</f>
        <v>14124</v>
      </c>
      <c r="N1508" s="89"/>
      <c r="O1508" s="89"/>
      <c r="P1508" s="122"/>
    </row>
    <row r="1509" spans="1:16" s="103" customFormat="1" ht="14.1" customHeight="1" x14ac:dyDescent="0.2">
      <c r="A1509" s="117"/>
      <c r="B1509" s="123"/>
      <c r="C1509" s="118"/>
      <c r="D1509" s="118"/>
      <c r="E1509" s="118"/>
      <c r="F1509" s="118"/>
      <c r="G1509" s="118"/>
      <c r="H1509" s="118"/>
      <c r="I1509" s="142" t="s">
        <v>279</v>
      </c>
      <c r="J1509" s="138">
        <f>C1468-J1508</f>
        <v>0</v>
      </c>
      <c r="K1509" s="273">
        <f>E1468-K1508</f>
        <v>0</v>
      </c>
      <c r="L1509" s="165">
        <f>G1468-L1508</f>
        <v>0</v>
      </c>
      <c r="N1509" s="89"/>
      <c r="O1509" s="89"/>
      <c r="P1509" s="122"/>
    </row>
    <row r="1510" spans="1:16" s="103" customFormat="1" ht="14.1" customHeight="1" x14ac:dyDescent="0.2">
      <c r="A1510" s="149"/>
      <c r="B1510" s="149"/>
      <c r="C1510" s="149"/>
      <c r="D1510" s="149"/>
      <c r="E1510" s="149"/>
      <c r="F1510" s="149"/>
      <c r="G1510" s="149"/>
      <c r="H1510" s="149"/>
      <c r="J1510" s="89"/>
      <c r="K1510" s="89"/>
      <c r="L1510" s="122"/>
      <c r="M1510" s="89"/>
      <c r="N1510" s="89"/>
      <c r="O1510" s="89"/>
      <c r="P1510" s="122"/>
    </row>
    <row r="1511" spans="1:16" s="103" customFormat="1" ht="14.1" customHeight="1" x14ac:dyDescent="0.2">
      <c r="A1511" s="117">
        <v>36</v>
      </c>
      <c r="B1511" s="150" t="s">
        <v>280</v>
      </c>
      <c r="C1511" s="48">
        <v>3714</v>
      </c>
      <c r="D1511" s="119">
        <f>C1511*100/22958322</f>
        <v>1.6177140472200015E-2</v>
      </c>
      <c r="E1511" s="48">
        <v>3862</v>
      </c>
      <c r="F1511" s="119">
        <f>E1511*100/23212007</f>
        <v>1.6637940872583745E-2</v>
      </c>
      <c r="G1511" s="120">
        <f>C1511-E1511</f>
        <v>-148</v>
      </c>
      <c r="H1511" s="121">
        <f>G1511*100/E1511</f>
        <v>-3.8322112894873124</v>
      </c>
      <c r="I1511" s="89"/>
      <c r="J1511" s="89"/>
      <c r="K1511" s="89"/>
      <c r="L1511" s="122"/>
      <c r="N1511" s="89"/>
      <c r="O1511" s="89"/>
      <c r="P1511" s="122"/>
    </row>
    <row r="1512" spans="1:16" s="103" customFormat="1" ht="14.1" customHeight="1" x14ac:dyDescent="0.2">
      <c r="A1512" s="43"/>
      <c r="B1512" s="123" t="s">
        <v>281</v>
      </c>
      <c r="C1512" s="118"/>
      <c r="D1512" s="118"/>
      <c r="E1512" s="118"/>
      <c r="F1512" s="118"/>
      <c r="G1512" s="89"/>
      <c r="H1512" s="89"/>
      <c r="I1512" s="127" t="s">
        <v>63</v>
      </c>
      <c r="J1512" s="128">
        <v>1284</v>
      </c>
      <c r="K1512" s="128">
        <v>1030</v>
      </c>
      <c r="L1512" s="129">
        <f t="shared" ref="L1512:L1533" si="77">J1512-K1512</f>
        <v>254</v>
      </c>
      <c r="M1512" s="127" t="s">
        <v>78</v>
      </c>
      <c r="N1512" s="128">
        <v>49</v>
      </c>
      <c r="O1512" s="128">
        <v>457</v>
      </c>
      <c r="P1512" s="129">
        <f t="shared" ref="P1512:P1536" si="78">N1512-O1512</f>
        <v>-408</v>
      </c>
    </row>
    <row r="1513" spans="1:16" s="103" customFormat="1" ht="14.1" customHeight="1" x14ac:dyDescent="0.2">
      <c r="A1513" s="43"/>
      <c r="B1513" s="101"/>
      <c r="C1513" s="274"/>
      <c r="D1513" s="89"/>
      <c r="E1513" s="274"/>
      <c r="F1513" s="118"/>
      <c r="G1513" s="89"/>
      <c r="H1513" s="89"/>
      <c r="I1513" s="127" t="s">
        <v>69</v>
      </c>
      <c r="J1513" s="128">
        <v>137</v>
      </c>
      <c r="K1513" s="128">
        <v>46</v>
      </c>
      <c r="L1513" s="129">
        <f t="shared" si="77"/>
        <v>91</v>
      </c>
      <c r="M1513" s="127" t="s">
        <v>80</v>
      </c>
      <c r="N1513" s="128">
        <v>198</v>
      </c>
      <c r="O1513" s="128">
        <v>332</v>
      </c>
      <c r="P1513" s="129">
        <f t="shared" si="78"/>
        <v>-134</v>
      </c>
    </row>
    <row r="1514" spans="1:16" s="103" customFormat="1" ht="14.1" customHeight="1" x14ac:dyDescent="0.2">
      <c r="A1514" s="43"/>
      <c r="B1514" s="101"/>
      <c r="C1514" s="274"/>
      <c r="D1514" s="89"/>
      <c r="E1514" s="274"/>
      <c r="F1514" s="118"/>
      <c r="G1514" s="89"/>
      <c r="H1514" s="89"/>
      <c r="I1514" s="127" t="s">
        <v>84</v>
      </c>
      <c r="J1514" s="128">
        <v>42</v>
      </c>
      <c r="K1514" s="128">
        <v>6</v>
      </c>
      <c r="L1514" s="129">
        <f t="shared" si="77"/>
        <v>36</v>
      </c>
      <c r="M1514" s="127" t="s">
        <v>96</v>
      </c>
      <c r="N1514" s="128">
        <v>132</v>
      </c>
      <c r="O1514" s="128">
        <v>187</v>
      </c>
      <c r="P1514" s="129">
        <f t="shared" si="78"/>
        <v>-55</v>
      </c>
    </row>
    <row r="1515" spans="1:16" s="103" customFormat="1" ht="14.1" customHeight="1" x14ac:dyDescent="0.2">
      <c r="A1515" s="43"/>
      <c r="B1515" s="101"/>
      <c r="C1515" s="118"/>
      <c r="D1515" s="118"/>
      <c r="E1515" s="118"/>
      <c r="F1515" s="118"/>
      <c r="G1515" s="89"/>
      <c r="H1515" s="89"/>
      <c r="I1515" s="127" t="s">
        <v>68</v>
      </c>
      <c r="J1515" s="128">
        <v>502</v>
      </c>
      <c r="K1515" s="128">
        <v>468</v>
      </c>
      <c r="L1515" s="129">
        <f t="shared" si="77"/>
        <v>34</v>
      </c>
      <c r="M1515" s="127" t="s">
        <v>64</v>
      </c>
      <c r="N1515" s="128">
        <v>36</v>
      </c>
      <c r="O1515" s="128">
        <v>73</v>
      </c>
      <c r="P1515" s="129">
        <f t="shared" si="78"/>
        <v>-37</v>
      </c>
    </row>
    <row r="1516" spans="1:16" s="103" customFormat="1" ht="14.1" customHeight="1" x14ac:dyDescent="0.2">
      <c r="A1516" s="43"/>
      <c r="B1516" s="101"/>
      <c r="C1516" s="118"/>
      <c r="D1516" s="118"/>
      <c r="E1516" s="118"/>
      <c r="F1516" s="118"/>
      <c r="G1516" s="89"/>
      <c r="H1516" s="89"/>
      <c r="I1516" s="127" t="s">
        <v>167</v>
      </c>
      <c r="J1516" s="128">
        <v>326</v>
      </c>
      <c r="K1516" s="128">
        <v>300</v>
      </c>
      <c r="L1516" s="129">
        <f t="shared" si="77"/>
        <v>26</v>
      </c>
      <c r="M1516" s="127" t="s">
        <v>65</v>
      </c>
      <c r="N1516" s="128">
        <v>14</v>
      </c>
      <c r="O1516" s="128">
        <v>41</v>
      </c>
      <c r="P1516" s="129">
        <f t="shared" si="78"/>
        <v>-27</v>
      </c>
    </row>
    <row r="1517" spans="1:16" s="103" customFormat="1" ht="14.1" customHeight="1" x14ac:dyDescent="0.2">
      <c r="A1517" s="43"/>
      <c r="B1517" s="101"/>
      <c r="C1517" s="118"/>
      <c r="D1517" s="118"/>
      <c r="E1517" s="118"/>
      <c r="F1517" s="118"/>
      <c r="G1517" s="89"/>
      <c r="H1517" s="89"/>
      <c r="I1517" s="127" t="s">
        <v>168</v>
      </c>
      <c r="J1517" s="128">
        <v>18</v>
      </c>
      <c r="K1517" s="128">
        <v>3</v>
      </c>
      <c r="L1517" s="129">
        <f t="shared" si="77"/>
        <v>15</v>
      </c>
      <c r="M1517" s="127" t="s">
        <v>83</v>
      </c>
      <c r="N1517" s="128">
        <v>15</v>
      </c>
      <c r="O1517" s="128">
        <v>40</v>
      </c>
      <c r="P1517" s="129">
        <f t="shared" si="78"/>
        <v>-25</v>
      </c>
    </row>
    <row r="1518" spans="1:16" s="103" customFormat="1" ht="14.1" customHeight="1" x14ac:dyDescent="0.2">
      <c r="A1518" s="43"/>
      <c r="B1518" s="101"/>
      <c r="C1518" s="118"/>
      <c r="D1518" s="118"/>
      <c r="E1518" s="118"/>
      <c r="F1518" s="118"/>
      <c r="G1518" s="89"/>
      <c r="H1518" s="89"/>
      <c r="I1518" s="127" t="s">
        <v>82</v>
      </c>
      <c r="J1518" s="128">
        <v>46</v>
      </c>
      <c r="K1518" s="128">
        <v>31</v>
      </c>
      <c r="L1518" s="129">
        <f t="shared" si="77"/>
        <v>15</v>
      </c>
      <c r="M1518" s="127" t="s">
        <v>103</v>
      </c>
      <c r="N1518" s="128">
        <v>7</v>
      </c>
      <c r="O1518" s="128">
        <v>31</v>
      </c>
      <c r="P1518" s="129">
        <f t="shared" si="78"/>
        <v>-24</v>
      </c>
    </row>
    <row r="1519" spans="1:16" s="103" customFormat="1" ht="14.1" customHeight="1" x14ac:dyDescent="0.2">
      <c r="A1519" s="43"/>
      <c r="B1519" s="101"/>
      <c r="C1519" s="118"/>
      <c r="D1519" s="118"/>
      <c r="E1519" s="118"/>
      <c r="F1519" s="118"/>
      <c r="G1519" s="89"/>
      <c r="H1519" s="89"/>
      <c r="I1519" s="127" t="s">
        <v>159</v>
      </c>
      <c r="J1519" s="128">
        <v>13</v>
      </c>
      <c r="K1519" s="128">
        <v>0</v>
      </c>
      <c r="L1519" s="129">
        <f t="shared" si="77"/>
        <v>13</v>
      </c>
      <c r="M1519" s="127" t="s">
        <v>86</v>
      </c>
      <c r="N1519" s="128">
        <v>69</v>
      </c>
      <c r="O1519" s="128">
        <v>87</v>
      </c>
      <c r="P1519" s="129">
        <f t="shared" si="78"/>
        <v>-18</v>
      </c>
    </row>
    <row r="1520" spans="1:16" s="103" customFormat="1" ht="14.1" customHeight="1" x14ac:dyDescent="0.2">
      <c r="A1520" s="43"/>
      <c r="B1520" s="101"/>
      <c r="C1520" s="118"/>
      <c r="D1520" s="118"/>
      <c r="E1520" s="118"/>
      <c r="F1520" s="118"/>
      <c r="G1520" s="89"/>
      <c r="H1520" s="89"/>
      <c r="I1520" s="127" t="s">
        <v>73</v>
      </c>
      <c r="J1520" s="128">
        <v>167</v>
      </c>
      <c r="K1520" s="128">
        <v>156</v>
      </c>
      <c r="L1520" s="129">
        <f t="shared" si="77"/>
        <v>11</v>
      </c>
      <c r="M1520" s="127" t="s">
        <v>81</v>
      </c>
      <c r="N1520" s="128">
        <v>1</v>
      </c>
      <c r="O1520" s="128">
        <v>16</v>
      </c>
      <c r="P1520" s="129">
        <f t="shared" si="78"/>
        <v>-15</v>
      </c>
    </row>
    <row r="1521" spans="1:16" s="103" customFormat="1" ht="14.1" customHeight="1" x14ac:dyDescent="0.2">
      <c r="A1521" s="43"/>
      <c r="B1521" s="101"/>
      <c r="C1521" s="118"/>
      <c r="D1521" s="118"/>
      <c r="E1521" s="118"/>
      <c r="F1521" s="118"/>
      <c r="G1521" s="89"/>
      <c r="H1521" s="89"/>
      <c r="I1521" s="127" t="s">
        <v>85</v>
      </c>
      <c r="J1521" s="128">
        <v>37</v>
      </c>
      <c r="K1521" s="128">
        <v>27</v>
      </c>
      <c r="L1521" s="129">
        <f t="shared" si="77"/>
        <v>10</v>
      </c>
      <c r="M1521" s="127" t="s">
        <v>87</v>
      </c>
      <c r="N1521" s="128">
        <v>5</v>
      </c>
      <c r="O1521" s="128">
        <v>19</v>
      </c>
      <c r="P1521" s="129">
        <f t="shared" si="78"/>
        <v>-14</v>
      </c>
    </row>
    <row r="1522" spans="1:16" s="103" customFormat="1" ht="14.1" customHeight="1" x14ac:dyDescent="0.2">
      <c r="A1522" s="43"/>
      <c r="B1522" s="101"/>
      <c r="C1522" s="118"/>
      <c r="D1522" s="118"/>
      <c r="E1522" s="118"/>
      <c r="F1522" s="118"/>
      <c r="G1522" s="89"/>
      <c r="H1522" s="89"/>
      <c r="I1522" s="127" t="s">
        <v>76</v>
      </c>
      <c r="J1522" s="128">
        <v>9</v>
      </c>
      <c r="K1522" s="128">
        <v>0</v>
      </c>
      <c r="L1522" s="129">
        <f t="shared" si="77"/>
        <v>9</v>
      </c>
      <c r="M1522" s="127" t="s">
        <v>66</v>
      </c>
      <c r="N1522" s="128">
        <v>12</v>
      </c>
      <c r="O1522" s="128">
        <v>24</v>
      </c>
      <c r="P1522" s="129">
        <f t="shared" si="78"/>
        <v>-12</v>
      </c>
    </row>
    <row r="1523" spans="1:16" s="103" customFormat="1" ht="14.1" customHeight="1" x14ac:dyDescent="0.2">
      <c r="A1523" s="43"/>
      <c r="B1523" s="101"/>
      <c r="C1523" s="118"/>
      <c r="D1523" s="118"/>
      <c r="E1523" s="118"/>
      <c r="F1523" s="118"/>
      <c r="G1523" s="89"/>
      <c r="H1523" s="89"/>
      <c r="I1523" s="127" t="s">
        <v>77</v>
      </c>
      <c r="J1523" s="128">
        <v>35</v>
      </c>
      <c r="K1523" s="128">
        <v>26</v>
      </c>
      <c r="L1523" s="129">
        <f t="shared" si="77"/>
        <v>9</v>
      </c>
      <c r="M1523" s="127" t="s">
        <v>163</v>
      </c>
      <c r="N1523" s="128">
        <v>0</v>
      </c>
      <c r="O1523" s="128">
        <v>11</v>
      </c>
      <c r="P1523" s="129">
        <f t="shared" si="78"/>
        <v>-11</v>
      </c>
    </row>
    <row r="1524" spans="1:16" s="103" customFormat="1" ht="14.1" customHeight="1" x14ac:dyDescent="0.2">
      <c r="A1524" s="43"/>
      <c r="B1524" s="101"/>
      <c r="C1524" s="118"/>
      <c r="D1524" s="118"/>
      <c r="E1524" s="118"/>
      <c r="F1524" s="118"/>
      <c r="G1524" s="89"/>
      <c r="H1524" s="89"/>
      <c r="I1524" s="127" t="s">
        <v>171</v>
      </c>
      <c r="J1524" s="128">
        <v>9</v>
      </c>
      <c r="K1524" s="128">
        <v>0</v>
      </c>
      <c r="L1524" s="129">
        <f t="shared" si="77"/>
        <v>9</v>
      </c>
      <c r="M1524" s="127" t="s">
        <v>174</v>
      </c>
      <c r="N1524" s="128">
        <v>9</v>
      </c>
      <c r="O1524" s="128">
        <v>19</v>
      </c>
      <c r="P1524" s="129">
        <f t="shared" si="78"/>
        <v>-10</v>
      </c>
    </row>
    <row r="1525" spans="1:16" s="103" customFormat="1" ht="14.1" customHeight="1" x14ac:dyDescent="0.2">
      <c r="A1525" s="43"/>
      <c r="B1525" s="101"/>
      <c r="C1525" s="118"/>
      <c r="D1525" s="118"/>
      <c r="E1525" s="118"/>
      <c r="F1525" s="118"/>
      <c r="G1525" s="89"/>
      <c r="H1525" s="89"/>
      <c r="I1525" s="127" t="s">
        <v>156</v>
      </c>
      <c r="J1525" s="128">
        <v>22</v>
      </c>
      <c r="K1525" s="128">
        <v>14</v>
      </c>
      <c r="L1525" s="129">
        <f t="shared" si="77"/>
        <v>8</v>
      </c>
      <c r="M1525" s="127" t="s">
        <v>102</v>
      </c>
      <c r="N1525" s="128">
        <v>77</v>
      </c>
      <c r="O1525" s="128">
        <v>86</v>
      </c>
      <c r="P1525" s="129">
        <f t="shared" si="78"/>
        <v>-9</v>
      </c>
    </row>
    <row r="1526" spans="1:16" s="103" customFormat="1" ht="14.1" customHeight="1" x14ac:dyDescent="0.2">
      <c r="A1526" s="43"/>
      <c r="B1526" s="101"/>
      <c r="C1526" s="118"/>
      <c r="D1526" s="118"/>
      <c r="E1526" s="118"/>
      <c r="F1526" s="118"/>
      <c r="G1526" s="89"/>
      <c r="H1526" s="89"/>
      <c r="I1526" s="127" t="s">
        <v>70</v>
      </c>
      <c r="J1526" s="128">
        <v>40</v>
      </c>
      <c r="K1526" s="128">
        <v>33</v>
      </c>
      <c r="L1526" s="129">
        <f t="shared" si="77"/>
        <v>7</v>
      </c>
      <c r="M1526" s="127" t="s">
        <v>155</v>
      </c>
      <c r="N1526" s="128">
        <v>5</v>
      </c>
      <c r="O1526" s="128">
        <v>13</v>
      </c>
      <c r="P1526" s="129">
        <f t="shared" si="78"/>
        <v>-8</v>
      </c>
    </row>
    <row r="1527" spans="1:16" s="103" customFormat="1" ht="14.1" customHeight="1" x14ac:dyDescent="0.2">
      <c r="A1527" s="43"/>
      <c r="B1527" s="101"/>
      <c r="C1527" s="118"/>
      <c r="D1527" s="118"/>
      <c r="E1527" s="118"/>
      <c r="F1527" s="118"/>
      <c r="G1527" s="89"/>
      <c r="H1527" s="89"/>
      <c r="I1527" s="127" t="s">
        <v>99</v>
      </c>
      <c r="J1527" s="128">
        <v>38</v>
      </c>
      <c r="K1527" s="128">
        <v>32</v>
      </c>
      <c r="L1527" s="129">
        <f t="shared" si="77"/>
        <v>6</v>
      </c>
      <c r="M1527" s="127" t="s">
        <v>74</v>
      </c>
      <c r="N1527" s="128">
        <v>24</v>
      </c>
      <c r="O1527" s="128">
        <v>30</v>
      </c>
      <c r="P1527" s="129">
        <f t="shared" si="78"/>
        <v>-6</v>
      </c>
    </row>
    <row r="1528" spans="1:16" s="103" customFormat="1" ht="14.1" customHeight="1" x14ac:dyDescent="0.2">
      <c r="A1528" s="43"/>
      <c r="B1528" s="101"/>
      <c r="C1528" s="118"/>
      <c r="D1528" s="118"/>
      <c r="E1528" s="118"/>
      <c r="F1528" s="118"/>
      <c r="G1528" s="89"/>
      <c r="H1528" s="89"/>
      <c r="I1528" s="127" t="s">
        <v>88</v>
      </c>
      <c r="J1528" s="128">
        <v>12</v>
      </c>
      <c r="K1528" s="128">
        <v>6</v>
      </c>
      <c r="L1528" s="129">
        <f t="shared" si="77"/>
        <v>6</v>
      </c>
      <c r="M1528" s="127" t="s">
        <v>149</v>
      </c>
      <c r="N1528" s="128">
        <v>5</v>
      </c>
      <c r="O1528" s="128">
        <v>9</v>
      </c>
      <c r="P1528" s="129">
        <f t="shared" si="78"/>
        <v>-4</v>
      </c>
    </row>
    <row r="1529" spans="1:16" s="103" customFormat="1" ht="14.1" customHeight="1" x14ac:dyDescent="0.2">
      <c r="A1529" s="43"/>
      <c r="B1529" s="101"/>
      <c r="C1529" s="118"/>
      <c r="D1529" s="118"/>
      <c r="E1529" s="118"/>
      <c r="F1529" s="118"/>
      <c r="G1529" s="89"/>
      <c r="H1529" s="89"/>
      <c r="I1529" s="127" t="s">
        <v>94</v>
      </c>
      <c r="J1529" s="128">
        <v>11</v>
      </c>
      <c r="K1529" s="128">
        <v>6</v>
      </c>
      <c r="L1529" s="129">
        <f t="shared" si="77"/>
        <v>5</v>
      </c>
      <c r="M1529" s="127" t="s">
        <v>79</v>
      </c>
      <c r="N1529" s="128">
        <v>0</v>
      </c>
      <c r="O1529" s="128">
        <v>4</v>
      </c>
      <c r="P1529" s="129">
        <f t="shared" si="78"/>
        <v>-4</v>
      </c>
    </row>
    <row r="1530" spans="1:16" s="103" customFormat="1" ht="14.1" customHeight="1" x14ac:dyDescent="0.2">
      <c r="A1530" s="43"/>
      <c r="B1530" s="101"/>
      <c r="C1530" s="118"/>
      <c r="D1530" s="118"/>
      <c r="E1530" s="118"/>
      <c r="F1530" s="118"/>
      <c r="G1530" s="89"/>
      <c r="H1530" s="89"/>
      <c r="I1530" s="127" t="s">
        <v>157</v>
      </c>
      <c r="J1530" s="128">
        <v>13</v>
      </c>
      <c r="K1530" s="128">
        <v>9</v>
      </c>
      <c r="L1530" s="129">
        <f t="shared" si="77"/>
        <v>4</v>
      </c>
      <c r="M1530" s="127" t="s">
        <v>177</v>
      </c>
      <c r="N1530" s="128">
        <v>13</v>
      </c>
      <c r="O1530" s="128">
        <v>16</v>
      </c>
      <c r="P1530" s="129">
        <f t="shared" si="78"/>
        <v>-3</v>
      </c>
    </row>
    <row r="1531" spans="1:16" s="103" customFormat="1" ht="14.1" customHeight="1" x14ac:dyDescent="0.2">
      <c r="A1531" s="117"/>
      <c r="B1531" s="123"/>
      <c r="C1531" s="118"/>
      <c r="D1531" s="118"/>
      <c r="E1531" s="118"/>
      <c r="F1531" s="118"/>
      <c r="G1531" s="118"/>
      <c r="H1531" s="118"/>
      <c r="I1531" s="127" t="s">
        <v>101</v>
      </c>
      <c r="J1531" s="128">
        <v>28</v>
      </c>
      <c r="K1531" s="128">
        <v>25</v>
      </c>
      <c r="L1531" s="129">
        <f t="shared" si="77"/>
        <v>3</v>
      </c>
      <c r="M1531" s="127" t="s">
        <v>97</v>
      </c>
      <c r="N1531" s="128">
        <v>1</v>
      </c>
      <c r="O1531" s="128">
        <v>3</v>
      </c>
      <c r="P1531" s="129">
        <f t="shared" si="78"/>
        <v>-2</v>
      </c>
    </row>
    <row r="1532" spans="1:16" s="103" customFormat="1" ht="14.1" customHeight="1" x14ac:dyDescent="0.2">
      <c r="A1532" s="117"/>
      <c r="B1532" s="123"/>
      <c r="C1532" s="118"/>
      <c r="D1532" s="118"/>
      <c r="E1532" s="118"/>
      <c r="F1532" s="118"/>
      <c r="G1532" s="118"/>
      <c r="H1532" s="118"/>
      <c r="I1532" s="127" t="s">
        <v>67</v>
      </c>
      <c r="J1532" s="128">
        <v>3</v>
      </c>
      <c r="K1532" s="128">
        <v>3</v>
      </c>
      <c r="L1532" s="129">
        <f t="shared" si="77"/>
        <v>0</v>
      </c>
      <c r="M1532" s="127" t="s">
        <v>162</v>
      </c>
      <c r="N1532" s="128">
        <v>0</v>
      </c>
      <c r="O1532" s="128">
        <v>1</v>
      </c>
      <c r="P1532" s="129">
        <f t="shared" si="78"/>
        <v>-1</v>
      </c>
    </row>
    <row r="1533" spans="1:16" s="103" customFormat="1" ht="14.1" customHeight="1" x14ac:dyDescent="0.2">
      <c r="A1533" s="117"/>
      <c r="B1533" s="123"/>
      <c r="C1533" s="118"/>
      <c r="D1533" s="118"/>
      <c r="E1533" s="118"/>
      <c r="F1533" s="118"/>
      <c r="G1533" s="118"/>
      <c r="H1533" s="118"/>
      <c r="I1533" s="127" t="s">
        <v>150</v>
      </c>
      <c r="J1533" s="128">
        <v>250</v>
      </c>
      <c r="K1533" s="128">
        <v>138</v>
      </c>
      <c r="L1533" s="129">
        <f t="shared" si="77"/>
        <v>112</v>
      </c>
      <c r="M1533" s="127" t="s">
        <v>154</v>
      </c>
      <c r="N1533" s="128">
        <v>0</v>
      </c>
      <c r="O1533" s="128">
        <v>1</v>
      </c>
      <c r="P1533" s="129">
        <f t="shared" si="78"/>
        <v>-1</v>
      </c>
    </row>
    <row r="1534" spans="1:16" s="103" customFormat="1" ht="14.1" customHeight="1" x14ac:dyDescent="0.2">
      <c r="A1534" s="117"/>
      <c r="B1534" s="123"/>
      <c r="C1534" s="118"/>
      <c r="D1534" s="118"/>
      <c r="E1534" s="118"/>
      <c r="F1534" s="118"/>
      <c r="G1534" s="118"/>
      <c r="H1534" s="118"/>
      <c r="M1534" s="127" t="s">
        <v>153</v>
      </c>
      <c r="N1534" s="128">
        <v>0</v>
      </c>
      <c r="O1534" s="128">
        <v>1</v>
      </c>
      <c r="P1534" s="129">
        <f t="shared" si="78"/>
        <v>-1</v>
      </c>
    </row>
    <row r="1535" spans="1:16" s="103" customFormat="1" ht="14.1" customHeight="1" x14ac:dyDescent="0.2">
      <c r="A1535" s="117"/>
      <c r="B1535" s="123"/>
      <c r="C1535" s="118"/>
      <c r="D1535" s="118"/>
      <c r="E1535" s="118"/>
      <c r="F1535" s="118"/>
      <c r="G1535" s="118"/>
      <c r="H1535" s="118"/>
      <c r="M1535" s="127" t="s">
        <v>160</v>
      </c>
      <c r="N1535" s="128">
        <v>0</v>
      </c>
      <c r="O1535" s="128">
        <v>1</v>
      </c>
      <c r="P1535" s="129">
        <f t="shared" si="78"/>
        <v>-1</v>
      </c>
    </row>
    <row r="1536" spans="1:16" s="103" customFormat="1" ht="14.1" customHeight="1" x14ac:dyDescent="0.2">
      <c r="A1536" s="117"/>
      <c r="B1536" s="123"/>
      <c r="C1536" s="118"/>
      <c r="D1536" s="118"/>
      <c r="E1536" s="118"/>
      <c r="F1536" s="118"/>
      <c r="G1536" s="118"/>
      <c r="H1536" s="118"/>
      <c r="M1536" s="127" t="s">
        <v>91</v>
      </c>
      <c r="N1536" s="128">
        <v>0</v>
      </c>
      <c r="O1536" s="128">
        <v>1</v>
      </c>
      <c r="P1536" s="129">
        <f t="shared" si="78"/>
        <v>-1</v>
      </c>
    </row>
    <row r="1537" spans="1:16" s="103" customFormat="1" ht="14.1" customHeight="1" x14ac:dyDescent="0.2">
      <c r="A1537" s="117"/>
      <c r="B1537" s="123"/>
      <c r="C1537" s="118"/>
      <c r="D1537" s="118"/>
      <c r="E1537" s="118"/>
      <c r="F1537" s="118"/>
      <c r="G1537" s="118"/>
      <c r="H1537" s="118"/>
      <c r="I1537" s="131"/>
      <c r="J1537" s="128"/>
      <c r="K1537" s="128"/>
      <c r="L1537" s="129"/>
      <c r="M1537" s="132"/>
      <c r="N1537" s="133"/>
      <c r="O1537" s="133"/>
      <c r="P1537" s="129"/>
    </row>
    <row r="1538" spans="1:16" s="103" customFormat="1" ht="14.1" customHeight="1" x14ac:dyDescent="0.2">
      <c r="A1538" s="117"/>
      <c r="B1538" s="123"/>
      <c r="C1538" s="118"/>
      <c r="D1538" s="118"/>
      <c r="E1538" s="118"/>
      <c r="F1538" s="118"/>
      <c r="G1538" s="118"/>
      <c r="H1538" s="118"/>
      <c r="I1538" s="131"/>
      <c r="J1538" s="128"/>
      <c r="K1538" s="128"/>
      <c r="L1538" s="129"/>
      <c r="M1538" s="132"/>
      <c r="N1538" s="133"/>
      <c r="O1538" s="133"/>
      <c r="P1538" s="129"/>
    </row>
    <row r="1539" spans="1:16" s="103" customFormat="1" ht="14.1" customHeight="1" x14ac:dyDescent="0.2">
      <c r="A1539" s="117"/>
      <c r="B1539" s="123"/>
      <c r="C1539" s="118"/>
      <c r="D1539" s="118"/>
      <c r="E1539" s="118"/>
      <c r="F1539" s="118"/>
      <c r="G1539" s="118"/>
      <c r="H1539" s="118"/>
      <c r="I1539" s="131"/>
      <c r="J1539" s="128"/>
      <c r="K1539" s="128"/>
      <c r="L1539" s="129"/>
      <c r="M1539" s="132"/>
      <c r="N1539" s="133"/>
      <c r="O1539" s="133"/>
      <c r="P1539" s="129"/>
    </row>
    <row r="1540" spans="1:16" s="103" customFormat="1" ht="14.1" customHeight="1" x14ac:dyDescent="0.2">
      <c r="A1540" s="43"/>
      <c r="B1540" s="101"/>
      <c r="C1540" s="118"/>
      <c r="D1540" s="118"/>
      <c r="E1540" s="118"/>
      <c r="F1540" s="89"/>
      <c r="G1540" s="89"/>
      <c r="H1540" s="89"/>
      <c r="I1540" s="131"/>
      <c r="J1540" s="128"/>
      <c r="K1540" s="128"/>
      <c r="L1540" s="129"/>
      <c r="M1540" s="132"/>
      <c r="N1540" s="133"/>
      <c r="O1540" s="133"/>
      <c r="P1540" s="129"/>
    </row>
    <row r="1541" spans="1:16" s="103" customFormat="1" ht="14.1" customHeight="1" x14ac:dyDescent="0.2">
      <c r="A1541" s="43"/>
      <c r="B1541" s="101"/>
      <c r="C1541" s="118"/>
      <c r="D1541" s="118"/>
      <c r="E1541" s="118"/>
      <c r="F1541" s="89"/>
      <c r="G1541" s="89"/>
      <c r="H1541" s="89"/>
      <c r="I1541" s="132"/>
      <c r="J1541" s="133"/>
      <c r="K1541" s="133"/>
      <c r="L1541" s="129"/>
      <c r="P1541" s="134"/>
    </row>
    <row r="1542" spans="1:16" s="103" customFormat="1" ht="14.1" customHeight="1" x14ac:dyDescent="0.2">
      <c r="A1542" s="43"/>
      <c r="B1542" s="101"/>
      <c r="C1542" s="118"/>
      <c r="D1542" s="118"/>
      <c r="E1542" s="118"/>
      <c r="F1542" s="89"/>
      <c r="G1542" s="89"/>
      <c r="H1542" s="89"/>
      <c r="I1542" s="132"/>
      <c r="J1542" s="133"/>
      <c r="K1542" s="133"/>
      <c r="L1542" s="129"/>
      <c r="M1542" s="132"/>
      <c r="N1542" s="133"/>
      <c r="O1542" s="133"/>
      <c r="P1542" s="129"/>
    </row>
    <row r="1543" spans="1:16" s="103" customFormat="1" ht="14.1" customHeight="1" x14ac:dyDescent="0.2">
      <c r="A1543" s="43"/>
      <c r="B1543" s="101"/>
      <c r="C1543" s="118"/>
      <c r="D1543" s="118"/>
      <c r="E1543" s="118"/>
      <c r="F1543" s="89"/>
      <c r="G1543" s="89"/>
      <c r="H1543" s="89"/>
      <c r="I1543" s="132"/>
      <c r="J1543" s="133"/>
      <c r="K1543" s="133"/>
      <c r="L1543" s="129"/>
      <c r="M1543" s="135"/>
      <c r="N1543" s="124"/>
      <c r="O1543" s="124"/>
      <c r="P1543" s="129"/>
    </row>
    <row r="1544" spans="1:16" s="103" customFormat="1" ht="14.1" customHeight="1" x14ac:dyDescent="0.2">
      <c r="A1544" s="43"/>
      <c r="B1544" s="101"/>
      <c r="C1544" s="118"/>
      <c r="D1544" s="118"/>
      <c r="E1544" s="118"/>
      <c r="F1544" s="89"/>
      <c r="G1544" s="89"/>
      <c r="H1544" s="89"/>
      <c r="I1544" s="132"/>
      <c r="J1544" s="133"/>
      <c r="K1544" s="133"/>
      <c r="L1544" s="129"/>
      <c r="M1544" s="135"/>
      <c r="N1544" s="124"/>
      <c r="O1544" s="124"/>
      <c r="P1544" s="129"/>
    </row>
    <row r="1545" spans="1:16" s="103" customFormat="1" ht="14.1" customHeight="1" x14ac:dyDescent="0.2">
      <c r="C1545" s="118"/>
      <c r="D1545" s="118"/>
      <c r="E1545" s="118"/>
      <c r="F1545" s="89"/>
      <c r="G1545" s="89"/>
      <c r="H1545" s="89"/>
      <c r="I1545" s="155"/>
      <c r="J1545" s="124"/>
      <c r="K1545" s="124"/>
      <c r="L1545" s="129"/>
      <c r="N1545" s="89"/>
      <c r="O1545" s="89"/>
      <c r="P1545" s="122"/>
    </row>
    <row r="1546" spans="1:16" s="103" customFormat="1" ht="14.1" customHeight="1" x14ac:dyDescent="0.2">
      <c r="C1546" s="118"/>
      <c r="D1546" s="118"/>
      <c r="E1546" s="118"/>
      <c r="F1546" s="89"/>
      <c r="G1546" s="89"/>
      <c r="H1546" s="89"/>
      <c r="I1546" s="155"/>
      <c r="J1546" s="124"/>
      <c r="K1546" s="124"/>
      <c r="L1546" s="129"/>
      <c r="N1546" s="89"/>
      <c r="O1546" s="89"/>
      <c r="P1546" s="122"/>
    </row>
    <row r="1547" spans="1:16" s="103" customFormat="1" ht="14.1" customHeight="1" x14ac:dyDescent="0.2">
      <c r="C1547" s="118"/>
      <c r="D1547" s="118"/>
      <c r="E1547" s="118"/>
      <c r="F1547" s="89"/>
      <c r="G1547" s="89"/>
      <c r="H1547" s="89"/>
      <c r="I1547" s="155"/>
      <c r="J1547" s="124"/>
      <c r="K1547" s="124"/>
      <c r="L1547" s="129"/>
      <c r="N1547" s="89"/>
      <c r="O1547" s="89"/>
      <c r="P1547" s="122"/>
    </row>
    <row r="1548" spans="1:16" s="103" customFormat="1" ht="14.1" customHeight="1" x14ac:dyDescent="0.2">
      <c r="C1548" s="118"/>
      <c r="D1548" s="118"/>
      <c r="E1548" s="118"/>
      <c r="F1548" s="89"/>
      <c r="G1548" s="89"/>
      <c r="H1548" s="89"/>
      <c r="I1548" s="155"/>
      <c r="J1548" s="124"/>
      <c r="K1548" s="124"/>
      <c r="L1548" s="129"/>
      <c r="N1548" s="89"/>
      <c r="O1548" s="89"/>
      <c r="P1548" s="122"/>
    </row>
    <row r="1549" spans="1:16" s="103" customFormat="1" ht="14.1" customHeight="1" x14ac:dyDescent="0.2">
      <c r="C1549" s="118"/>
      <c r="D1549" s="118"/>
      <c r="E1549" s="118"/>
      <c r="F1549" s="89"/>
      <c r="G1549" s="89"/>
      <c r="H1549" s="89"/>
      <c r="I1549" s="118" t="s">
        <v>151</v>
      </c>
      <c r="J1549" s="118">
        <f>SUM(J1512:J1548)</f>
        <v>3042</v>
      </c>
      <c r="K1549" s="118">
        <f>SUM(K1512:K1548)</f>
        <v>2359</v>
      </c>
      <c r="L1549" s="118">
        <f>SUM(L1512:L1548)</f>
        <v>683</v>
      </c>
      <c r="M1549" s="118" t="s">
        <v>151</v>
      </c>
      <c r="N1549" s="118">
        <f>SUM(N1512:N1548)</f>
        <v>672</v>
      </c>
      <c r="O1549" s="118">
        <f>SUM(O1512:O1548)</f>
        <v>1503</v>
      </c>
      <c r="P1549" s="137">
        <f>SUM(P1512:P1548)</f>
        <v>-831</v>
      </c>
    </row>
    <row r="1550" spans="1:16" s="103" customFormat="1" ht="14.1" customHeight="1" x14ac:dyDescent="0.2">
      <c r="C1550" s="118"/>
      <c r="D1550" s="118"/>
      <c r="E1550" s="118"/>
      <c r="F1550" s="89"/>
      <c r="G1550" s="89"/>
      <c r="H1550" s="89"/>
      <c r="I1550" s="118"/>
      <c r="J1550" s="118">
        <f>N1549</f>
        <v>672</v>
      </c>
      <c r="K1550" s="118">
        <f>O1549</f>
        <v>1503</v>
      </c>
      <c r="L1550" s="137">
        <f>P1549</f>
        <v>-831</v>
      </c>
      <c r="M1550" s="155"/>
      <c r="N1550" s="275"/>
      <c r="O1550" s="275"/>
      <c r="P1550" s="148"/>
    </row>
    <row r="1551" spans="1:16" s="103" customFormat="1" ht="14.1" customHeight="1" x14ac:dyDescent="0.2">
      <c r="C1551" s="118"/>
      <c r="D1551" s="118"/>
      <c r="E1551" s="118"/>
      <c r="F1551" s="89"/>
      <c r="G1551" s="89"/>
      <c r="H1551" s="89"/>
      <c r="I1551" s="118"/>
      <c r="J1551" s="138">
        <f>SUM(J1549:J1550)</f>
        <v>3714</v>
      </c>
      <c r="K1551" s="138">
        <f>SUM(K1549:K1550)</f>
        <v>3862</v>
      </c>
      <c r="L1551" s="139">
        <f>SUM(L1549:L1550)</f>
        <v>-148</v>
      </c>
      <c r="M1551" s="118"/>
      <c r="N1551" s="118"/>
      <c r="O1551" s="118"/>
      <c r="P1551" s="122"/>
    </row>
    <row r="1552" spans="1:16" s="103" customFormat="1" ht="14.1" customHeight="1" x14ac:dyDescent="0.2">
      <c r="C1552" s="118"/>
      <c r="D1552" s="118"/>
      <c r="E1552" s="118"/>
      <c r="F1552" s="89"/>
      <c r="G1552" s="89"/>
      <c r="H1552" s="89"/>
      <c r="I1552" s="142" t="s">
        <v>282</v>
      </c>
      <c r="J1552" s="89">
        <f>C1511-J1551</f>
        <v>0</v>
      </c>
      <c r="K1552" s="89">
        <f>E1511-K1551</f>
        <v>0</v>
      </c>
      <c r="L1552" s="122">
        <f>G1511-L1551</f>
        <v>0</v>
      </c>
      <c r="N1552" s="89"/>
      <c r="O1552" s="89"/>
      <c r="P1552" s="122"/>
    </row>
    <row r="1553" spans="1:16" s="103" customFormat="1" ht="14.1" customHeight="1" x14ac:dyDescent="0.2">
      <c r="A1553" s="43"/>
      <c r="B1553" s="101"/>
      <c r="C1553" s="118"/>
      <c r="D1553" s="118"/>
      <c r="E1553" s="118"/>
      <c r="F1553" s="89"/>
      <c r="G1553" s="89"/>
      <c r="H1553" s="89"/>
      <c r="I1553" s="89"/>
      <c r="J1553" s="101"/>
      <c r="K1553" s="101"/>
      <c r="L1553" s="122"/>
      <c r="N1553" s="89"/>
      <c r="O1553" s="89"/>
      <c r="P1553" s="122"/>
    </row>
    <row r="1554" spans="1:16" s="103" customFormat="1" ht="14.1" customHeight="1" x14ac:dyDescent="0.2">
      <c r="A1554" s="117">
        <v>37</v>
      </c>
      <c r="B1554" s="118" t="s">
        <v>49</v>
      </c>
      <c r="C1554" s="48">
        <v>271728</v>
      </c>
      <c r="D1554" s="119">
        <f>C1554*100/22958322</f>
        <v>1.1835708202019295</v>
      </c>
      <c r="E1554" s="48">
        <v>222841</v>
      </c>
      <c r="F1554" s="119">
        <f>E1554*100/23212007</f>
        <v>0.96002469756277431</v>
      </c>
      <c r="G1554" s="120">
        <f>C1554-E1554</f>
        <v>48887</v>
      </c>
      <c r="H1554" s="121">
        <f>G1554*100/E1554</f>
        <v>21.938063462289257</v>
      </c>
      <c r="I1554" s="89"/>
      <c r="J1554" s="89"/>
      <c r="K1554" s="89"/>
      <c r="L1554" s="122"/>
      <c r="N1554" s="89"/>
      <c r="O1554" s="89"/>
      <c r="P1554" s="122"/>
    </row>
    <row r="1555" spans="1:16" s="103" customFormat="1" ht="14.1" customHeight="1" x14ac:dyDescent="0.2">
      <c r="A1555" s="43"/>
      <c r="B1555" s="101"/>
      <c r="C1555" s="118"/>
      <c r="D1555" s="118"/>
      <c r="E1555" s="118"/>
      <c r="F1555" s="118"/>
      <c r="G1555" s="89"/>
      <c r="H1555" s="89"/>
      <c r="I1555" s="127" t="s">
        <v>64</v>
      </c>
      <c r="J1555" s="128">
        <v>73977</v>
      </c>
      <c r="K1555" s="128">
        <v>0</v>
      </c>
      <c r="L1555" s="129">
        <f t="shared" ref="L1555:L1562" si="79">J1555-K1555</f>
        <v>73977</v>
      </c>
      <c r="M1555" s="127" t="s">
        <v>79</v>
      </c>
      <c r="N1555" s="128">
        <v>37747</v>
      </c>
      <c r="O1555" s="128">
        <v>66120</v>
      </c>
      <c r="P1555" s="129">
        <f t="shared" ref="P1555:P1565" si="80">N1555-O1555</f>
        <v>-28373</v>
      </c>
    </row>
    <row r="1556" spans="1:16" s="103" customFormat="1" ht="14.1" customHeight="1" x14ac:dyDescent="0.2">
      <c r="A1556" s="43"/>
      <c r="B1556" s="101"/>
      <c r="C1556" s="274"/>
      <c r="D1556" s="89"/>
      <c r="E1556" s="274"/>
      <c r="F1556" s="118"/>
      <c r="G1556" s="89"/>
      <c r="H1556" s="89"/>
      <c r="I1556" s="127" t="s">
        <v>94</v>
      </c>
      <c r="J1556" s="128">
        <v>38469</v>
      </c>
      <c r="K1556" s="128">
        <v>24028</v>
      </c>
      <c r="L1556" s="129">
        <f t="shared" si="79"/>
        <v>14441</v>
      </c>
      <c r="M1556" s="127" t="s">
        <v>78</v>
      </c>
      <c r="N1556" s="128">
        <v>76775</v>
      </c>
      <c r="O1556" s="128">
        <v>84255</v>
      </c>
      <c r="P1556" s="129">
        <f t="shared" si="80"/>
        <v>-7480</v>
      </c>
    </row>
    <row r="1557" spans="1:16" s="103" customFormat="1" ht="14.1" customHeight="1" x14ac:dyDescent="0.2">
      <c r="A1557" s="43"/>
      <c r="B1557" s="101"/>
      <c r="C1557" s="274"/>
      <c r="D1557" s="89"/>
      <c r="E1557" s="274"/>
      <c r="F1557" s="118"/>
      <c r="G1557" s="89"/>
      <c r="H1557" s="89"/>
      <c r="I1557" s="127" t="s">
        <v>71</v>
      </c>
      <c r="J1557" s="128">
        <v>19179</v>
      </c>
      <c r="K1557" s="128">
        <v>18409</v>
      </c>
      <c r="L1557" s="129">
        <f t="shared" si="79"/>
        <v>770</v>
      </c>
      <c r="M1557" s="127" t="s">
        <v>171</v>
      </c>
      <c r="N1557" s="128">
        <v>380</v>
      </c>
      <c r="O1557" s="128">
        <v>3564</v>
      </c>
      <c r="P1557" s="129">
        <f t="shared" si="80"/>
        <v>-3184</v>
      </c>
    </row>
    <row r="1558" spans="1:16" s="103" customFormat="1" ht="14.1" customHeight="1" x14ac:dyDescent="0.2">
      <c r="A1558" s="43"/>
      <c r="B1558" s="101"/>
      <c r="C1558" s="118"/>
      <c r="D1558" s="118"/>
      <c r="E1558" s="118"/>
      <c r="F1558" s="118"/>
      <c r="G1558" s="89"/>
      <c r="H1558" s="89"/>
      <c r="I1558" s="127" t="s">
        <v>148</v>
      </c>
      <c r="J1558" s="128">
        <v>920</v>
      </c>
      <c r="K1558" s="128">
        <v>383</v>
      </c>
      <c r="L1558" s="129">
        <f t="shared" si="79"/>
        <v>537</v>
      </c>
      <c r="M1558" s="127" t="s">
        <v>70</v>
      </c>
      <c r="N1558" s="128">
        <v>3359</v>
      </c>
      <c r="O1558" s="128">
        <v>5589</v>
      </c>
      <c r="P1558" s="129">
        <f t="shared" si="80"/>
        <v>-2230</v>
      </c>
    </row>
    <row r="1559" spans="1:16" s="103" customFormat="1" ht="14.1" customHeight="1" x14ac:dyDescent="0.2">
      <c r="A1559" s="43"/>
      <c r="B1559" s="101"/>
      <c r="C1559" s="118"/>
      <c r="D1559" s="118"/>
      <c r="E1559" s="118"/>
      <c r="F1559" s="118"/>
      <c r="G1559" s="89"/>
      <c r="H1559" s="89"/>
      <c r="I1559" s="127" t="s">
        <v>159</v>
      </c>
      <c r="J1559" s="128">
        <v>3514</v>
      </c>
      <c r="K1559" s="128">
        <v>3310</v>
      </c>
      <c r="L1559" s="129">
        <f t="shared" si="79"/>
        <v>204</v>
      </c>
      <c r="M1559" s="127" t="s">
        <v>96</v>
      </c>
      <c r="N1559" s="128">
        <v>684</v>
      </c>
      <c r="O1559" s="128">
        <v>848</v>
      </c>
      <c r="P1559" s="129">
        <f t="shared" si="80"/>
        <v>-164</v>
      </c>
    </row>
    <row r="1560" spans="1:16" s="103" customFormat="1" ht="14.1" customHeight="1" x14ac:dyDescent="0.2">
      <c r="A1560" s="43"/>
      <c r="B1560" s="101"/>
      <c r="C1560" s="118"/>
      <c r="D1560" s="118"/>
      <c r="E1560" s="118"/>
      <c r="F1560" s="118"/>
      <c r="G1560" s="89"/>
      <c r="H1560" s="89"/>
      <c r="I1560" s="127" t="s">
        <v>67</v>
      </c>
      <c r="J1560" s="128">
        <v>1418</v>
      </c>
      <c r="K1560" s="128">
        <v>1232</v>
      </c>
      <c r="L1560" s="129">
        <f t="shared" si="79"/>
        <v>186</v>
      </c>
      <c r="M1560" s="127" t="s">
        <v>66</v>
      </c>
      <c r="N1560" s="128">
        <v>7187</v>
      </c>
      <c r="O1560" s="128">
        <v>7323</v>
      </c>
      <c r="P1560" s="129">
        <f t="shared" si="80"/>
        <v>-136</v>
      </c>
    </row>
    <row r="1561" spans="1:16" s="103" customFormat="1" ht="14.1" customHeight="1" x14ac:dyDescent="0.2">
      <c r="A1561" s="43"/>
      <c r="B1561" s="101"/>
      <c r="C1561" s="118"/>
      <c r="D1561" s="118"/>
      <c r="E1561" s="118"/>
      <c r="F1561" s="118"/>
      <c r="G1561" s="89"/>
      <c r="H1561" s="89"/>
      <c r="I1561" s="127" t="s">
        <v>177</v>
      </c>
      <c r="J1561" s="128">
        <v>146</v>
      </c>
      <c r="K1561" s="128">
        <v>0</v>
      </c>
      <c r="L1561" s="129">
        <f t="shared" si="79"/>
        <v>146</v>
      </c>
      <c r="M1561" s="127" t="s">
        <v>77</v>
      </c>
      <c r="N1561" s="128">
        <v>68</v>
      </c>
      <c r="O1561" s="128">
        <v>148</v>
      </c>
      <c r="P1561" s="129">
        <f t="shared" si="80"/>
        <v>-80</v>
      </c>
    </row>
    <row r="1562" spans="1:16" s="103" customFormat="1" ht="14.1" customHeight="1" x14ac:dyDescent="0.2">
      <c r="A1562" s="43"/>
      <c r="B1562" s="101"/>
      <c r="C1562" s="118"/>
      <c r="D1562" s="118"/>
      <c r="E1562" s="118"/>
      <c r="F1562" s="118"/>
      <c r="G1562" s="89"/>
      <c r="H1562" s="89"/>
      <c r="I1562" s="127" t="s">
        <v>150</v>
      </c>
      <c r="J1562" s="128">
        <v>7905</v>
      </c>
      <c r="K1562" s="128">
        <v>7607</v>
      </c>
      <c r="L1562" s="129">
        <f t="shared" si="79"/>
        <v>298</v>
      </c>
      <c r="M1562" s="127" t="s">
        <v>156</v>
      </c>
      <c r="N1562" s="128">
        <v>0</v>
      </c>
      <c r="O1562" s="128">
        <v>15</v>
      </c>
      <c r="P1562" s="129">
        <f t="shared" si="80"/>
        <v>-15</v>
      </c>
    </row>
    <row r="1563" spans="1:16" s="103" customFormat="1" ht="14.1" customHeight="1" x14ac:dyDescent="0.2">
      <c r="A1563" s="43"/>
      <c r="B1563" s="101"/>
      <c r="C1563" s="118"/>
      <c r="D1563" s="118"/>
      <c r="E1563" s="118"/>
      <c r="F1563" s="118"/>
      <c r="G1563" s="89"/>
      <c r="H1563" s="89"/>
      <c r="M1563" s="127" t="s">
        <v>63</v>
      </c>
      <c r="N1563" s="128">
        <v>0</v>
      </c>
      <c r="O1563" s="128">
        <v>5</v>
      </c>
      <c r="P1563" s="129">
        <f t="shared" si="80"/>
        <v>-5</v>
      </c>
    </row>
    <row r="1564" spans="1:16" s="103" customFormat="1" ht="14.1" customHeight="1" x14ac:dyDescent="0.2">
      <c r="A1564" s="43"/>
      <c r="B1564" s="101"/>
      <c r="C1564" s="118"/>
      <c r="D1564" s="118"/>
      <c r="E1564" s="118"/>
      <c r="F1564" s="118"/>
      <c r="G1564" s="89"/>
      <c r="H1564" s="89"/>
      <c r="M1564" s="127" t="s">
        <v>72</v>
      </c>
      <c r="N1564" s="128">
        <v>0</v>
      </c>
      <c r="O1564" s="128">
        <v>4</v>
      </c>
      <c r="P1564" s="129">
        <f t="shared" si="80"/>
        <v>-4</v>
      </c>
    </row>
    <row r="1565" spans="1:16" s="103" customFormat="1" ht="14.1" customHeight="1" x14ac:dyDescent="0.2">
      <c r="A1565" s="43"/>
      <c r="B1565" s="101"/>
      <c r="C1565" s="118"/>
      <c r="D1565" s="118"/>
      <c r="E1565" s="118"/>
      <c r="F1565" s="118"/>
      <c r="G1565" s="89"/>
      <c r="H1565" s="89"/>
      <c r="M1565" s="127" t="s">
        <v>73</v>
      </c>
      <c r="N1565" s="128">
        <v>0</v>
      </c>
      <c r="O1565" s="128">
        <v>1</v>
      </c>
      <c r="P1565" s="129">
        <f t="shared" si="80"/>
        <v>-1</v>
      </c>
    </row>
    <row r="1566" spans="1:16" s="103" customFormat="1" ht="14.1" customHeight="1" x14ac:dyDescent="0.2">
      <c r="A1566" s="43"/>
      <c r="B1566" s="101"/>
      <c r="C1566" s="118"/>
      <c r="D1566" s="118"/>
      <c r="E1566" s="118"/>
      <c r="F1566" s="118"/>
      <c r="G1566" s="89"/>
      <c r="H1566" s="89"/>
      <c r="I1566" s="131"/>
      <c r="J1566" s="128"/>
      <c r="K1566" s="128"/>
      <c r="L1566" s="129"/>
      <c r="M1566" s="132"/>
      <c r="N1566" s="133"/>
      <c r="O1566" s="133"/>
      <c r="P1566" s="129"/>
    </row>
    <row r="1567" spans="1:16" s="103" customFormat="1" ht="14.1" customHeight="1" x14ac:dyDescent="0.2">
      <c r="A1567" s="43"/>
      <c r="B1567" s="101"/>
      <c r="C1567" s="118"/>
      <c r="D1567" s="118"/>
      <c r="E1567" s="118"/>
      <c r="F1567" s="118"/>
      <c r="G1567" s="89"/>
      <c r="H1567" s="89"/>
      <c r="I1567" s="131"/>
      <c r="J1567" s="128"/>
      <c r="K1567" s="128"/>
      <c r="L1567" s="129"/>
      <c r="P1567" s="134"/>
    </row>
    <row r="1568" spans="1:16" s="103" customFormat="1" ht="14.1" customHeight="1" x14ac:dyDescent="0.2">
      <c r="A1568" s="43"/>
      <c r="B1568" s="101"/>
      <c r="C1568" s="118"/>
      <c r="D1568" s="118"/>
      <c r="E1568" s="118"/>
      <c r="F1568" s="118"/>
      <c r="G1568" s="89"/>
      <c r="H1568" s="89"/>
      <c r="I1568" s="132"/>
      <c r="J1568" s="133"/>
      <c r="K1568" s="133"/>
      <c r="L1568" s="129"/>
      <c r="M1568" s="132"/>
      <c r="N1568" s="133"/>
      <c r="O1568" s="133"/>
      <c r="P1568" s="129"/>
    </row>
    <row r="1569" spans="1:16" s="103" customFormat="1" ht="14.1" customHeight="1" x14ac:dyDescent="0.2">
      <c r="A1569" s="43"/>
      <c r="B1569" s="101"/>
      <c r="C1569" s="118"/>
      <c r="D1569" s="118"/>
      <c r="E1569" s="118"/>
      <c r="F1569" s="118"/>
      <c r="G1569" s="89"/>
      <c r="H1569" s="89"/>
      <c r="L1569" s="134"/>
      <c r="M1569" s="132"/>
      <c r="N1569" s="133"/>
      <c r="O1569" s="133"/>
      <c r="P1569" s="129"/>
    </row>
    <row r="1570" spans="1:16" s="103" customFormat="1" ht="14.1" customHeight="1" x14ac:dyDescent="0.2">
      <c r="A1570" s="43"/>
      <c r="B1570" s="101"/>
      <c r="C1570" s="118"/>
      <c r="D1570" s="118"/>
      <c r="E1570" s="118"/>
      <c r="F1570" s="118"/>
      <c r="G1570" s="89"/>
      <c r="H1570" s="89"/>
      <c r="I1570" s="89"/>
      <c r="J1570" s="89"/>
      <c r="K1570" s="89"/>
      <c r="L1570" s="122"/>
      <c r="M1570" s="132"/>
      <c r="N1570" s="133"/>
      <c r="O1570" s="133"/>
      <c r="P1570" s="129"/>
    </row>
    <row r="1571" spans="1:16" s="103" customFormat="1" ht="14.1" customHeight="1" x14ac:dyDescent="0.2">
      <c r="A1571" s="43"/>
      <c r="B1571" s="101"/>
      <c r="C1571" s="118"/>
      <c r="D1571" s="118"/>
      <c r="E1571" s="118"/>
      <c r="F1571" s="118"/>
      <c r="G1571" s="89"/>
      <c r="H1571" s="89"/>
      <c r="I1571" s="89"/>
      <c r="J1571" s="89"/>
      <c r="K1571" s="89"/>
      <c r="L1571" s="122"/>
      <c r="P1571" s="134"/>
    </row>
    <row r="1572" spans="1:16" s="103" customFormat="1" ht="14.1" customHeight="1" x14ac:dyDescent="0.2">
      <c r="A1572" s="43"/>
      <c r="B1572" s="101"/>
      <c r="C1572" s="118"/>
      <c r="D1572" s="118"/>
      <c r="E1572" s="118"/>
      <c r="F1572" s="118"/>
      <c r="G1572" s="89"/>
      <c r="H1572" s="89"/>
      <c r="I1572" s="89"/>
      <c r="J1572" s="89"/>
      <c r="K1572" s="89"/>
      <c r="L1572" s="122"/>
      <c r="M1572" s="132"/>
      <c r="N1572" s="133"/>
      <c r="O1572" s="133"/>
      <c r="P1572" s="129"/>
    </row>
    <row r="1573" spans="1:16" s="103" customFormat="1" ht="14.1" customHeight="1" x14ac:dyDescent="0.2">
      <c r="A1573" s="43"/>
      <c r="B1573" s="101"/>
      <c r="C1573" s="118"/>
      <c r="D1573" s="118"/>
      <c r="E1573" s="118"/>
      <c r="F1573" s="118"/>
      <c r="G1573" s="89"/>
      <c r="H1573" s="89"/>
      <c r="I1573" s="89"/>
      <c r="J1573" s="89"/>
      <c r="K1573" s="89"/>
      <c r="L1573" s="122"/>
      <c r="M1573" s="132"/>
      <c r="N1573" s="133"/>
      <c r="O1573" s="133"/>
      <c r="P1573" s="129"/>
    </row>
    <row r="1574" spans="1:16" s="103" customFormat="1" ht="14.1" customHeight="1" x14ac:dyDescent="0.2">
      <c r="A1574" s="117"/>
      <c r="B1574" s="123"/>
      <c r="C1574" s="118"/>
      <c r="D1574" s="118"/>
      <c r="E1574" s="118"/>
      <c r="F1574" s="118"/>
      <c r="G1574" s="118"/>
      <c r="H1574" s="118"/>
      <c r="I1574" s="135"/>
      <c r="J1574" s="124"/>
      <c r="K1574" s="124"/>
      <c r="L1574" s="129"/>
      <c r="N1574" s="89"/>
      <c r="O1574" s="89"/>
      <c r="P1574" s="122"/>
    </row>
    <row r="1575" spans="1:16" s="103" customFormat="1" ht="14.1" customHeight="1" x14ac:dyDescent="0.2">
      <c r="A1575" s="117"/>
      <c r="B1575" s="123"/>
      <c r="C1575" s="118"/>
      <c r="D1575" s="118"/>
      <c r="E1575" s="118"/>
      <c r="F1575" s="118"/>
      <c r="G1575" s="118"/>
      <c r="H1575" s="118"/>
      <c r="I1575" s="135"/>
      <c r="J1575" s="124"/>
      <c r="K1575" s="124"/>
      <c r="L1575" s="129"/>
      <c r="N1575" s="89"/>
      <c r="O1575" s="89"/>
      <c r="P1575" s="122"/>
    </row>
    <row r="1576" spans="1:16" s="103" customFormat="1" ht="14.1" customHeight="1" x14ac:dyDescent="0.2">
      <c r="A1576" s="117"/>
      <c r="B1576" s="123"/>
      <c r="C1576" s="118"/>
      <c r="D1576" s="118"/>
      <c r="E1576" s="118"/>
      <c r="F1576" s="118"/>
      <c r="G1576" s="118"/>
      <c r="H1576" s="118"/>
      <c r="I1576" s="89"/>
      <c r="J1576" s="89"/>
      <c r="K1576" s="89"/>
      <c r="L1576" s="122"/>
      <c r="N1576" s="89"/>
      <c r="O1576" s="89"/>
      <c r="P1576" s="122"/>
    </row>
    <row r="1577" spans="1:16" s="103" customFormat="1" ht="14.1" customHeight="1" x14ac:dyDescent="0.2">
      <c r="A1577" s="117"/>
      <c r="B1577" s="123"/>
      <c r="C1577" s="118"/>
      <c r="D1577" s="118"/>
      <c r="E1577" s="118"/>
      <c r="F1577" s="118"/>
      <c r="G1577" s="118"/>
      <c r="H1577" s="118"/>
      <c r="I1577" s="89"/>
      <c r="J1577" s="89"/>
      <c r="K1577" s="89"/>
      <c r="L1577" s="122"/>
      <c r="N1577" s="89"/>
      <c r="O1577" s="89"/>
      <c r="P1577" s="122"/>
    </row>
    <row r="1578" spans="1:16" s="103" customFormat="1" ht="14.1" customHeight="1" x14ac:dyDescent="0.2">
      <c r="A1578" s="117"/>
      <c r="B1578" s="123"/>
      <c r="C1578" s="118"/>
      <c r="D1578" s="118"/>
      <c r="E1578" s="118"/>
      <c r="F1578" s="118"/>
      <c r="G1578" s="118"/>
      <c r="H1578" s="118"/>
      <c r="I1578" s="276"/>
      <c r="J1578" s="277"/>
      <c r="K1578" s="124"/>
      <c r="L1578" s="129"/>
      <c r="N1578" s="89"/>
      <c r="O1578" s="89"/>
      <c r="P1578" s="122"/>
    </row>
    <row r="1579" spans="1:16" s="103" customFormat="1" ht="14.1" customHeight="1" x14ac:dyDescent="0.2">
      <c r="A1579" s="117"/>
      <c r="B1579" s="123"/>
      <c r="C1579" s="118"/>
      <c r="D1579" s="118"/>
      <c r="E1579" s="118"/>
      <c r="F1579" s="118"/>
      <c r="G1579" s="118"/>
      <c r="H1579" s="118"/>
      <c r="I1579" s="276"/>
      <c r="J1579" s="277"/>
      <c r="K1579" s="124"/>
      <c r="L1579" s="129"/>
      <c r="N1579" s="89"/>
      <c r="O1579" s="89"/>
      <c r="P1579" s="122"/>
    </row>
    <row r="1580" spans="1:16" s="103" customFormat="1" ht="14.1" customHeight="1" x14ac:dyDescent="0.2">
      <c r="A1580" s="117"/>
      <c r="B1580" s="123"/>
      <c r="C1580" s="118"/>
      <c r="D1580" s="118"/>
      <c r="E1580" s="118"/>
      <c r="F1580" s="118"/>
      <c r="G1580" s="118"/>
      <c r="H1580" s="118"/>
      <c r="I1580" s="276"/>
      <c r="J1580" s="277"/>
      <c r="K1580" s="124"/>
      <c r="L1580" s="129"/>
      <c r="N1580" s="89"/>
      <c r="O1580" s="89"/>
      <c r="P1580" s="122"/>
    </row>
    <row r="1581" spans="1:16" s="103" customFormat="1" ht="14.1" customHeight="1" x14ac:dyDescent="0.2">
      <c r="A1581" s="117"/>
      <c r="B1581" s="123"/>
      <c r="C1581" s="118"/>
      <c r="D1581" s="118"/>
      <c r="E1581" s="118"/>
      <c r="F1581" s="118"/>
      <c r="G1581" s="118"/>
      <c r="H1581" s="118"/>
      <c r="I1581" s="89"/>
      <c r="J1581" s="89"/>
      <c r="K1581" s="89"/>
      <c r="L1581" s="122"/>
      <c r="N1581" s="89"/>
      <c r="O1581" s="89"/>
      <c r="P1581" s="122"/>
    </row>
    <row r="1582" spans="1:16" s="103" customFormat="1" ht="14.1" customHeight="1" x14ac:dyDescent="0.2">
      <c r="A1582" s="117"/>
      <c r="B1582" s="123"/>
      <c r="C1582" s="118"/>
      <c r="D1582" s="118"/>
      <c r="E1582" s="118"/>
      <c r="F1582" s="118"/>
      <c r="G1582" s="118"/>
      <c r="H1582" s="118"/>
      <c r="I1582" s="155"/>
      <c r="J1582" s="124"/>
      <c r="K1582" s="124"/>
      <c r="L1582" s="129"/>
      <c r="N1582" s="89"/>
      <c r="O1582" s="89"/>
      <c r="P1582" s="122"/>
    </row>
    <row r="1583" spans="1:16" s="103" customFormat="1" ht="14.1" customHeight="1" x14ac:dyDescent="0.2">
      <c r="A1583" s="43"/>
      <c r="B1583" s="101"/>
      <c r="C1583" s="118"/>
      <c r="D1583" s="118"/>
      <c r="E1583" s="118"/>
      <c r="F1583" s="89"/>
      <c r="G1583" s="89"/>
      <c r="H1583" s="89"/>
      <c r="I1583" s="155"/>
      <c r="J1583" s="124"/>
      <c r="K1583" s="124"/>
      <c r="L1583" s="129"/>
      <c r="N1583" s="89"/>
      <c r="O1583" s="89"/>
      <c r="P1583" s="122"/>
    </row>
    <row r="1584" spans="1:16" s="103" customFormat="1" ht="14.1" customHeight="1" x14ac:dyDescent="0.2">
      <c r="C1584" s="118"/>
      <c r="D1584" s="118"/>
      <c r="E1584" s="118"/>
      <c r="F1584" s="89"/>
      <c r="G1584" s="89"/>
      <c r="H1584" s="89"/>
      <c r="I1584" s="155"/>
      <c r="J1584" s="124"/>
      <c r="K1584" s="124"/>
      <c r="L1584" s="129"/>
      <c r="N1584" s="89"/>
      <c r="O1584" s="89"/>
      <c r="P1584" s="122"/>
    </row>
    <row r="1585" spans="1:17" s="103" customFormat="1" ht="14.1" customHeight="1" x14ac:dyDescent="0.2">
      <c r="C1585" s="118"/>
      <c r="D1585" s="118"/>
      <c r="E1585" s="118"/>
      <c r="F1585" s="89"/>
      <c r="G1585" s="89"/>
      <c r="H1585" s="89"/>
      <c r="I1585" s="155"/>
      <c r="J1585" s="124"/>
      <c r="K1585" s="124"/>
      <c r="L1585" s="129"/>
      <c r="N1585" s="89"/>
      <c r="O1585" s="89"/>
      <c r="P1585" s="122"/>
    </row>
    <row r="1586" spans="1:17" s="103" customFormat="1" ht="14.1" customHeight="1" x14ac:dyDescent="0.2">
      <c r="C1586" s="118"/>
      <c r="D1586" s="118"/>
      <c r="E1586" s="118"/>
      <c r="F1586" s="89"/>
      <c r="G1586" s="89"/>
      <c r="H1586" s="89"/>
      <c r="I1586" s="155"/>
      <c r="J1586" s="124"/>
      <c r="K1586" s="124"/>
      <c r="L1586" s="129"/>
      <c r="N1586" s="89"/>
      <c r="O1586" s="89"/>
      <c r="P1586" s="122"/>
    </row>
    <row r="1587" spans="1:17" s="103" customFormat="1" ht="14.1" customHeight="1" x14ac:dyDescent="0.2">
      <c r="C1587" s="118"/>
      <c r="D1587" s="118"/>
      <c r="E1587" s="118"/>
      <c r="F1587" s="89"/>
      <c r="G1587" s="89"/>
      <c r="H1587" s="89"/>
      <c r="I1587" s="155"/>
      <c r="J1587" s="124"/>
      <c r="K1587" s="124"/>
      <c r="L1587" s="129"/>
      <c r="N1587" s="89"/>
      <c r="O1587" s="89"/>
      <c r="P1587" s="122"/>
    </row>
    <row r="1588" spans="1:17" s="103" customFormat="1" ht="14.1" customHeight="1" x14ac:dyDescent="0.2">
      <c r="C1588" s="118"/>
      <c r="D1588" s="118"/>
      <c r="E1588" s="118"/>
      <c r="F1588" s="89"/>
      <c r="G1588" s="89"/>
      <c r="H1588" s="89"/>
      <c r="I1588" s="155"/>
      <c r="J1588" s="124"/>
      <c r="K1588" s="124"/>
      <c r="L1588" s="129"/>
      <c r="N1588" s="89"/>
      <c r="O1588" s="89"/>
      <c r="P1588" s="122"/>
    </row>
    <row r="1589" spans="1:17" s="103" customFormat="1" ht="14.1" customHeight="1" x14ac:dyDescent="0.2">
      <c r="C1589" s="118"/>
      <c r="D1589" s="118"/>
      <c r="E1589" s="118"/>
      <c r="F1589" s="89"/>
      <c r="G1589" s="89"/>
      <c r="H1589" s="89"/>
      <c r="I1589" s="155"/>
      <c r="J1589" s="124"/>
      <c r="K1589" s="124"/>
      <c r="L1589" s="129"/>
      <c r="N1589" s="89"/>
      <c r="O1589" s="89"/>
      <c r="P1589" s="122"/>
    </row>
    <row r="1590" spans="1:17" s="103" customFormat="1" ht="14.1" customHeight="1" x14ac:dyDescent="0.2">
      <c r="C1590" s="118"/>
      <c r="D1590" s="118"/>
      <c r="E1590" s="118"/>
      <c r="F1590" s="89"/>
      <c r="G1590" s="89"/>
      <c r="H1590" s="89"/>
      <c r="I1590" s="155"/>
      <c r="J1590" s="124"/>
      <c r="K1590" s="124"/>
      <c r="L1590" s="129"/>
      <c r="N1590" s="89"/>
      <c r="O1590" s="89"/>
      <c r="P1590" s="122"/>
    </row>
    <row r="1591" spans="1:17" s="103" customFormat="1" ht="14.1" customHeight="1" x14ac:dyDescent="0.2">
      <c r="C1591" s="118"/>
      <c r="D1591" s="118"/>
      <c r="E1591" s="118"/>
      <c r="F1591" s="89"/>
      <c r="G1591" s="89"/>
      <c r="H1591" s="89"/>
      <c r="I1591" s="155"/>
      <c r="J1591" s="124"/>
      <c r="K1591" s="124"/>
      <c r="L1591" s="129"/>
      <c r="N1591" s="89"/>
      <c r="O1591" s="89"/>
      <c r="P1591" s="122"/>
    </row>
    <row r="1592" spans="1:17" s="103" customFormat="1" ht="14.1" customHeight="1" x14ac:dyDescent="0.2">
      <c r="C1592" s="118"/>
      <c r="D1592" s="118"/>
      <c r="E1592" s="118"/>
      <c r="F1592" s="89"/>
      <c r="G1592" s="89"/>
      <c r="H1592" s="89"/>
      <c r="I1592" s="118" t="s">
        <v>151</v>
      </c>
      <c r="J1592" s="118">
        <f>SUM(J1555:J1584)</f>
        <v>145528</v>
      </c>
      <c r="K1592" s="118">
        <f>SUM(K1555:K1584)</f>
        <v>54969</v>
      </c>
      <c r="L1592" s="137">
        <f>SUM(L1555:L1584)</f>
        <v>90559</v>
      </c>
      <c r="M1592" s="118" t="s">
        <v>151</v>
      </c>
      <c r="N1592" s="118">
        <f>SUM(N1555:N1584)</f>
        <v>126200</v>
      </c>
      <c r="O1592" s="118">
        <f>SUM(O1555:O1584)</f>
        <v>167872</v>
      </c>
      <c r="P1592" s="137">
        <f>SUM(P1555:P1591)</f>
        <v>-41672</v>
      </c>
    </row>
    <row r="1593" spans="1:17" s="103" customFormat="1" ht="14.1" customHeight="1" x14ac:dyDescent="0.2">
      <c r="C1593" s="118"/>
      <c r="D1593" s="118"/>
      <c r="E1593" s="118"/>
      <c r="F1593" s="89"/>
      <c r="G1593" s="89"/>
      <c r="H1593" s="89"/>
      <c r="I1593" s="118"/>
      <c r="J1593" s="118">
        <f>N1592</f>
        <v>126200</v>
      </c>
      <c r="K1593" s="118">
        <f>O1592</f>
        <v>167872</v>
      </c>
      <c r="L1593" s="137">
        <f>P1592</f>
        <v>-41672</v>
      </c>
      <c r="M1593" s="155"/>
      <c r="N1593" s="275"/>
      <c r="O1593" s="275"/>
      <c r="P1593" s="148"/>
    </row>
    <row r="1594" spans="1:17" s="103" customFormat="1" ht="14.1" customHeight="1" x14ac:dyDescent="0.2">
      <c r="C1594" s="118"/>
      <c r="D1594" s="118"/>
      <c r="E1594" s="118"/>
      <c r="F1594" s="89"/>
      <c r="G1594" s="89"/>
      <c r="H1594" s="89"/>
      <c r="I1594" s="118"/>
      <c r="J1594" s="138">
        <f>SUM(J1592:J1593)</f>
        <v>271728</v>
      </c>
      <c r="K1594" s="138">
        <f>SUM(K1592:K1593)</f>
        <v>222841</v>
      </c>
      <c r="L1594" s="139">
        <f>SUM(L1592:L1593)</f>
        <v>48887</v>
      </c>
      <c r="M1594" s="118"/>
      <c r="N1594" s="118"/>
      <c r="O1594" s="118"/>
      <c r="P1594" s="122"/>
    </row>
    <row r="1595" spans="1:17" s="103" customFormat="1" ht="14.1" customHeight="1" x14ac:dyDescent="0.2">
      <c r="C1595" s="118"/>
      <c r="D1595" s="118"/>
      <c r="E1595" s="118"/>
      <c r="F1595" s="89"/>
      <c r="G1595" s="89"/>
      <c r="H1595" s="89"/>
      <c r="I1595" s="142" t="s">
        <v>283</v>
      </c>
      <c r="J1595" s="101">
        <f>C1554-J1594</f>
        <v>0</v>
      </c>
      <c r="K1595" s="101">
        <f>E1554-K1594</f>
        <v>0</v>
      </c>
      <c r="L1595" s="122">
        <f>G1554-L1594</f>
        <v>0</v>
      </c>
      <c r="N1595" s="89"/>
      <c r="O1595" s="89"/>
      <c r="P1595" s="122"/>
    </row>
    <row r="1596" spans="1:17" ht="14.1" customHeight="1" x14ac:dyDescent="0.2">
      <c r="C1596" s="118"/>
      <c r="D1596" s="118"/>
      <c r="E1596" s="118"/>
      <c r="L1596" s="166"/>
      <c r="M1596" s="89"/>
      <c r="P1596" s="166"/>
      <c r="Q1596" s="89"/>
    </row>
    <row r="1597" spans="1:17" ht="14.1" customHeight="1" x14ac:dyDescent="0.2">
      <c r="A1597" s="117">
        <v>38</v>
      </c>
      <c r="C1597" s="118"/>
      <c r="D1597" s="118"/>
      <c r="E1597" s="118"/>
      <c r="L1597" s="166"/>
      <c r="M1597" s="89"/>
      <c r="P1597" s="166"/>
      <c r="Q1597" s="89"/>
    </row>
    <row r="1598" spans="1:17" ht="14.1" customHeight="1" x14ac:dyDescent="0.2">
      <c r="C1598" s="118"/>
      <c r="D1598" s="118"/>
      <c r="E1598" s="118"/>
      <c r="L1598" s="166"/>
      <c r="M1598" s="89"/>
      <c r="P1598" s="166"/>
      <c r="Q1598" s="89"/>
    </row>
    <row r="1599" spans="1:17" ht="14.1" customHeight="1" x14ac:dyDescent="0.2">
      <c r="C1599" s="118"/>
      <c r="D1599" s="118"/>
      <c r="E1599" s="118"/>
      <c r="L1599" s="166"/>
      <c r="M1599" s="89"/>
      <c r="P1599" s="166"/>
      <c r="Q1599" s="89"/>
    </row>
    <row r="1600" spans="1:17" ht="14.1" customHeight="1" x14ac:dyDescent="0.2">
      <c r="C1600" s="118"/>
      <c r="D1600" s="118"/>
      <c r="E1600" s="118"/>
      <c r="L1600" s="166"/>
      <c r="M1600" s="89"/>
      <c r="P1600" s="166"/>
      <c r="Q1600" s="89"/>
    </row>
    <row r="1601" spans="1:17" ht="14.1" customHeight="1" x14ac:dyDescent="0.2">
      <c r="C1601" s="118"/>
      <c r="E1601" s="118"/>
      <c r="L1601" s="166"/>
      <c r="M1601" s="89"/>
      <c r="P1601" s="166"/>
      <c r="Q1601" s="89"/>
    </row>
    <row r="1602" spans="1:17" ht="14.1" customHeight="1" x14ac:dyDescent="0.2">
      <c r="C1602" s="118"/>
      <c r="D1602" s="118"/>
      <c r="E1602" s="118"/>
      <c r="L1602" s="166"/>
      <c r="M1602" s="89"/>
      <c r="P1602" s="166"/>
      <c r="Q1602" s="89"/>
    </row>
    <row r="1603" spans="1:17" ht="14.1" customHeight="1" x14ac:dyDescent="0.2">
      <c r="C1603" s="118"/>
      <c r="D1603" s="118"/>
      <c r="E1603" s="118"/>
      <c r="Q1603" s="89"/>
    </row>
    <row r="1604" spans="1:17" ht="14.1" customHeight="1" x14ac:dyDescent="0.25">
      <c r="A1604" s="278" t="s">
        <v>136</v>
      </c>
      <c r="B1604" s="278"/>
      <c r="C1604" s="279">
        <f>C8+C50+C93+C136+C179+C222+C264+C307+C350+C393+C436+C479+C522+C565+C608+C651+C694+C737+C780+C823+C866+C909+C952+C995+C1038+C1081+C1124+C1167+C1210+C1253+C1296+C1339+C1382+C1425+C1468+C1511+C1554</f>
        <v>20210455</v>
      </c>
      <c r="D1604" s="280">
        <f>C1604*100/22958322</f>
        <v>88.031063420053087</v>
      </c>
      <c r="E1604" s="279">
        <f>E8+E50+E93+E136+E179+E222+E264+E307+E350+E393+E436+E479+E522+E565+E608+E651+E694+E737+E780+E823+E866+E909+E952+E995+E1038+E1081+E1124+E1167+E1210+E1253+E1296+E1339+E1382+E1425+E1468+E1511+E1554</f>
        <v>20248408</v>
      </c>
      <c r="F1604" s="280">
        <f>E1604*100/23212007</f>
        <v>87.232474124275427</v>
      </c>
      <c r="G1604" s="281">
        <f>C1604-E1604</f>
        <v>-37953</v>
      </c>
      <c r="H1604" s="282">
        <f>G1604*100/E1604</f>
        <v>-0.18743695800677268</v>
      </c>
      <c r="Q1604" s="89"/>
    </row>
    <row r="1605" spans="1:17" ht="14.1" customHeight="1" x14ac:dyDescent="0.25">
      <c r="A1605" s="283"/>
      <c r="B1605" s="284"/>
      <c r="C1605" s="285"/>
      <c r="D1605" s="286"/>
      <c r="E1605" s="285"/>
      <c r="F1605" s="287"/>
      <c r="G1605" s="288"/>
      <c r="H1605" s="289"/>
      <c r="Q1605" s="89"/>
    </row>
    <row r="1606" spans="1:17" ht="14.1" customHeight="1" x14ac:dyDescent="0.25">
      <c r="A1606" s="283"/>
      <c r="B1606" s="284"/>
      <c r="C1606" s="285"/>
      <c r="D1606" s="290"/>
      <c r="E1606" s="285"/>
      <c r="F1606" s="291"/>
      <c r="G1606" s="292"/>
      <c r="H1606" s="293"/>
      <c r="Q1606" s="89"/>
    </row>
    <row r="1607" spans="1:17" ht="14.1" customHeight="1" x14ac:dyDescent="0.25">
      <c r="A1607" s="283"/>
      <c r="B1607" s="294"/>
      <c r="C1607" s="285"/>
      <c r="D1607" s="286"/>
      <c r="E1607" s="285"/>
      <c r="F1607" s="287"/>
      <c r="G1607" s="285"/>
      <c r="H1607" s="287"/>
    </row>
    <row r="1608" spans="1:17" ht="15" x14ac:dyDescent="0.25">
      <c r="A1608" s="539" t="s">
        <v>137</v>
      </c>
      <c r="B1608" s="539"/>
      <c r="C1608" s="279">
        <f>C1612-C1604</f>
        <v>2747867</v>
      </c>
      <c r="D1608" s="280">
        <f>C1608*100/22958322</f>
        <v>11.968936579946915</v>
      </c>
      <c r="E1608" s="279">
        <f>E1612-E1604</f>
        <v>2963599</v>
      </c>
      <c r="F1608" s="280">
        <f>E1608*100/23212007</f>
        <v>12.767525875724576</v>
      </c>
      <c r="G1608" s="281">
        <f>C1608-E1608</f>
        <v>-215732</v>
      </c>
      <c r="H1608" s="282">
        <f>G1608*100/E1608</f>
        <v>-7.2793923874316331</v>
      </c>
    </row>
    <row r="1609" spans="1:17" ht="14.1" customHeight="1" x14ac:dyDescent="0.25">
      <c r="A1609" s="283"/>
      <c r="B1609" s="294"/>
      <c r="C1609" s="285"/>
      <c r="D1609" s="290"/>
      <c r="E1609" s="285"/>
      <c r="F1609" s="291"/>
      <c r="G1609" s="292"/>
      <c r="H1609" s="293"/>
    </row>
    <row r="1610" spans="1:17" ht="14.1" customHeight="1" x14ac:dyDescent="0.25">
      <c r="A1610" s="283"/>
      <c r="B1610" s="294"/>
      <c r="C1610" s="285"/>
      <c r="D1610" s="290"/>
      <c r="E1610" s="285"/>
      <c r="F1610" s="291"/>
      <c r="G1610" s="292"/>
      <c r="H1610" s="293"/>
    </row>
    <row r="1611" spans="1:17" ht="14.1" customHeight="1" x14ac:dyDescent="0.25">
      <c r="A1611" s="283"/>
      <c r="B1611" s="294"/>
      <c r="C1611" s="285"/>
      <c r="D1611" s="286"/>
      <c r="E1611" s="285"/>
      <c r="F1611" s="287"/>
      <c r="G1611" s="285"/>
      <c r="H1611" s="287"/>
    </row>
    <row r="1612" spans="1:17" ht="14.1" customHeight="1" x14ac:dyDescent="0.25">
      <c r="A1612" s="539" t="s">
        <v>284</v>
      </c>
      <c r="B1612" s="539"/>
      <c r="C1612" s="295">
        <v>22958322</v>
      </c>
      <c r="D1612" s="280">
        <f>C1612*100/22958322</f>
        <v>100</v>
      </c>
      <c r="E1612" s="295">
        <v>23212007</v>
      </c>
      <c r="F1612" s="280">
        <f>E1612*100/23212007</f>
        <v>100</v>
      </c>
      <c r="G1612" s="281">
        <f>C1612-E1612</f>
        <v>-253685</v>
      </c>
      <c r="H1612" s="282">
        <f>G1612*100/E1612</f>
        <v>-1.0929042025534457</v>
      </c>
    </row>
    <row r="1613" spans="1:17" ht="14.1" customHeight="1" x14ac:dyDescent="0.2">
      <c r="C1613" s="89"/>
    </row>
    <row r="1614" spans="1:17" ht="14.1" customHeight="1" x14ac:dyDescent="0.2">
      <c r="C1614" s="48"/>
      <c r="E1614" s="48"/>
    </row>
    <row r="1615" spans="1:17" ht="14.1" customHeight="1" x14ac:dyDescent="0.2">
      <c r="C1615" s="48"/>
      <c r="D1615" s="48"/>
      <c r="E1615" s="48"/>
    </row>
    <row r="1616" spans="1:17" ht="14.1" customHeight="1" x14ac:dyDescent="0.2">
      <c r="C1616" s="48"/>
      <c r="E1616" s="48"/>
    </row>
    <row r="1617" spans="3:3" ht="14.1" customHeight="1" x14ac:dyDescent="0.2">
      <c r="C1617" s="89"/>
    </row>
    <row r="1618" spans="3:3" ht="14.1" customHeight="1" x14ac:dyDescent="0.2">
      <c r="C1618" s="89"/>
    </row>
    <row r="1619" spans="3:3" ht="14.1" customHeight="1" x14ac:dyDescent="0.2">
      <c r="C1619" s="89"/>
    </row>
    <row r="1620" spans="3:3" ht="14.1" customHeight="1" x14ac:dyDescent="0.2">
      <c r="C1620" s="89"/>
    </row>
    <row r="1621" spans="3:3" ht="14.1" customHeight="1" x14ac:dyDescent="0.2">
      <c r="C1621" s="89"/>
    </row>
    <row r="1622" spans="3:3" ht="14.1" customHeight="1" x14ac:dyDescent="0.2">
      <c r="C1622" s="89"/>
    </row>
    <row r="1623" spans="3:3" ht="14.1" customHeight="1" x14ac:dyDescent="0.2">
      <c r="C1623" s="89"/>
    </row>
    <row r="1624" spans="3:3" ht="14.1" customHeight="1" x14ac:dyDescent="0.2">
      <c r="C1624" s="89"/>
    </row>
    <row r="1625" spans="3:3" ht="14.1" customHeight="1" x14ac:dyDescent="0.2">
      <c r="C1625" s="89"/>
    </row>
    <row r="1626" spans="3:3" ht="14.1" customHeight="1" x14ac:dyDescent="0.2">
      <c r="C1626" s="89"/>
    </row>
    <row r="1627" spans="3:3" ht="14.1" customHeight="1" x14ac:dyDescent="0.2">
      <c r="C1627" s="89"/>
    </row>
    <row r="1628" spans="3:3" ht="14.1" customHeight="1" x14ac:dyDescent="0.2">
      <c r="C1628" s="89"/>
    </row>
    <row r="1629" spans="3:3" ht="14.1" customHeight="1" x14ac:dyDescent="0.2">
      <c r="C1629" s="89"/>
    </row>
    <row r="1630" spans="3:3" ht="14.1" customHeight="1" x14ac:dyDescent="0.2">
      <c r="C1630" s="89"/>
    </row>
    <row r="1631" spans="3:3" ht="14.1" customHeight="1" x14ac:dyDescent="0.2">
      <c r="C1631" s="89"/>
    </row>
    <row r="1632" spans="3:3" ht="14.1" customHeight="1" x14ac:dyDescent="0.2">
      <c r="C1632" s="89"/>
    </row>
    <row r="1633" spans="3:9" ht="14.1" customHeight="1" x14ac:dyDescent="0.2">
      <c r="C1633" s="89"/>
    </row>
    <row r="1634" spans="3:9" ht="14.1" customHeight="1" x14ac:dyDescent="0.2">
      <c r="C1634" s="89"/>
    </row>
    <row r="1635" spans="3:9" ht="14.1" customHeight="1" x14ac:dyDescent="0.2">
      <c r="C1635" s="89"/>
    </row>
    <row r="1636" spans="3:9" ht="14.1" customHeight="1" x14ac:dyDescent="0.2">
      <c r="C1636" s="89"/>
    </row>
    <row r="1637" spans="3:9" ht="14.1" customHeight="1" x14ac:dyDescent="0.2">
      <c r="C1637" s="89"/>
    </row>
    <row r="1638" spans="3:9" ht="14.1" customHeight="1" x14ac:dyDescent="0.2">
      <c r="C1638" s="89"/>
      <c r="I1638" s="142" t="s">
        <v>285</v>
      </c>
    </row>
    <row r="1639" spans="3:9" ht="14.1" customHeight="1" x14ac:dyDescent="0.2">
      <c r="C1639" s="89"/>
    </row>
    <row r="1640" spans="3:9" ht="14.1" customHeight="1" x14ac:dyDescent="0.2">
      <c r="C1640" s="89"/>
    </row>
    <row r="1641" spans="3:9" ht="14.1" customHeight="1" x14ac:dyDescent="0.2">
      <c r="C1641" s="89"/>
    </row>
    <row r="1642" spans="3:9" ht="14.1" customHeight="1" x14ac:dyDescent="0.2">
      <c r="C1642" s="89"/>
    </row>
    <row r="1643" spans="3:9" ht="14.1" customHeight="1" x14ac:dyDescent="0.2">
      <c r="C1643" s="89"/>
    </row>
    <row r="1644" spans="3:9" ht="14.1" customHeight="1" x14ac:dyDescent="0.2">
      <c r="C1644" s="89"/>
    </row>
    <row r="1645" spans="3:9" ht="14.1" customHeight="1" x14ac:dyDescent="0.2">
      <c r="C1645" s="89"/>
    </row>
    <row r="1646" spans="3:9" ht="14.1" customHeight="1" x14ac:dyDescent="0.2">
      <c r="C1646" s="89"/>
    </row>
    <row r="1647" spans="3:9" ht="14.1" customHeight="1" x14ac:dyDescent="0.2">
      <c r="C1647" s="89"/>
    </row>
    <row r="1648" spans="3:9" ht="14.1" customHeight="1" x14ac:dyDescent="0.2">
      <c r="C1648" s="89"/>
    </row>
    <row r="1649" spans="3:3" ht="14.1" customHeight="1" x14ac:dyDescent="0.2">
      <c r="C1649" s="89"/>
    </row>
    <row r="1650" spans="3:3" ht="14.1" customHeight="1" x14ac:dyDescent="0.2">
      <c r="C1650" s="89"/>
    </row>
    <row r="1651" spans="3:3" ht="14.1" customHeight="1" x14ac:dyDescent="0.2">
      <c r="C1651" s="89"/>
    </row>
    <row r="1652" spans="3:3" ht="14.1" customHeight="1" x14ac:dyDescent="0.2">
      <c r="C1652" s="89"/>
    </row>
    <row r="1653" spans="3:3" ht="14.1" customHeight="1" x14ac:dyDescent="0.2">
      <c r="C1653" s="89"/>
    </row>
    <row r="1654" spans="3:3" ht="14.1" customHeight="1" x14ac:dyDescent="0.2">
      <c r="C1654" s="89"/>
    </row>
    <row r="1655" spans="3:3" ht="14.1" customHeight="1" x14ac:dyDescent="0.2">
      <c r="C1655" s="89"/>
    </row>
    <row r="1656" spans="3:3" ht="14.1" customHeight="1" x14ac:dyDescent="0.2">
      <c r="C1656" s="89"/>
    </row>
    <row r="1657" spans="3:3" ht="14.1" customHeight="1" x14ac:dyDescent="0.2">
      <c r="C1657" s="89"/>
    </row>
    <row r="1658" spans="3:3" ht="14.1" customHeight="1" x14ac:dyDescent="0.2">
      <c r="C1658" s="89"/>
    </row>
    <row r="1659" spans="3:3" ht="14.1" customHeight="1" x14ac:dyDescent="0.2">
      <c r="C1659" s="89"/>
    </row>
    <row r="1660" spans="3:3" ht="14.1" customHeight="1" x14ac:dyDescent="0.2">
      <c r="C1660" s="89"/>
    </row>
    <row r="1661" spans="3:3" ht="14.1" customHeight="1" x14ac:dyDescent="0.2">
      <c r="C1661" s="89"/>
    </row>
    <row r="1662" spans="3:3" ht="14.1" customHeight="1" x14ac:dyDescent="0.2">
      <c r="C1662" s="89"/>
    </row>
    <row r="1663" spans="3:3" ht="14.1" customHeight="1" x14ac:dyDescent="0.2">
      <c r="C1663" s="89"/>
    </row>
    <row r="1664" spans="3:3" ht="14.1" customHeight="1" x14ac:dyDescent="0.2">
      <c r="C1664" s="89"/>
    </row>
    <row r="1665" spans="3:3" ht="14.1" customHeight="1" x14ac:dyDescent="0.2">
      <c r="C1665" s="89"/>
    </row>
    <row r="1666" spans="3:3" ht="14.1" customHeight="1" x14ac:dyDescent="0.2">
      <c r="C1666" s="89"/>
    </row>
    <row r="1667" spans="3:3" ht="14.1" customHeight="1" x14ac:dyDescent="0.2">
      <c r="C1667" s="89"/>
    </row>
    <row r="1668" spans="3:3" ht="14.1" customHeight="1" x14ac:dyDescent="0.2">
      <c r="C1668" s="89"/>
    </row>
    <row r="1669" spans="3:3" ht="14.1" customHeight="1" x14ac:dyDescent="0.2">
      <c r="C1669" s="89"/>
    </row>
    <row r="1670" spans="3:3" ht="14.1" customHeight="1" x14ac:dyDescent="0.2">
      <c r="C1670" s="89"/>
    </row>
    <row r="1671" spans="3:3" ht="14.1" customHeight="1" x14ac:dyDescent="0.2">
      <c r="C1671" s="89"/>
    </row>
    <row r="1672" spans="3:3" ht="14.1" customHeight="1" x14ac:dyDescent="0.2">
      <c r="C1672" s="89"/>
    </row>
    <row r="1673" spans="3:3" ht="14.1" customHeight="1" x14ac:dyDescent="0.2">
      <c r="C1673" s="89"/>
    </row>
    <row r="1674" spans="3:3" ht="14.1" customHeight="1" x14ac:dyDescent="0.2">
      <c r="C1674" s="89"/>
    </row>
    <row r="1675" spans="3:3" ht="14.1" customHeight="1" x14ac:dyDescent="0.2">
      <c r="C1675" s="89"/>
    </row>
    <row r="1676" spans="3:3" ht="14.1" customHeight="1" x14ac:dyDescent="0.2">
      <c r="C1676" s="89"/>
    </row>
    <row r="1677" spans="3:3" ht="14.1" customHeight="1" x14ac:dyDescent="0.2">
      <c r="C1677" s="89"/>
    </row>
    <row r="1678" spans="3:3" ht="14.1" customHeight="1" x14ac:dyDescent="0.2">
      <c r="C1678" s="89"/>
    </row>
    <row r="1679" spans="3:3" ht="14.1" customHeight="1" x14ac:dyDescent="0.2">
      <c r="C1679" s="89"/>
    </row>
    <row r="1680" spans="3:3" ht="14.1" customHeight="1" x14ac:dyDescent="0.2">
      <c r="C1680" s="89"/>
    </row>
    <row r="1681" spans="3:3" ht="14.1" customHeight="1" x14ac:dyDescent="0.2">
      <c r="C1681" s="89"/>
    </row>
    <row r="1682" spans="3:3" ht="14.1" customHeight="1" x14ac:dyDescent="0.2">
      <c r="C1682" s="89"/>
    </row>
    <row r="1683" spans="3:3" ht="14.1" customHeight="1" x14ac:dyDescent="0.2">
      <c r="C1683" s="89"/>
    </row>
    <row r="1684" spans="3:3" ht="14.1" customHeight="1" x14ac:dyDescent="0.2">
      <c r="C1684" s="89"/>
    </row>
    <row r="1685" spans="3:3" ht="14.1" customHeight="1" x14ac:dyDescent="0.2">
      <c r="C1685" s="89"/>
    </row>
    <row r="1686" spans="3:3" ht="14.1" customHeight="1" x14ac:dyDescent="0.2">
      <c r="C1686" s="89"/>
    </row>
    <row r="1687" spans="3:3" ht="14.1" customHeight="1" x14ac:dyDescent="0.2">
      <c r="C1687" s="89"/>
    </row>
    <row r="1688" spans="3:3" ht="14.1" customHeight="1" x14ac:dyDescent="0.2">
      <c r="C1688" s="89"/>
    </row>
    <row r="1689" spans="3:3" ht="14.1" customHeight="1" x14ac:dyDescent="0.2">
      <c r="C1689" s="89"/>
    </row>
    <row r="1690" spans="3:3" ht="14.1" customHeight="1" x14ac:dyDescent="0.2">
      <c r="C1690" s="89"/>
    </row>
    <row r="1691" spans="3:3" ht="14.1" customHeight="1" x14ac:dyDescent="0.2">
      <c r="C1691" s="89"/>
    </row>
    <row r="1692" spans="3:3" ht="14.1" customHeight="1" x14ac:dyDescent="0.2">
      <c r="C1692" s="89"/>
    </row>
    <row r="1693" spans="3:3" ht="14.1" customHeight="1" x14ac:dyDescent="0.2">
      <c r="C1693" s="89"/>
    </row>
    <row r="1694" spans="3:3" ht="14.1" customHeight="1" x14ac:dyDescent="0.2">
      <c r="C1694" s="89"/>
    </row>
    <row r="1695" spans="3:3" ht="14.1" customHeight="1" x14ac:dyDescent="0.2">
      <c r="C1695" s="89"/>
    </row>
    <row r="1696" spans="3:3" ht="14.1" customHeight="1" x14ac:dyDescent="0.2">
      <c r="C1696" s="89"/>
    </row>
    <row r="1697" spans="3:3" ht="14.1" customHeight="1" x14ac:dyDescent="0.2">
      <c r="C1697" s="89"/>
    </row>
    <row r="1698" spans="3:3" ht="14.1" customHeight="1" x14ac:dyDescent="0.2">
      <c r="C1698" s="89"/>
    </row>
    <row r="1699" spans="3:3" ht="14.1" customHeight="1" x14ac:dyDescent="0.2">
      <c r="C1699" s="89"/>
    </row>
    <row r="1700" spans="3:3" ht="14.1" customHeight="1" x14ac:dyDescent="0.2">
      <c r="C1700" s="89"/>
    </row>
    <row r="1701" spans="3:3" ht="14.1" customHeight="1" x14ac:dyDescent="0.2">
      <c r="C1701" s="89"/>
    </row>
    <row r="1702" spans="3:3" ht="14.1" customHeight="1" x14ac:dyDescent="0.2">
      <c r="C1702" s="89"/>
    </row>
    <row r="1703" spans="3:3" ht="14.1" customHeight="1" x14ac:dyDescent="0.2">
      <c r="C1703" s="89"/>
    </row>
    <row r="1704" spans="3:3" ht="14.1" customHeight="1" x14ac:dyDescent="0.2">
      <c r="C1704" s="89"/>
    </row>
    <row r="1705" spans="3:3" ht="14.1" customHeight="1" x14ac:dyDescent="0.2">
      <c r="C1705" s="89"/>
    </row>
    <row r="1706" spans="3:3" ht="14.1" customHeight="1" x14ac:dyDescent="0.2">
      <c r="C1706" s="89"/>
    </row>
    <row r="1707" spans="3:3" ht="14.1" customHeight="1" x14ac:dyDescent="0.2">
      <c r="C1707" s="89"/>
    </row>
    <row r="1708" spans="3:3" ht="14.1" customHeight="1" x14ac:dyDescent="0.2">
      <c r="C1708" s="89"/>
    </row>
    <row r="1709" spans="3:3" ht="14.1" customHeight="1" x14ac:dyDescent="0.2">
      <c r="C1709" s="89"/>
    </row>
    <row r="1710" spans="3:3" ht="14.1" customHeight="1" x14ac:dyDescent="0.2">
      <c r="C1710" s="89"/>
    </row>
    <row r="1711" spans="3:3" ht="14.1" customHeight="1" x14ac:dyDescent="0.2">
      <c r="C1711" s="89"/>
    </row>
    <row r="1712" spans="3:3" ht="14.1" customHeight="1" x14ac:dyDescent="0.2">
      <c r="C1712" s="89"/>
    </row>
    <row r="1713" spans="3:3" ht="14.1" customHeight="1" x14ac:dyDescent="0.2">
      <c r="C1713" s="89"/>
    </row>
    <row r="1714" spans="3:3" ht="14.1" customHeight="1" x14ac:dyDescent="0.2">
      <c r="C1714" s="89"/>
    </row>
    <row r="1715" spans="3:3" ht="14.1" customHeight="1" x14ac:dyDescent="0.2">
      <c r="C1715" s="89"/>
    </row>
    <row r="1716" spans="3:3" ht="14.1" customHeight="1" x14ac:dyDescent="0.2">
      <c r="C1716" s="89"/>
    </row>
    <row r="1717" spans="3:3" ht="14.1" customHeight="1" x14ac:dyDescent="0.2">
      <c r="C1717" s="89"/>
    </row>
    <row r="1718" spans="3:3" ht="14.1" customHeight="1" x14ac:dyDescent="0.2">
      <c r="C1718" s="89"/>
    </row>
    <row r="1719" spans="3:3" ht="14.1" customHeight="1" x14ac:dyDescent="0.2">
      <c r="C1719" s="89"/>
    </row>
    <row r="1720" spans="3:3" ht="14.1" customHeight="1" x14ac:dyDescent="0.2">
      <c r="C1720" s="89"/>
    </row>
    <row r="1721" spans="3:3" ht="14.1" customHeight="1" x14ac:dyDescent="0.2">
      <c r="C1721" s="89"/>
    </row>
    <row r="1722" spans="3:3" ht="14.1" customHeight="1" x14ac:dyDescent="0.2">
      <c r="C1722" s="89"/>
    </row>
    <row r="1723" spans="3:3" ht="14.1" customHeight="1" x14ac:dyDescent="0.2">
      <c r="C1723" s="89"/>
    </row>
    <row r="1724" spans="3:3" ht="14.1" customHeight="1" x14ac:dyDescent="0.2">
      <c r="C1724" s="89"/>
    </row>
    <row r="1725" spans="3:3" ht="14.1" customHeight="1" x14ac:dyDescent="0.2">
      <c r="C1725" s="89"/>
    </row>
    <row r="1726" spans="3:3" ht="14.1" customHeight="1" x14ac:dyDescent="0.2">
      <c r="C1726" s="89"/>
    </row>
    <row r="1727" spans="3:3" ht="14.1" customHeight="1" x14ac:dyDescent="0.2">
      <c r="C1727" s="89"/>
    </row>
    <row r="1728" spans="3:3" ht="14.1" customHeight="1" x14ac:dyDescent="0.2">
      <c r="C1728" s="89"/>
    </row>
    <row r="1729" spans="3:3" ht="14.1" customHeight="1" x14ac:dyDescent="0.2">
      <c r="C1729" s="89"/>
    </row>
    <row r="1730" spans="3:3" ht="14.1" customHeight="1" x14ac:dyDescent="0.2">
      <c r="C1730" s="89"/>
    </row>
    <row r="1731" spans="3:3" ht="14.1" customHeight="1" x14ac:dyDescent="0.2">
      <c r="C1731" s="89"/>
    </row>
    <row r="1732" spans="3:3" ht="14.1" customHeight="1" x14ac:dyDescent="0.2">
      <c r="C1732" s="89"/>
    </row>
    <row r="1733" spans="3:3" ht="14.1" customHeight="1" x14ac:dyDescent="0.2">
      <c r="C1733" s="89"/>
    </row>
    <row r="1734" spans="3:3" ht="14.1" customHeight="1" x14ac:dyDescent="0.2">
      <c r="C1734" s="89"/>
    </row>
    <row r="1735" spans="3:3" ht="14.1" customHeight="1" x14ac:dyDescent="0.2">
      <c r="C1735" s="89"/>
    </row>
    <row r="1736" spans="3:3" ht="14.1" customHeight="1" x14ac:dyDescent="0.2">
      <c r="C1736" s="89"/>
    </row>
    <row r="1737" spans="3:3" ht="14.1" customHeight="1" x14ac:dyDescent="0.2">
      <c r="C1737" s="89"/>
    </row>
    <row r="1738" spans="3:3" ht="14.1" customHeight="1" x14ac:dyDescent="0.2">
      <c r="C1738" s="89"/>
    </row>
    <row r="1739" spans="3:3" ht="14.1" customHeight="1" x14ac:dyDescent="0.2">
      <c r="C1739" s="89"/>
    </row>
    <row r="1740" spans="3:3" ht="14.1" customHeight="1" x14ac:dyDescent="0.2">
      <c r="C1740" s="89"/>
    </row>
    <row r="1741" spans="3:3" ht="14.1" customHeight="1" x14ac:dyDescent="0.2">
      <c r="C1741" s="89"/>
    </row>
    <row r="1742" spans="3:3" ht="14.1" customHeight="1" x14ac:dyDescent="0.2">
      <c r="C1742" s="89"/>
    </row>
    <row r="1743" spans="3:3" ht="14.1" customHeight="1" x14ac:dyDescent="0.2">
      <c r="C1743" s="89"/>
    </row>
    <row r="1744" spans="3:3" ht="14.1" customHeight="1" x14ac:dyDescent="0.2">
      <c r="C1744" s="89"/>
    </row>
    <row r="1745" spans="3:3" ht="14.1" customHeight="1" x14ac:dyDescent="0.2">
      <c r="C1745" s="89"/>
    </row>
    <row r="1746" spans="3:3" ht="14.1" customHeight="1" x14ac:dyDescent="0.2">
      <c r="C1746" s="89"/>
    </row>
    <row r="1747" spans="3:3" ht="14.1" customHeight="1" x14ac:dyDescent="0.2">
      <c r="C1747" s="89"/>
    </row>
    <row r="1748" spans="3:3" ht="14.1" customHeight="1" x14ac:dyDescent="0.2">
      <c r="C1748" s="89"/>
    </row>
    <row r="1749" spans="3:3" ht="14.1" customHeight="1" x14ac:dyDescent="0.2">
      <c r="C1749" s="89"/>
    </row>
    <row r="1750" spans="3:3" ht="14.1" customHeight="1" x14ac:dyDescent="0.2">
      <c r="C1750" s="89"/>
    </row>
    <row r="1751" spans="3:3" ht="14.1" customHeight="1" x14ac:dyDescent="0.2">
      <c r="C1751" s="89"/>
    </row>
    <row r="1752" spans="3:3" ht="14.1" customHeight="1" x14ac:dyDescent="0.2">
      <c r="C1752" s="89"/>
    </row>
    <row r="1753" spans="3:3" ht="14.1" customHeight="1" x14ac:dyDescent="0.2">
      <c r="C1753" s="89"/>
    </row>
    <row r="1754" spans="3:3" ht="14.1" customHeight="1" x14ac:dyDescent="0.2">
      <c r="C1754" s="89"/>
    </row>
    <row r="1755" spans="3:3" ht="14.1" customHeight="1" x14ac:dyDescent="0.2">
      <c r="C1755" s="89"/>
    </row>
    <row r="1756" spans="3:3" ht="14.1" customHeight="1" x14ac:dyDescent="0.2">
      <c r="C1756" s="89"/>
    </row>
    <row r="1757" spans="3:3" ht="14.1" customHeight="1" x14ac:dyDescent="0.2">
      <c r="C1757" s="89"/>
    </row>
    <row r="1758" spans="3:3" ht="14.1" customHeight="1" x14ac:dyDescent="0.2">
      <c r="C1758" s="89"/>
    </row>
    <row r="1759" spans="3:3" ht="14.1" customHeight="1" x14ac:dyDescent="0.2">
      <c r="C1759" s="89"/>
    </row>
    <row r="1760" spans="3:3" ht="14.1" customHeight="1" x14ac:dyDescent="0.2">
      <c r="C1760" s="89"/>
    </row>
    <row r="1761" spans="3:3" ht="14.1" customHeight="1" x14ac:dyDescent="0.2">
      <c r="C1761" s="89"/>
    </row>
    <row r="1762" spans="3:3" ht="14.1" customHeight="1" x14ac:dyDescent="0.2">
      <c r="C1762" s="89"/>
    </row>
    <row r="1763" spans="3:3" ht="14.1" customHeight="1" x14ac:dyDescent="0.2">
      <c r="C1763" s="89"/>
    </row>
    <row r="1764" spans="3:3" ht="14.1" customHeight="1" x14ac:dyDescent="0.2">
      <c r="C1764" s="89"/>
    </row>
    <row r="1765" spans="3:3" ht="14.1" customHeight="1" x14ac:dyDescent="0.2">
      <c r="C1765" s="89"/>
    </row>
    <row r="1766" spans="3:3" ht="14.1" customHeight="1" x14ac:dyDescent="0.2">
      <c r="C1766" s="89"/>
    </row>
    <row r="1767" spans="3:3" ht="14.1" customHeight="1" x14ac:dyDescent="0.2">
      <c r="C1767" s="89"/>
    </row>
    <row r="1768" spans="3:3" ht="14.1" customHeight="1" x14ac:dyDescent="0.2">
      <c r="C1768" s="89"/>
    </row>
    <row r="1769" spans="3:3" ht="14.1" customHeight="1" x14ac:dyDescent="0.2">
      <c r="C1769" s="89"/>
    </row>
    <row r="1770" spans="3:3" ht="14.1" customHeight="1" x14ac:dyDescent="0.2">
      <c r="C1770" s="89"/>
    </row>
    <row r="1771" spans="3:3" ht="14.1" customHeight="1" x14ac:dyDescent="0.2">
      <c r="C1771" s="89"/>
    </row>
    <row r="1772" spans="3:3" ht="14.1" customHeight="1" x14ac:dyDescent="0.2">
      <c r="C1772" s="89"/>
    </row>
    <row r="1773" spans="3:3" ht="14.1" customHeight="1" x14ac:dyDescent="0.2">
      <c r="C1773" s="89"/>
    </row>
    <row r="1774" spans="3:3" ht="14.1" customHeight="1" x14ac:dyDescent="0.2">
      <c r="C1774" s="89"/>
    </row>
    <row r="1775" spans="3:3" ht="14.1" customHeight="1" x14ac:dyDescent="0.2">
      <c r="C1775" s="89"/>
    </row>
    <row r="1776" spans="3:3" ht="14.1" customHeight="1" x14ac:dyDescent="0.2">
      <c r="C1776" s="89"/>
    </row>
    <row r="1777" spans="3:3" ht="14.1" customHeight="1" x14ac:dyDescent="0.2">
      <c r="C1777" s="89"/>
    </row>
    <row r="1778" spans="3:3" ht="14.1" customHeight="1" x14ac:dyDescent="0.2">
      <c r="C1778" s="89"/>
    </row>
    <row r="1779" spans="3:3" ht="14.1" customHeight="1" x14ac:dyDescent="0.2">
      <c r="C1779" s="89"/>
    </row>
    <row r="1780" spans="3:3" ht="14.1" customHeight="1" x14ac:dyDescent="0.2">
      <c r="C1780" s="89"/>
    </row>
    <row r="1781" spans="3:3" ht="14.1" customHeight="1" x14ac:dyDescent="0.2">
      <c r="C1781" s="89"/>
    </row>
    <row r="1782" spans="3:3" ht="14.1" customHeight="1" x14ac:dyDescent="0.2">
      <c r="C1782" s="89"/>
    </row>
    <row r="1783" spans="3:3" ht="14.1" customHeight="1" x14ac:dyDescent="0.2">
      <c r="C1783" s="89"/>
    </row>
    <row r="1784" spans="3:3" ht="14.1" customHeight="1" x14ac:dyDescent="0.2">
      <c r="C1784" s="89"/>
    </row>
    <row r="1785" spans="3:3" ht="14.1" customHeight="1" x14ac:dyDescent="0.2">
      <c r="C1785" s="89"/>
    </row>
    <row r="1786" spans="3:3" ht="14.1" customHeight="1" x14ac:dyDescent="0.2">
      <c r="C1786" s="89"/>
    </row>
    <row r="1787" spans="3:3" ht="14.1" customHeight="1" x14ac:dyDescent="0.2">
      <c r="C1787" s="89"/>
    </row>
    <row r="1788" spans="3:3" ht="14.1" customHeight="1" x14ac:dyDescent="0.2">
      <c r="C1788" s="89"/>
    </row>
    <row r="1789" spans="3:3" ht="14.1" customHeight="1" x14ac:dyDescent="0.2">
      <c r="C1789" s="89"/>
    </row>
    <row r="1790" spans="3:3" ht="14.1" customHeight="1" x14ac:dyDescent="0.2">
      <c r="C1790" s="89"/>
    </row>
    <row r="1791" spans="3:3" ht="14.1" customHeight="1" x14ac:dyDescent="0.2">
      <c r="C1791" s="89"/>
    </row>
    <row r="1792" spans="3:3" ht="14.1" customHeight="1" x14ac:dyDescent="0.2">
      <c r="C1792" s="89"/>
    </row>
    <row r="1793" spans="3:3" ht="14.1" customHeight="1" x14ac:dyDescent="0.2">
      <c r="C1793" s="89"/>
    </row>
    <row r="1794" spans="3:3" ht="14.1" customHeight="1" x14ac:dyDescent="0.2">
      <c r="C1794" s="89"/>
    </row>
    <row r="1795" spans="3:3" ht="14.1" customHeight="1" x14ac:dyDescent="0.2">
      <c r="C1795" s="89"/>
    </row>
    <row r="1796" spans="3:3" ht="14.1" customHeight="1" x14ac:dyDescent="0.2">
      <c r="C1796" s="89"/>
    </row>
    <row r="1797" spans="3:3" ht="14.1" customHeight="1" x14ac:dyDescent="0.2">
      <c r="C1797" s="89"/>
    </row>
    <row r="1798" spans="3:3" ht="14.1" customHeight="1" x14ac:dyDescent="0.2">
      <c r="C1798" s="89"/>
    </row>
    <row r="1799" spans="3:3" ht="14.1" customHeight="1" x14ac:dyDescent="0.2">
      <c r="C1799" s="89"/>
    </row>
    <row r="1800" spans="3:3" ht="14.1" customHeight="1" x14ac:dyDescent="0.2">
      <c r="C1800" s="89"/>
    </row>
    <row r="1801" spans="3:3" ht="14.1" customHeight="1" x14ac:dyDescent="0.2">
      <c r="C1801" s="89"/>
    </row>
    <row r="1802" spans="3:3" ht="14.1" customHeight="1" x14ac:dyDescent="0.2">
      <c r="C1802" s="89"/>
    </row>
    <row r="1803" spans="3:3" ht="14.1" customHeight="1" x14ac:dyDescent="0.2">
      <c r="C1803" s="89"/>
    </row>
    <row r="1804" spans="3:3" ht="14.1" customHeight="1" x14ac:dyDescent="0.2">
      <c r="C1804" s="89"/>
    </row>
    <row r="1805" spans="3:3" ht="14.1" customHeight="1" x14ac:dyDescent="0.2">
      <c r="C1805" s="89"/>
    </row>
    <row r="1806" spans="3:3" ht="14.1" customHeight="1" x14ac:dyDescent="0.2">
      <c r="C1806" s="89"/>
    </row>
    <row r="1807" spans="3:3" ht="14.1" customHeight="1" x14ac:dyDescent="0.2">
      <c r="C1807" s="89"/>
    </row>
    <row r="1808" spans="3:3" ht="14.1" customHeight="1" x14ac:dyDescent="0.2">
      <c r="C1808" s="89"/>
    </row>
    <row r="1809" spans="3:3" ht="14.1" customHeight="1" x14ac:dyDescent="0.2">
      <c r="C1809" s="89"/>
    </row>
    <row r="1810" spans="3:3" ht="14.1" customHeight="1" x14ac:dyDescent="0.2">
      <c r="C1810" s="89"/>
    </row>
    <row r="1811" spans="3:3" ht="14.1" customHeight="1" x14ac:dyDescent="0.2">
      <c r="C1811" s="89"/>
    </row>
    <row r="1812" spans="3:3" ht="14.1" customHeight="1" x14ac:dyDescent="0.2">
      <c r="C1812" s="89"/>
    </row>
    <row r="1813" spans="3:3" ht="14.1" customHeight="1" x14ac:dyDescent="0.2">
      <c r="C1813" s="89"/>
    </row>
    <row r="1814" spans="3:3" ht="14.1" customHeight="1" x14ac:dyDescent="0.2">
      <c r="C1814" s="89"/>
    </row>
    <row r="1815" spans="3:3" ht="14.1" customHeight="1" x14ac:dyDescent="0.2">
      <c r="C1815" s="89"/>
    </row>
    <row r="1816" spans="3:3" ht="14.1" customHeight="1" x14ac:dyDescent="0.2">
      <c r="C1816" s="89"/>
    </row>
    <row r="1817" spans="3:3" ht="14.1" customHeight="1" x14ac:dyDescent="0.2">
      <c r="C1817" s="89"/>
    </row>
    <row r="1818" spans="3:3" ht="14.1" customHeight="1" x14ac:dyDescent="0.2">
      <c r="C1818" s="89"/>
    </row>
    <row r="1819" spans="3:3" ht="14.1" customHeight="1" x14ac:dyDescent="0.2">
      <c r="C1819" s="89"/>
    </row>
    <row r="1820" spans="3:3" ht="14.1" customHeight="1" x14ac:dyDescent="0.2">
      <c r="C1820" s="89"/>
    </row>
    <row r="1821" spans="3:3" ht="14.1" customHeight="1" x14ac:dyDescent="0.2">
      <c r="C1821" s="89"/>
    </row>
    <row r="1822" spans="3:3" ht="14.1" customHeight="1" x14ac:dyDescent="0.2">
      <c r="C1822" s="89"/>
    </row>
    <row r="1823" spans="3:3" ht="14.1" customHeight="1" x14ac:dyDescent="0.2">
      <c r="C1823" s="89"/>
    </row>
    <row r="1824" spans="3:3" ht="14.1" customHeight="1" x14ac:dyDescent="0.2">
      <c r="C1824" s="89"/>
    </row>
    <row r="1825" spans="3:3" ht="14.1" customHeight="1" x14ac:dyDescent="0.2">
      <c r="C1825" s="89"/>
    </row>
    <row r="1826" spans="3:3" ht="14.1" customHeight="1" x14ac:dyDescent="0.2">
      <c r="C1826" s="89"/>
    </row>
    <row r="1827" spans="3:3" ht="14.1" customHeight="1" x14ac:dyDescent="0.2">
      <c r="C1827" s="89"/>
    </row>
    <row r="1828" spans="3:3" ht="14.1" customHeight="1" x14ac:dyDescent="0.2">
      <c r="C1828" s="89"/>
    </row>
    <row r="1829" spans="3:3" ht="14.1" customHeight="1" x14ac:dyDescent="0.2">
      <c r="C1829" s="89"/>
    </row>
    <row r="1830" spans="3:3" ht="14.1" customHeight="1" x14ac:dyDescent="0.2">
      <c r="C1830" s="89"/>
    </row>
    <row r="1831" spans="3:3" ht="14.1" customHeight="1" x14ac:dyDescent="0.2">
      <c r="C1831" s="89"/>
    </row>
    <row r="1832" spans="3:3" ht="14.1" customHeight="1" x14ac:dyDescent="0.2">
      <c r="C1832" s="89"/>
    </row>
    <row r="1833" spans="3:3" ht="14.1" customHeight="1" x14ac:dyDescent="0.2">
      <c r="C1833" s="89"/>
    </row>
    <row r="1834" spans="3:3" ht="14.1" customHeight="1" x14ac:dyDescent="0.2">
      <c r="C1834" s="89"/>
    </row>
    <row r="1835" spans="3:3" ht="14.1" customHeight="1" x14ac:dyDescent="0.2">
      <c r="C1835" s="89"/>
    </row>
    <row r="1836" spans="3:3" ht="14.1" customHeight="1" x14ac:dyDescent="0.2">
      <c r="C1836" s="89"/>
    </row>
    <row r="1837" spans="3:3" ht="14.1" customHeight="1" x14ac:dyDescent="0.2">
      <c r="C1837" s="89"/>
    </row>
    <row r="1838" spans="3:3" ht="14.1" customHeight="1" x14ac:dyDescent="0.2">
      <c r="C1838" s="89"/>
    </row>
    <row r="1839" spans="3:3" ht="14.1" customHeight="1" x14ac:dyDescent="0.2">
      <c r="C1839" s="89"/>
    </row>
    <row r="1840" spans="3:3" ht="14.1" customHeight="1" x14ac:dyDescent="0.2">
      <c r="C1840" s="89"/>
    </row>
    <row r="1841" spans="3:3" ht="14.1" customHeight="1" x14ac:dyDescent="0.2">
      <c r="C1841" s="89"/>
    </row>
    <row r="1842" spans="3:3" ht="14.1" customHeight="1" x14ac:dyDescent="0.2">
      <c r="C1842" s="89"/>
    </row>
    <row r="1843" spans="3:3" ht="14.1" customHeight="1" x14ac:dyDescent="0.2">
      <c r="C1843" s="89"/>
    </row>
    <row r="1844" spans="3:3" ht="14.1" customHeight="1" x14ac:dyDescent="0.2">
      <c r="C1844" s="89"/>
    </row>
    <row r="1845" spans="3:3" ht="14.1" customHeight="1" x14ac:dyDescent="0.2">
      <c r="C1845" s="89"/>
    </row>
    <row r="1846" spans="3:3" ht="14.1" customHeight="1" x14ac:dyDescent="0.2">
      <c r="C1846" s="89"/>
    </row>
    <row r="1847" spans="3:3" ht="14.1" customHeight="1" x14ac:dyDescent="0.2">
      <c r="C1847" s="89"/>
    </row>
    <row r="1848" spans="3:3" ht="14.1" customHeight="1" x14ac:dyDescent="0.2">
      <c r="C1848" s="89"/>
    </row>
    <row r="1849" spans="3:3" ht="14.1" customHeight="1" x14ac:dyDescent="0.2">
      <c r="C1849" s="89"/>
    </row>
    <row r="1850" spans="3:3" ht="14.1" customHeight="1" x14ac:dyDescent="0.2">
      <c r="C1850" s="89"/>
    </row>
    <row r="1851" spans="3:3" ht="14.1" customHeight="1" x14ac:dyDescent="0.2">
      <c r="C1851" s="89"/>
    </row>
    <row r="1852" spans="3:3" ht="14.1" customHeight="1" x14ac:dyDescent="0.2">
      <c r="C1852" s="89"/>
    </row>
    <row r="1853" spans="3:3" ht="14.1" customHeight="1" x14ac:dyDescent="0.2">
      <c r="C1853" s="89"/>
    </row>
    <row r="1854" spans="3:3" ht="14.1" customHeight="1" x14ac:dyDescent="0.2">
      <c r="C1854" s="89"/>
    </row>
    <row r="1855" spans="3:3" ht="14.1" customHeight="1" x14ac:dyDescent="0.2">
      <c r="C1855" s="89"/>
    </row>
    <row r="1856" spans="3:3" ht="14.1" customHeight="1" x14ac:dyDescent="0.2">
      <c r="C1856" s="89"/>
    </row>
    <row r="1857" spans="3:3" ht="14.1" customHeight="1" x14ac:dyDescent="0.2">
      <c r="C1857" s="89"/>
    </row>
    <row r="1858" spans="3:3" ht="14.1" customHeight="1" x14ac:dyDescent="0.2">
      <c r="C1858" s="89"/>
    </row>
    <row r="1859" spans="3:3" ht="14.1" customHeight="1" x14ac:dyDescent="0.2">
      <c r="C1859" s="89"/>
    </row>
    <row r="1860" spans="3:3" ht="14.1" customHeight="1" x14ac:dyDescent="0.2">
      <c r="C1860" s="89"/>
    </row>
    <row r="1861" spans="3:3" ht="14.1" customHeight="1" x14ac:dyDescent="0.2">
      <c r="C1861" s="89"/>
    </row>
    <row r="1862" spans="3:3" ht="14.1" customHeight="1" x14ac:dyDescent="0.2">
      <c r="C1862" s="89"/>
    </row>
    <row r="1863" spans="3:3" ht="14.1" customHeight="1" x14ac:dyDescent="0.2">
      <c r="C1863" s="89"/>
    </row>
    <row r="1864" spans="3:3" ht="14.1" customHeight="1" x14ac:dyDescent="0.2">
      <c r="C1864" s="89"/>
    </row>
    <row r="1865" spans="3:3" ht="14.1" customHeight="1" x14ac:dyDescent="0.2">
      <c r="C1865" s="89"/>
    </row>
    <row r="1866" spans="3:3" ht="14.1" customHeight="1" x14ac:dyDescent="0.2">
      <c r="C1866" s="89"/>
    </row>
    <row r="1867" spans="3:3" ht="14.1" customHeight="1" x14ac:dyDescent="0.2">
      <c r="C1867" s="89"/>
    </row>
    <row r="1868" spans="3:3" ht="14.1" customHeight="1" x14ac:dyDescent="0.2">
      <c r="C1868" s="89"/>
    </row>
    <row r="1869" spans="3:3" ht="14.1" customHeight="1" x14ac:dyDescent="0.2">
      <c r="C1869" s="89"/>
    </row>
    <row r="1870" spans="3:3" ht="14.1" customHeight="1" x14ac:dyDescent="0.2">
      <c r="C1870" s="89"/>
    </row>
    <row r="1871" spans="3:3" ht="14.1" customHeight="1" x14ac:dyDescent="0.2">
      <c r="C1871" s="89"/>
    </row>
    <row r="1872" spans="3:3" ht="14.1" customHeight="1" x14ac:dyDescent="0.2">
      <c r="C1872" s="89"/>
    </row>
    <row r="1873" spans="3:3" ht="14.1" customHeight="1" x14ac:dyDescent="0.2">
      <c r="C1873" s="89"/>
    </row>
    <row r="1874" spans="3:3" ht="14.1" customHeight="1" x14ac:dyDescent="0.2">
      <c r="C1874" s="89"/>
    </row>
    <row r="1875" spans="3:3" ht="14.1" customHeight="1" x14ac:dyDescent="0.2">
      <c r="C1875" s="89"/>
    </row>
    <row r="1876" spans="3:3" ht="14.1" customHeight="1" x14ac:dyDescent="0.2">
      <c r="C1876" s="89"/>
    </row>
    <row r="1877" spans="3:3" ht="14.1" customHeight="1" x14ac:dyDescent="0.2">
      <c r="C1877" s="89"/>
    </row>
    <row r="1878" spans="3:3" ht="14.1" customHeight="1" x14ac:dyDescent="0.2">
      <c r="C1878" s="89"/>
    </row>
    <row r="1879" spans="3:3" ht="14.1" customHeight="1" x14ac:dyDescent="0.2">
      <c r="C1879" s="89"/>
    </row>
    <row r="1880" spans="3:3" ht="14.1" customHeight="1" x14ac:dyDescent="0.2">
      <c r="C1880" s="89"/>
    </row>
    <row r="1881" spans="3:3" ht="14.1" customHeight="1" x14ac:dyDescent="0.2">
      <c r="C1881" s="89"/>
    </row>
    <row r="1882" spans="3:3" ht="14.1" customHeight="1" x14ac:dyDescent="0.2">
      <c r="C1882" s="89"/>
    </row>
    <row r="1883" spans="3:3" ht="14.1" customHeight="1" x14ac:dyDescent="0.2">
      <c r="C1883" s="89"/>
    </row>
    <row r="1884" spans="3:3" ht="14.1" customHeight="1" x14ac:dyDescent="0.2">
      <c r="C1884" s="89"/>
    </row>
    <row r="1885" spans="3:3" ht="14.1" customHeight="1" x14ac:dyDescent="0.2">
      <c r="C1885" s="89"/>
    </row>
    <row r="1886" spans="3:3" ht="14.1" customHeight="1" x14ac:dyDescent="0.2">
      <c r="C1886" s="89"/>
    </row>
    <row r="1887" spans="3:3" ht="14.1" customHeight="1" x14ac:dyDescent="0.2">
      <c r="C1887" s="89"/>
    </row>
    <row r="1888" spans="3:3" ht="14.1" customHeight="1" x14ac:dyDescent="0.2">
      <c r="C1888" s="89"/>
    </row>
    <row r="1889" spans="3:3" ht="14.1" customHeight="1" x14ac:dyDescent="0.2">
      <c r="C1889" s="89"/>
    </row>
    <row r="1890" spans="3:3" ht="14.1" customHeight="1" x14ac:dyDescent="0.2">
      <c r="C1890" s="89"/>
    </row>
    <row r="1891" spans="3:3" ht="14.1" customHeight="1" x14ac:dyDescent="0.2">
      <c r="C1891" s="89"/>
    </row>
    <row r="1892" spans="3:3" ht="14.1" customHeight="1" x14ac:dyDescent="0.2">
      <c r="C1892" s="89"/>
    </row>
    <row r="1893" spans="3:3" ht="14.1" customHeight="1" x14ac:dyDescent="0.2">
      <c r="C1893" s="89"/>
    </row>
    <row r="1894" spans="3:3" ht="14.1" customHeight="1" x14ac:dyDescent="0.2">
      <c r="C1894" s="89"/>
    </row>
    <row r="1895" spans="3:3" ht="14.1" customHeight="1" x14ac:dyDescent="0.2">
      <c r="C1895" s="89"/>
    </row>
    <row r="1896" spans="3:3" ht="14.1" customHeight="1" x14ac:dyDescent="0.2">
      <c r="C1896" s="89"/>
    </row>
    <row r="1897" spans="3:3" ht="14.1" customHeight="1" x14ac:dyDescent="0.2">
      <c r="C1897" s="89"/>
    </row>
    <row r="1898" spans="3:3" ht="14.1" customHeight="1" x14ac:dyDescent="0.2">
      <c r="C1898" s="89"/>
    </row>
    <row r="1899" spans="3:3" ht="14.1" customHeight="1" x14ac:dyDescent="0.2">
      <c r="C1899" s="89"/>
    </row>
    <row r="1900" spans="3:3" ht="14.1" customHeight="1" x14ac:dyDescent="0.2">
      <c r="C1900" s="89"/>
    </row>
    <row r="1901" spans="3:3" ht="14.1" customHeight="1" x14ac:dyDescent="0.2">
      <c r="C1901" s="89"/>
    </row>
    <row r="1902" spans="3:3" ht="14.1" customHeight="1" x14ac:dyDescent="0.2">
      <c r="C1902" s="89"/>
    </row>
    <row r="1903" spans="3:3" ht="14.1" customHeight="1" x14ac:dyDescent="0.2">
      <c r="C1903" s="89"/>
    </row>
    <row r="1904" spans="3:3" ht="14.1" customHeight="1" x14ac:dyDescent="0.2">
      <c r="C1904" s="89"/>
    </row>
    <row r="1905" spans="3:3" ht="14.1" customHeight="1" x14ac:dyDescent="0.2">
      <c r="C1905" s="89"/>
    </row>
    <row r="1906" spans="3:3" ht="14.1" customHeight="1" x14ac:dyDescent="0.2">
      <c r="C1906" s="89"/>
    </row>
    <row r="1907" spans="3:3" ht="14.1" customHeight="1" x14ac:dyDescent="0.2">
      <c r="C1907" s="89"/>
    </row>
  </sheetData>
  <mergeCells count="28">
    <mergeCell ref="B827:E827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  <mergeCell ref="J6:L6"/>
    <mergeCell ref="N6:P6"/>
    <mergeCell ref="B525:E525"/>
    <mergeCell ref="B741:E741"/>
    <mergeCell ref="B784:E784"/>
    <mergeCell ref="A1612:B1612"/>
    <mergeCell ref="B831:B832"/>
    <mergeCell ref="C831:C832"/>
    <mergeCell ref="D831:D832"/>
    <mergeCell ref="E831:E832"/>
    <mergeCell ref="B871:E871"/>
    <mergeCell ref="B913:E913"/>
    <mergeCell ref="B1042:E1043"/>
    <mergeCell ref="B1085:E1086"/>
    <mergeCell ref="B1129:E1130"/>
    <mergeCell ref="B1171:E1172"/>
    <mergeCell ref="A1608:B1608"/>
  </mergeCells>
  <printOptions horizontalCentered="1" gridLines="1"/>
  <pageMargins left="0.25" right="0.25" top="0.75" bottom="0.75" header="0.3" footer="0.3"/>
  <pageSetup paperSize="9" scale="7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7"/>
  <sheetViews>
    <sheetView topLeftCell="B1" workbookViewId="0">
      <selection activeCell="F367" sqref="F367"/>
    </sheetView>
  </sheetViews>
  <sheetFormatPr defaultColWidth="8.85546875" defaultRowHeight="12.75" x14ac:dyDescent="0.2"/>
  <cols>
    <col min="1" max="1" width="7.5703125" style="252" bestFit="1" customWidth="1"/>
    <col min="2" max="2" width="6.42578125" style="252" bestFit="1" customWidth="1"/>
    <col min="3" max="3" width="26.85546875" style="252" customWidth="1"/>
    <col min="4" max="4" width="14.7109375" style="252" customWidth="1"/>
    <col min="5" max="5" width="12.7109375" style="253" bestFit="1" customWidth="1"/>
    <col min="6" max="6" width="13.5703125" style="253" bestFit="1" customWidth="1"/>
    <col min="7" max="7" width="12.7109375" style="253" customWidth="1"/>
    <col min="8" max="8" width="12.7109375" style="253" bestFit="1" customWidth="1"/>
    <col min="9" max="9" width="13.5703125" style="253" bestFit="1" customWidth="1"/>
    <col min="10" max="10" width="9.7109375" style="253" customWidth="1"/>
    <col min="11" max="11" width="8.140625" style="252" bestFit="1" customWidth="1"/>
    <col min="12" max="12" width="8.85546875" style="252"/>
    <col min="13" max="13" width="12.5703125" style="627" bestFit="1" customWidth="1"/>
    <col min="14" max="14" width="24.140625" style="252" bestFit="1" customWidth="1"/>
    <col min="15" max="16384" width="8.85546875" style="252"/>
  </cols>
  <sheetData>
    <row r="1" spans="1:14" ht="15.75" x14ac:dyDescent="0.25">
      <c r="A1" s="626" t="s">
        <v>487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N1" s="628"/>
    </row>
    <row r="2" spans="1:14" ht="15.75" x14ac:dyDescent="0.25">
      <c r="A2" s="629" t="s">
        <v>488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N2" s="628"/>
    </row>
    <row r="3" spans="1:14" ht="15.75" thickBot="1" x14ac:dyDescent="0.3">
      <c r="C3" s="630"/>
      <c r="D3" s="630"/>
      <c r="E3" s="44"/>
      <c r="F3" s="44"/>
      <c r="G3" s="44"/>
      <c r="J3" s="631" t="s">
        <v>489</v>
      </c>
      <c r="N3" s="628"/>
    </row>
    <row r="4" spans="1:14" ht="15.75" thickBot="1" x14ac:dyDescent="0.3">
      <c r="A4" s="632" t="s">
        <v>8</v>
      </c>
      <c r="B4" s="632" t="s">
        <v>8</v>
      </c>
      <c r="C4" s="633" t="s">
        <v>490</v>
      </c>
      <c r="D4" s="634" t="s">
        <v>142</v>
      </c>
      <c r="E4" s="635"/>
      <c r="F4" s="636"/>
      <c r="G4" s="634" t="s">
        <v>143</v>
      </c>
      <c r="H4" s="635"/>
      <c r="I4" s="636"/>
      <c r="J4" s="637" t="s">
        <v>111</v>
      </c>
      <c r="K4" s="638"/>
      <c r="N4" s="628"/>
    </row>
    <row r="5" spans="1:14" ht="26.25" thickBot="1" x14ac:dyDescent="0.25">
      <c r="A5" s="639" t="s">
        <v>491</v>
      </c>
      <c r="B5" s="640" t="s">
        <v>492</v>
      </c>
      <c r="C5" s="641"/>
      <c r="D5" s="642" t="s">
        <v>144</v>
      </c>
      <c r="E5" s="643" t="s">
        <v>493</v>
      </c>
      <c r="F5" s="643" t="s">
        <v>494</v>
      </c>
      <c r="G5" s="642" t="s">
        <v>144</v>
      </c>
      <c r="H5" s="643" t="s">
        <v>493</v>
      </c>
      <c r="I5" s="643" t="s">
        <v>494</v>
      </c>
      <c r="J5" s="644" t="s">
        <v>115</v>
      </c>
      <c r="K5" s="645" t="s">
        <v>116</v>
      </c>
      <c r="N5" s="628"/>
    </row>
    <row r="6" spans="1:14" s="646" customFormat="1" x14ac:dyDescent="0.2">
      <c r="C6" s="647"/>
      <c r="D6" s="648">
        <v>0</v>
      </c>
      <c r="E6" s="648">
        <v>0</v>
      </c>
      <c r="F6" s="648">
        <v>0</v>
      </c>
      <c r="G6" s="648">
        <v>0</v>
      </c>
      <c r="H6" s="648">
        <v>0</v>
      </c>
      <c r="I6" s="648">
        <v>0</v>
      </c>
      <c r="J6" s="649"/>
      <c r="M6" s="627"/>
      <c r="N6" s="628"/>
    </row>
    <row r="7" spans="1:14" ht="20.25" x14ac:dyDescent="0.55000000000000004">
      <c r="C7" s="650" t="s">
        <v>495</v>
      </c>
      <c r="D7" s="651">
        <v>22958322</v>
      </c>
      <c r="E7" s="652">
        <v>54762982</v>
      </c>
      <c r="F7" s="653">
        <v>-31804660</v>
      </c>
      <c r="G7" s="652">
        <v>23212007</v>
      </c>
      <c r="H7" s="652">
        <v>60794729</v>
      </c>
      <c r="I7" s="653">
        <v>-37582722</v>
      </c>
      <c r="J7" s="654">
        <v>-253685</v>
      </c>
      <c r="K7" s="655">
        <v>-1.0929042025534457</v>
      </c>
      <c r="N7" s="628"/>
    </row>
    <row r="8" spans="1:14" s="646" customFormat="1" ht="8.25" x14ac:dyDescent="0.15">
      <c r="C8" s="647"/>
      <c r="D8" s="649">
        <v>22958322</v>
      </c>
      <c r="E8" s="649">
        <v>54762982</v>
      </c>
      <c r="F8" s="656">
        <v>-31804660</v>
      </c>
      <c r="G8" s="649">
        <v>23212007</v>
      </c>
      <c r="H8" s="649">
        <v>60794729</v>
      </c>
      <c r="I8" s="656">
        <v>-37582722</v>
      </c>
      <c r="J8" s="657">
        <v>-253685</v>
      </c>
      <c r="K8" s="658">
        <v>-1.0929042025534457</v>
      </c>
      <c r="M8" s="659"/>
      <c r="N8" s="660"/>
    </row>
    <row r="9" spans="1:14" ht="19.5" x14ac:dyDescent="0.55000000000000004">
      <c r="A9" s="661" t="s">
        <v>496</v>
      </c>
      <c r="B9" s="661"/>
      <c r="C9" s="662" t="s">
        <v>497</v>
      </c>
      <c r="D9" s="652">
        <v>4589557</v>
      </c>
      <c r="E9" s="652">
        <v>4018417</v>
      </c>
      <c r="F9" s="653">
        <v>571140</v>
      </c>
      <c r="G9" s="652">
        <v>4346546</v>
      </c>
      <c r="H9" s="652">
        <v>4623914</v>
      </c>
      <c r="I9" s="653">
        <v>-277368</v>
      </c>
      <c r="J9" s="654">
        <v>243011</v>
      </c>
      <c r="K9" s="655">
        <v>5.5908990725049268</v>
      </c>
      <c r="N9" s="628"/>
    </row>
    <row r="10" spans="1:14" s="646" customFormat="1" ht="8.25" x14ac:dyDescent="0.15">
      <c r="C10" s="647"/>
      <c r="D10" s="649">
        <v>4589557</v>
      </c>
      <c r="E10" s="649">
        <v>4018417</v>
      </c>
      <c r="F10" s="656">
        <v>571140</v>
      </c>
      <c r="G10" s="649">
        <v>4346546</v>
      </c>
      <c r="H10" s="649">
        <v>4623914</v>
      </c>
      <c r="I10" s="656">
        <v>-277368</v>
      </c>
      <c r="J10" s="657">
        <v>-605497</v>
      </c>
      <c r="K10" s="658">
        <v>-13.094901851548277</v>
      </c>
      <c r="M10" s="659"/>
      <c r="N10" s="660"/>
    </row>
    <row r="11" spans="1:14" ht="15" x14ac:dyDescent="0.25">
      <c r="A11" s="663" t="s">
        <v>498</v>
      </c>
      <c r="B11" s="663"/>
      <c r="C11" s="664" t="s">
        <v>499</v>
      </c>
      <c r="D11" s="665">
        <v>21968</v>
      </c>
      <c r="E11" s="665">
        <v>11132</v>
      </c>
      <c r="F11" s="665">
        <v>10836</v>
      </c>
      <c r="G11" s="665">
        <v>23314</v>
      </c>
      <c r="H11" s="665">
        <v>47983</v>
      </c>
      <c r="I11" s="666">
        <v>-24669</v>
      </c>
      <c r="J11" s="667">
        <v>-1346</v>
      </c>
      <c r="K11" s="668">
        <v>-5.7733550656258039</v>
      </c>
      <c r="N11" s="628"/>
    </row>
    <row r="12" spans="1:14" s="646" customFormat="1" ht="8.25" x14ac:dyDescent="0.15">
      <c r="C12" s="647"/>
      <c r="D12" s="649">
        <v>21968</v>
      </c>
      <c r="E12" s="649">
        <v>11132</v>
      </c>
      <c r="F12" s="656">
        <v>10836</v>
      </c>
      <c r="G12" s="649">
        <v>23314</v>
      </c>
      <c r="H12" s="649">
        <v>47983</v>
      </c>
      <c r="I12" s="656">
        <v>-24669</v>
      </c>
      <c r="J12" s="657">
        <v>-1346</v>
      </c>
      <c r="K12" s="658">
        <v>-5.7733550656258039</v>
      </c>
      <c r="M12" s="659"/>
      <c r="N12" s="660"/>
    </row>
    <row r="13" spans="1:14" x14ac:dyDescent="0.2">
      <c r="A13" s="252">
        <v>1</v>
      </c>
      <c r="B13" s="252">
        <v>1</v>
      </c>
      <c r="C13" s="669" t="s">
        <v>500</v>
      </c>
      <c r="D13" s="252">
        <v>4</v>
      </c>
      <c r="E13" s="253">
        <v>2</v>
      </c>
      <c r="F13" s="670">
        <v>2</v>
      </c>
      <c r="G13" s="252">
        <v>0</v>
      </c>
      <c r="H13" s="253">
        <v>1</v>
      </c>
      <c r="I13" s="670">
        <v>-1</v>
      </c>
      <c r="J13" s="671">
        <v>4</v>
      </c>
      <c r="K13" s="672">
        <v>100</v>
      </c>
      <c r="N13" s="628"/>
    </row>
    <row r="14" spans="1:14" x14ac:dyDescent="0.2">
      <c r="A14" s="252">
        <v>2</v>
      </c>
      <c r="B14" s="252">
        <v>2</v>
      </c>
      <c r="C14" s="669" t="s">
        <v>501</v>
      </c>
      <c r="D14" s="252">
        <v>144</v>
      </c>
      <c r="E14" s="253">
        <v>33</v>
      </c>
      <c r="F14" s="670">
        <v>111</v>
      </c>
      <c r="G14" s="252">
        <v>45</v>
      </c>
      <c r="H14" s="253">
        <v>86</v>
      </c>
      <c r="I14" s="670">
        <v>-41</v>
      </c>
      <c r="J14" s="671">
        <v>99</v>
      </c>
      <c r="K14" s="672">
        <v>220</v>
      </c>
      <c r="N14" s="628"/>
    </row>
    <row r="15" spans="1:14" x14ac:dyDescent="0.2">
      <c r="A15" s="252">
        <v>3</v>
      </c>
      <c r="B15" s="252">
        <v>3</v>
      </c>
      <c r="C15" s="669" t="s">
        <v>502</v>
      </c>
      <c r="D15" s="252">
        <v>106</v>
      </c>
      <c r="E15" s="253">
        <v>224</v>
      </c>
      <c r="F15" s="670">
        <v>-118</v>
      </c>
      <c r="G15" s="252">
        <v>87</v>
      </c>
      <c r="H15" s="253">
        <v>227</v>
      </c>
      <c r="I15" s="670">
        <v>-140</v>
      </c>
      <c r="J15" s="671">
        <v>19</v>
      </c>
      <c r="K15" s="672">
        <v>21.839080459770116</v>
      </c>
      <c r="N15" s="628"/>
    </row>
    <row r="16" spans="1:14" x14ac:dyDescent="0.2">
      <c r="A16" s="252">
        <v>4</v>
      </c>
      <c r="B16" s="252">
        <v>4</v>
      </c>
      <c r="C16" s="669" t="s">
        <v>503</v>
      </c>
      <c r="D16" s="252">
        <v>467</v>
      </c>
      <c r="E16" s="253">
        <v>373</v>
      </c>
      <c r="F16" s="670">
        <v>94</v>
      </c>
      <c r="G16" s="252">
        <v>190</v>
      </c>
      <c r="H16" s="253">
        <v>284</v>
      </c>
      <c r="I16" s="670">
        <v>-94</v>
      </c>
      <c r="J16" s="671">
        <v>277</v>
      </c>
      <c r="K16" s="672">
        <v>145.78947368421052</v>
      </c>
      <c r="N16" s="628"/>
    </row>
    <row r="17" spans="1:14" x14ac:dyDescent="0.2">
      <c r="A17" s="252">
        <v>5</v>
      </c>
      <c r="B17" s="252">
        <v>5</v>
      </c>
      <c r="C17" s="669" t="s">
        <v>504</v>
      </c>
      <c r="D17" s="252">
        <v>336</v>
      </c>
      <c r="E17" s="253">
        <v>65</v>
      </c>
      <c r="F17" s="670">
        <v>271</v>
      </c>
      <c r="G17" s="252">
        <v>263</v>
      </c>
      <c r="H17" s="253">
        <v>191</v>
      </c>
      <c r="I17" s="670">
        <v>72</v>
      </c>
      <c r="J17" s="671">
        <v>73</v>
      </c>
      <c r="K17" s="672">
        <v>27.756653992395439</v>
      </c>
      <c r="N17" s="628"/>
    </row>
    <row r="18" spans="1:14" x14ac:dyDescent="0.2">
      <c r="A18" s="252">
        <v>6</v>
      </c>
      <c r="B18" s="252">
        <v>6</v>
      </c>
      <c r="C18" s="669" t="s">
        <v>505</v>
      </c>
      <c r="D18" s="252">
        <v>35</v>
      </c>
      <c r="E18" s="253">
        <v>1732</v>
      </c>
      <c r="F18" s="670">
        <v>-1697</v>
      </c>
      <c r="G18" s="252">
        <v>27</v>
      </c>
      <c r="H18" s="253">
        <v>2578</v>
      </c>
      <c r="I18" s="670">
        <v>-2551</v>
      </c>
      <c r="J18" s="671">
        <v>8</v>
      </c>
      <c r="K18" s="672">
        <v>29.62962962962963</v>
      </c>
      <c r="N18" s="628"/>
    </row>
    <row r="19" spans="1:14" x14ac:dyDescent="0.2">
      <c r="A19" s="252">
        <v>7</v>
      </c>
      <c r="B19" s="252">
        <v>7</v>
      </c>
      <c r="C19" s="669" t="s">
        <v>506</v>
      </c>
      <c r="D19" s="252">
        <v>48</v>
      </c>
      <c r="E19" s="253">
        <v>27</v>
      </c>
      <c r="F19" s="670">
        <v>21</v>
      </c>
      <c r="G19" s="252">
        <v>26</v>
      </c>
      <c r="H19" s="253">
        <v>16</v>
      </c>
      <c r="I19" s="670">
        <v>10</v>
      </c>
      <c r="J19" s="671">
        <v>22</v>
      </c>
      <c r="K19" s="672">
        <v>84.615384615384613</v>
      </c>
      <c r="N19" s="628"/>
    </row>
    <row r="20" spans="1:14" x14ac:dyDescent="0.2">
      <c r="A20" s="252">
        <v>8</v>
      </c>
      <c r="B20" s="252">
        <v>8</v>
      </c>
      <c r="C20" s="669" t="s">
        <v>507</v>
      </c>
      <c r="D20" s="252">
        <v>1445</v>
      </c>
      <c r="E20" s="253">
        <v>206</v>
      </c>
      <c r="F20" s="670">
        <v>1239</v>
      </c>
      <c r="G20" s="252">
        <v>1561</v>
      </c>
      <c r="H20" s="253">
        <v>120</v>
      </c>
      <c r="I20" s="670">
        <v>1441</v>
      </c>
      <c r="J20" s="671">
        <v>-116</v>
      </c>
      <c r="K20" s="672">
        <v>-7.4311338885329921</v>
      </c>
      <c r="N20" s="628"/>
    </row>
    <row r="21" spans="1:14" x14ac:dyDescent="0.2">
      <c r="A21" s="252">
        <v>9</v>
      </c>
      <c r="B21" s="252">
        <v>9</v>
      </c>
      <c r="C21" s="669" t="s">
        <v>508</v>
      </c>
      <c r="D21" s="252">
        <v>37</v>
      </c>
      <c r="E21" s="253">
        <v>59</v>
      </c>
      <c r="F21" s="670">
        <v>-22</v>
      </c>
      <c r="G21" s="252">
        <v>27</v>
      </c>
      <c r="H21" s="253">
        <v>557</v>
      </c>
      <c r="I21" s="670">
        <v>-530</v>
      </c>
      <c r="J21" s="671">
        <v>10</v>
      </c>
      <c r="K21" s="672">
        <v>37.037037037037038</v>
      </c>
      <c r="N21" s="628"/>
    </row>
    <row r="22" spans="1:14" x14ac:dyDescent="0.2">
      <c r="A22" s="252">
        <v>10</v>
      </c>
      <c r="B22" s="252">
        <v>10</v>
      </c>
      <c r="C22" s="669" t="s">
        <v>509</v>
      </c>
      <c r="D22" s="252">
        <v>6160</v>
      </c>
      <c r="E22" s="253">
        <v>1419</v>
      </c>
      <c r="F22" s="670">
        <v>4741</v>
      </c>
      <c r="G22" s="252">
        <v>9025</v>
      </c>
      <c r="H22" s="253">
        <v>371</v>
      </c>
      <c r="I22" s="670">
        <v>8654</v>
      </c>
      <c r="J22" s="671">
        <v>-2865</v>
      </c>
      <c r="K22" s="672">
        <v>-31.745152354570639</v>
      </c>
      <c r="N22" s="628"/>
    </row>
    <row r="23" spans="1:14" x14ac:dyDescent="0.2">
      <c r="A23" s="252">
        <v>11</v>
      </c>
      <c r="B23" s="252">
        <v>11</v>
      </c>
      <c r="C23" s="669" t="s">
        <v>510</v>
      </c>
      <c r="D23" s="252">
        <v>169</v>
      </c>
      <c r="E23" s="253">
        <v>4</v>
      </c>
      <c r="F23" s="670">
        <v>165</v>
      </c>
      <c r="G23" s="252">
        <v>129</v>
      </c>
      <c r="H23" s="253">
        <v>24</v>
      </c>
      <c r="I23" s="670">
        <v>105</v>
      </c>
      <c r="J23" s="671">
        <v>40</v>
      </c>
      <c r="K23" s="672">
        <v>31.007751937984494</v>
      </c>
      <c r="N23" s="628"/>
    </row>
    <row r="24" spans="1:14" x14ac:dyDescent="0.2">
      <c r="A24" s="252">
        <v>12</v>
      </c>
      <c r="B24" s="252">
        <v>12</v>
      </c>
      <c r="C24" s="669" t="s">
        <v>511</v>
      </c>
      <c r="D24" s="252">
        <v>1973</v>
      </c>
      <c r="E24" s="253">
        <v>0</v>
      </c>
      <c r="F24" s="670">
        <v>1973</v>
      </c>
      <c r="G24" s="252">
        <v>971</v>
      </c>
      <c r="H24" s="253">
        <v>8</v>
      </c>
      <c r="I24" s="670">
        <v>963</v>
      </c>
      <c r="J24" s="671">
        <v>1002</v>
      </c>
      <c r="K24" s="672">
        <v>103.19258496395469</v>
      </c>
      <c r="N24" s="628"/>
    </row>
    <row r="25" spans="1:14" x14ac:dyDescent="0.2">
      <c r="A25" s="252">
        <v>13</v>
      </c>
      <c r="B25" s="252">
        <v>13</v>
      </c>
      <c r="C25" s="669" t="s">
        <v>512</v>
      </c>
      <c r="D25" s="252">
        <v>2185</v>
      </c>
      <c r="E25" s="253">
        <v>185</v>
      </c>
      <c r="F25" s="670">
        <v>2000</v>
      </c>
      <c r="G25" s="252">
        <v>2175</v>
      </c>
      <c r="H25" s="253">
        <v>2729</v>
      </c>
      <c r="I25" s="670">
        <v>-554</v>
      </c>
      <c r="J25" s="671">
        <v>10</v>
      </c>
      <c r="K25" s="672">
        <v>0.45977011494252873</v>
      </c>
      <c r="N25" s="628"/>
    </row>
    <row r="26" spans="1:14" s="253" customFormat="1" x14ac:dyDescent="0.2">
      <c r="A26" s="252">
        <v>14</v>
      </c>
      <c r="B26" s="252">
        <v>14</v>
      </c>
      <c r="C26" s="669" t="s">
        <v>513</v>
      </c>
      <c r="D26" s="253">
        <v>1708</v>
      </c>
      <c r="E26" s="253">
        <v>1613</v>
      </c>
      <c r="F26" s="670">
        <v>95</v>
      </c>
      <c r="G26" s="253">
        <v>1861</v>
      </c>
      <c r="H26" s="253">
        <v>5662</v>
      </c>
      <c r="I26" s="670">
        <v>-3801</v>
      </c>
      <c r="J26" s="671">
        <v>-153</v>
      </c>
      <c r="K26" s="672">
        <v>-8.2213863514239662</v>
      </c>
      <c r="L26" s="252"/>
      <c r="M26" s="627"/>
      <c r="N26" s="628"/>
    </row>
    <row r="27" spans="1:14" s="253" customFormat="1" x14ac:dyDescent="0.2">
      <c r="A27" s="252">
        <v>15</v>
      </c>
      <c r="B27" s="252">
        <v>15</v>
      </c>
      <c r="C27" s="669" t="s">
        <v>514</v>
      </c>
      <c r="D27" s="253">
        <v>323</v>
      </c>
      <c r="E27" s="253">
        <v>16</v>
      </c>
      <c r="F27" s="670">
        <v>307</v>
      </c>
      <c r="G27" s="253">
        <v>159</v>
      </c>
      <c r="H27" s="253">
        <v>244</v>
      </c>
      <c r="I27" s="670">
        <v>-85</v>
      </c>
      <c r="J27" s="671">
        <v>164</v>
      </c>
      <c r="K27" s="672">
        <v>103.14465408805032</v>
      </c>
      <c r="L27" s="252"/>
      <c r="M27" s="627"/>
      <c r="N27" s="628"/>
    </row>
    <row r="28" spans="1:14" s="253" customFormat="1" x14ac:dyDescent="0.2">
      <c r="A28" s="252">
        <v>16</v>
      </c>
      <c r="B28" s="252">
        <v>16</v>
      </c>
      <c r="C28" s="669" t="s">
        <v>515</v>
      </c>
      <c r="D28" s="253">
        <v>4</v>
      </c>
      <c r="E28" s="253">
        <v>0</v>
      </c>
      <c r="F28" s="670">
        <v>4</v>
      </c>
      <c r="G28" s="253">
        <v>0</v>
      </c>
      <c r="H28" s="253">
        <v>13</v>
      </c>
      <c r="I28" s="670">
        <v>-13</v>
      </c>
      <c r="J28" s="671">
        <v>4</v>
      </c>
      <c r="K28" s="672">
        <v>100</v>
      </c>
      <c r="L28" s="252"/>
      <c r="M28" s="627"/>
      <c r="N28" s="628"/>
    </row>
    <row r="29" spans="1:14" s="253" customFormat="1" x14ac:dyDescent="0.2">
      <c r="A29" s="252">
        <v>17</v>
      </c>
      <c r="B29" s="252">
        <v>17</v>
      </c>
      <c r="C29" s="669" t="s">
        <v>516</v>
      </c>
      <c r="D29" s="253">
        <v>17</v>
      </c>
      <c r="E29" s="253">
        <v>19</v>
      </c>
      <c r="F29" s="670">
        <v>-2</v>
      </c>
      <c r="G29" s="253">
        <v>54</v>
      </c>
      <c r="H29" s="253">
        <v>138</v>
      </c>
      <c r="I29" s="670">
        <v>-84</v>
      </c>
      <c r="J29" s="671">
        <v>-37</v>
      </c>
      <c r="K29" s="672">
        <v>-68.518518518518519</v>
      </c>
      <c r="L29" s="252"/>
      <c r="M29" s="627"/>
      <c r="N29" s="628"/>
    </row>
    <row r="30" spans="1:14" s="253" customFormat="1" x14ac:dyDescent="0.2">
      <c r="A30" s="252">
        <v>18</v>
      </c>
      <c r="B30" s="252">
        <v>18</v>
      </c>
      <c r="C30" s="669" t="s">
        <v>517</v>
      </c>
      <c r="D30" s="253">
        <v>1384</v>
      </c>
      <c r="E30" s="253">
        <v>3909</v>
      </c>
      <c r="F30" s="670">
        <v>-2525</v>
      </c>
      <c r="G30" s="253">
        <v>1769</v>
      </c>
      <c r="H30" s="253">
        <v>2839</v>
      </c>
      <c r="I30" s="670">
        <v>-1070</v>
      </c>
      <c r="J30" s="671">
        <v>-385</v>
      </c>
      <c r="K30" s="672">
        <v>-21.763708309779535</v>
      </c>
      <c r="L30" s="252"/>
      <c r="M30" s="627"/>
      <c r="N30" s="628"/>
    </row>
    <row r="31" spans="1:14" s="253" customFormat="1" x14ac:dyDescent="0.2">
      <c r="A31" s="252">
        <v>19</v>
      </c>
      <c r="B31" s="252">
        <v>19</v>
      </c>
      <c r="C31" s="669" t="s">
        <v>518</v>
      </c>
      <c r="D31" s="253">
        <v>40</v>
      </c>
      <c r="E31" s="253">
        <v>21</v>
      </c>
      <c r="F31" s="670">
        <v>19</v>
      </c>
      <c r="G31" s="253">
        <v>31</v>
      </c>
      <c r="H31" s="253">
        <v>814</v>
      </c>
      <c r="I31" s="670">
        <v>-783</v>
      </c>
      <c r="J31" s="671">
        <v>9</v>
      </c>
      <c r="K31" s="672">
        <v>29.032258064516128</v>
      </c>
      <c r="L31" s="252"/>
      <c r="M31" s="627"/>
      <c r="N31" s="628"/>
    </row>
    <row r="32" spans="1:14" s="253" customFormat="1" x14ac:dyDescent="0.2">
      <c r="A32" s="252">
        <v>20</v>
      </c>
      <c r="B32" s="252">
        <v>20</v>
      </c>
      <c r="C32" s="669" t="s">
        <v>519</v>
      </c>
      <c r="D32" s="253">
        <v>165</v>
      </c>
      <c r="E32" s="253">
        <v>7</v>
      </c>
      <c r="F32" s="670">
        <v>158</v>
      </c>
      <c r="G32" s="253">
        <v>208</v>
      </c>
      <c r="H32" s="253">
        <v>0</v>
      </c>
      <c r="I32" s="670">
        <v>208</v>
      </c>
      <c r="J32" s="671">
        <v>-43</v>
      </c>
      <c r="K32" s="672">
        <v>-20.673076923076923</v>
      </c>
      <c r="L32" s="252"/>
      <c r="M32" s="627"/>
      <c r="N32" s="628"/>
    </row>
    <row r="33" spans="1:14" s="253" customFormat="1" x14ac:dyDescent="0.2">
      <c r="A33" s="252">
        <v>21</v>
      </c>
      <c r="B33" s="252">
        <v>21</v>
      </c>
      <c r="C33" s="669" t="s">
        <v>520</v>
      </c>
      <c r="D33" s="253">
        <v>121</v>
      </c>
      <c r="E33" s="253">
        <v>0</v>
      </c>
      <c r="F33" s="670">
        <v>121</v>
      </c>
      <c r="G33" s="253">
        <v>112</v>
      </c>
      <c r="H33" s="253">
        <v>0</v>
      </c>
      <c r="I33" s="670">
        <v>112</v>
      </c>
      <c r="J33" s="671">
        <v>9</v>
      </c>
      <c r="K33" s="672">
        <v>8.0357142857142865</v>
      </c>
      <c r="L33" s="252"/>
      <c r="M33" s="627"/>
      <c r="N33" s="628"/>
    </row>
    <row r="34" spans="1:14" s="253" customFormat="1" x14ac:dyDescent="0.2">
      <c r="A34" s="252">
        <v>22</v>
      </c>
      <c r="B34" s="252">
        <v>22</v>
      </c>
      <c r="C34" s="669" t="s">
        <v>521</v>
      </c>
      <c r="D34" s="253">
        <v>5084</v>
      </c>
      <c r="E34" s="253">
        <v>1218</v>
      </c>
      <c r="F34" s="670">
        <v>3866</v>
      </c>
      <c r="G34" s="253">
        <v>4589</v>
      </c>
      <c r="H34" s="253">
        <v>31076</v>
      </c>
      <c r="I34" s="670">
        <v>-26487</v>
      </c>
      <c r="J34" s="671">
        <v>495</v>
      </c>
      <c r="K34" s="672">
        <v>10.786663761168011</v>
      </c>
      <c r="L34" s="252"/>
      <c r="M34" s="627"/>
      <c r="N34" s="628"/>
    </row>
    <row r="35" spans="1:14" s="253" customFormat="1" x14ac:dyDescent="0.2">
      <c r="A35" s="252">
        <v>23</v>
      </c>
      <c r="B35" s="252">
        <v>23</v>
      </c>
      <c r="C35" s="669" t="s">
        <v>522</v>
      </c>
      <c r="D35" s="253">
        <v>4</v>
      </c>
      <c r="E35" s="253">
        <v>0</v>
      </c>
      <c r="F35" s="670">
        <v>4</v>
      </c>
      <c r="G35" s="253">
        <v>0</v>
      </c>
      <c r="H35" s="253">
        <v>5</v>
      </c>
      <c r="I35" s="670">
        <v>-5</v>
      </c>
      <c r="J35" s="671">
        <v>4</v>
      </c>
      <c r="K35" s="672">
        <v>100</v>
      </c>
      <c r="L35" s="252"/>
      <c r="M35" s="673"/>
      <c r="N35" s="628"/>
    </row>
    <row r="36" spans="1:14" s="253" customFormat="1" x14ac:dyDescent="0.2">
      <c r="A36" s="252">
        <v>24</v>
      </c>
      <c r="B36" s="252">
        <v>24</v>
      </c>
      <c r="C36" s="669" t="s">
        <v>523</v>
      </c>
      <c r="D36" s="253">
        <v>9</v>
      </c>
      <c r="E36" s="253">
        <v>0</v>
      </c>
      <c r="F36" s="670">
        <v>9</v>
      </c>
      <c r="G36" s="253">
        <v>5</v>
      </c>
      <c r="H36" s="253">
        <v>0</v>
      </c>
      <c r="I36" s="670">
        <v>5</v>
      </c>
      <c r="J36" s="671">
        <v>4</v>
      </c>
      <c r="K36" s="672">
        <v>80</v>
      </c>
      <c r="L36" s="252"/>
      <c r="M36" s="627"/>
      <c r="N36" s="628"/>
    </row>
    <row r="37" spans="1:14" s="646" customFormat="1" ht="15" x14ac:dyDescent="0.25">
      <c r="C37"/>
      <c r="D37" s="647"/>
      <c r="E37" s="649"/>
      <c r="F37" s="142" t="s">
        <v>524</v>
      </c>
      <c r="G37" s="649"/>
      <c r="H37" s="649"/>
      <c r="I37" s="649"/>
      <c r="J37" s="674"/>
      <c r="M37" s="627"/>
      <c r="N37" s="628"/>
    </row>
    <row r="38" spans="1:14" s="646" customFormat="1" ht="15" x14ac:dyDescent="0.25">
      <c r="C38"/>
      <c r="D38" s="647"/>
      <c r="E38" s="649"/>
      <c r="F38" s="649"/>
      <c r="G38" s="649"/>
      <c r="H38" s="649"/>
      <c r="I38" s="649"/>
      <c r="J38" s="674"/>
      <c r="M38" s="627"/>
      <c r="N38" s="628"/>
    </row>
    <row r="39" spans="1:14" ht="15" x14ac:dyDescent="0.25">
      <c r="A39" s="663" t="s">
        <v>525</v>
      </c>
      <c r="B39" s="675"/>
      <c r="C39" s="676" t="s">
        <v>526</v>
      </c>
      <c r="D39" s="665">
        <v>133099</v>
      </c>
      <c r="E39" s="665">
        <v>122215</v>
      </c>
      <c r="F39" s="665">
        <v>10884</v>
      </c>
      <c r="G39" s="665">
        <v>148916</v>
      </c>
      <c r="H39" s="665">
        <v>104685</v>
      </c>
      <c r="I39" s="665">
        <v>44231</v>
      </c>
      <c r="J39" s="667">
        <v>-15817</v>
      </c>
      <c r="K39" s="668">
        <v>-10.621424158586048</v>
      </c>
      <c r="N39" s="628"/>
    </row>
    <row r="40" spans="1:14" s="646" customFormat="1" ht="15" x14ac:dyDescent="0.25">
      <c r="C40"/>
      <c r="D40" s="649">
        <v>133099</v>
      </c>
      <c r="E40" s="649">
        <v>122215</v>
      </c>
      <c r="F40" s="649">
        <v>10884</v>
      </c>
      <c r="G40" s="649">
        <v>148916</v>
      </c>
      <c r="H40" s="649">
        <v>104685</v>
      </c>
      <c r="I40" s="649">
        <v>44231</v>
      </c>
      <c r="J40" s="657">
        <v>-15817</v>
      </c>
      <c r="K40" s="658">
        <v>-10.621424158586048</v>
      </c>
      <c r="M40" s="627"/>
      <c r="N40" s="628"/>
    </row>
    <row r="41" spans="1:14" x14ac:dyDescent="0.2">
      <c r="A41" s="252">
        <v>25</v>
      </c>
      <c r="B41" s="252">
        <v>1</v>
      </c>
      <c r="C41" s="669" t="s">
        <v>527</v>
      </c>
      <c r="D41" s="252">
        <v>38</v>
      </c>
      <c r="E41" s="253">
        <v>1257</v>
      </c>
      <c r="F41" s="670">
        <v>-1219</v>
      </c>
      <c r="G41" s="252">
        <v>27</v>
      </c>
      <c r="H41" s="253">
        <v>372</v>
      </c>
      <c r="I41" s="670">
        <v>-345</v>
      </c>
      <c r="J41" s="671">
        <v>11</v>
      </c>
      <c r="K41" s="672">
        <v>40.74074074074074</v>
      </c>
      <c r="N41" s="628"/>
    </row>
    <row r="42" spans="1:14" x14ac:dyDescent="0.2">
      <c r="A42" s="252">
        <v>26</v>
      </c>
      <c r="B42" s="252">
        <v>2</v>
      </c>
      <c r="C42" s="669" t="s">
        <v>528</v>
      </c>
      <c r="D42" s="252">
        <v>3061</v>
      </c>
      <c r="E42" s="253">
        <v>2570</v>
      </c>
      <c r="F42" s="670">
        <v>491</v>
      </c>
      <c r="G42" s="252">
        <v>3644</v>
      </c>
      <c r="H42" s="253">
        <v>2452</v>
      </c>
      <c r="I42" s="670">
        <v>1192</v>
      </c>
      <c r="J42" s="671">
        <v>-583</v>
      </c>
      <c r="K42" s="672">
        <v>-15.998902305159167</v>
      </c>
      <c r="N42" s="628"/>
    </row>
    <row r="43" spans="1:14" x14ac:dyDescent="0.2">
      <c r="A43" s="252">
        <v>27</v>
      </c>
      <c r="B43" s="252">
        <v>3</v>
      </c>
      <c r="C43" s="669" t="s">
        <v>529</v>
      </c>
      <c r="D43" s="252">
        <v>3150</v>
      </c>
      <c r="E43" s="253">
        <v>1</v>
      </c>
      <c r="F43" s="670">
        <v>3149</v>
      </c>
      <c r="G43" s="252">
        <v>3074</v>
      </c>
      <c r="H43" s="253">
        <v>28</v>
      </c>
      <c r="I43" s="670">
        <v>3046</v>
      </c>
      <c r="J43" s="671">
        <v>76</v>
      </c>
      <c r="K43" s="672">
        <v>2.4723487312947299</v>
      </c>
      <c r="N43" s="628"/>
    </row>
    <row r="44" spans="1:14" x14ac:dyDescent="0.2">
      <c r="A44" s="252">
        <v>28</v>
      </c>
      <c r="B44" s="252">
        <v>4</v>
      </c>
      <c r="C44" s="669" t="s">
        <v>530</v>
      </c>
      <c r="D44" s="252">
        <v>4788</v>
      </c>
      <c r="E44" s="253">
        <v>7</v>
      </c>
      <c r="F44" s="670">
        <v>4781</v>
      </c>
      <c r="G44" s="252">
        <v>10872</v>
      </c>
      <c r="H44" s="253">
        <v>0</v>
      </c>
      <c r="I44" s="670">
        <v>10872</v>
      </c>
      <c r="J44" s="671">
        <v>-6084</v>
      </c>
      <c r="K44" s="672">
        <v>-55.960264900662253</v>
      </c>
      <c r="N44" s="628"/>
    </row>
    <row r="45" spans="1:14" x14ac:dyDescent="0.2">
      <c r="A45" s="252">
        <v>29</v>
      </c>
      <c r="B45" s="252">
        <v>5</v>
      </c>
      <c r="C45" s="669" t="s">
        <v>531</v>
      </c>
      <c r="D45" s="252">
        <v>7805</v>
      </c>
      <c r="E45" s="253">
        <v>13755</v>
      </c>
      <c r="F45" s="670">
        <v>-5950</v>
      </c>
      <c r="G45" s="252">
        <v>10131</v>
      </c>
      <c r="H45" s="253">
        <v>12387</v>
      </c>
      <c r="I45" s="670">
        <v>-2256</v>
      </c>
      <c r="J45" s="671">
        <v>-2326</v>
      </c>
      <c r="K45" s="672">
        <v>-22.959234034152601</v>
      </c>
      <c r="N45" s="628"/>
    </row>
    <row r="46" spans="1:14" x14ac:dyDescent="0.2">
      <c r="A46" s="252">
        <v>30</v>
      </c>
      <c r="B46" s="252">
        <v>6</v>
      </c>
      <c r="C46" s="669" t="s">
        <v>532</v>
      </c>
      <c r="D46" s="252">
        <v>97082</v>
      </c>
      <c r="E46" s="253">
        <v>2103</v>
      </c>
      <c r="F46" s="670">
        <v>94979</v>
      </c>
      <c r="G46" s="252">
        <v>101115</v>
      </c>
      <c r="H46" s="253">
        <v>560</v>
      </c>
      <c r="I46" s="670">
        <v>100555</v>
      </c>
      <c r="J46" s="671">
        <v>-4033</v>
      </c>
      <c r="K46" s="672">
        <v>-3.9885279137615588</v>
      </c>
      <c r="N46" s="628"/>
    </row>
    <row r="47" spans="1:14" x14ac:dyDescent="0.2">
      <c r="A47" s="252">
        <v>31</v>
      </c>
      <c r="B47" s="252">
        <v>7</v>
      </c>
      <c r="C47" s="669" t="s">
        <v>72</v>
      </c>
      <c r="D47" s="252">
        <v>2499</v>
      </c>
      <c r="E47" s="253">
        <v>102353</v>
      </c>
      <c r="F47" s="670">
        <v>-99854</v>
      </c>
      <c r="G47" s="252">
        <v>6152</v>
      </c>
      <c r="H47" s="253">
        <v>88692</v>
      </c>
      <c r="I47" s="670">
        <v>-82540</v>
      </c>
      <c r="J47" s="671">
        <v>-3653</v>
      </c>
      <c r="K47" s="672">
        <v>-59.379063719115734</v>
      </c>
      <c r="N47" s="628"/>
    </row>
    <row r="48" spans="1:14" x14ac:dyDescent="0.2">
      <c r="A48" s="252">
        <v>32</v>
      </c>
      <c r="B48" s="252">
        <v>8</v>
      </c>
      <c r="C48" s="669" t="s">
        <v>533</v>
      </c>
      <c r="D48" s="252">
        <v>14672</v>
      </c>
      <c r="E48" s="253">
        <v>17</v>
      </c>
      <c r="F48" s="670">
        <v>14655</v>
      </c>
      <c r="G48" s="252">
        <v>13901</v>
      </c>
      <c r="H48" s="253">
        <v>7</v>
      </c>
      <c r="I48" s="670">
        <v>13894</v>
      </c>
      <c r="J48" s="671">
        <v>771</v>
      </c>
      <c r="K48" s="672">
        <v>5.5463635709661174</v>
      </c>
      <c r="N48" s="628"/>
    </row>
    <row r="49" spans="1:14" x14ac:dyDescent="0.2">
      <c r="A49" s="252">
        <v>33</v>
      </c>
      <c r="B49" s="252">
        <v>9</v>
      </c>
      <c r="C49" s="669" t="s">
        <v>534</v>
      </c>
      <c r="D49" s="252">
        <v>4</v>
      </c>
      <c r="E49" s="253">
        <v>152</v>
      </c>
      <c r="F49" s="670">
        <v>-148</v>
      </c>
      <c r="G49" s="252">
        <v>0</v>
      </c>
      <c r="H49" s="253">
        <v>187</v>
      </c>
      <c r="I49" s="670">
        <v>-187</v>
      </c>
      <c r="J49" s="671">
        <v>4</v>
      </c>
      <c r="K49" s="672">
        <v>100</v>
      </c>
      <c r="N49" s="628"/>
    </row>
    <row r="50" spans="1:14" s="646" customFormat="1" ht="15" x14ac:dyDescent="0.25">
      <c r="C50"/>
      <c r="D50" s="647"/>
      <c r="E50" s="649"/>
      <c r="F50" s="649"/>
      <c r="G50" s="649"/>
      <c r="H50" s="649"/>
      <c r="I50" s="649"/>
      <c r="J50" s="674"/>
      <c r="M50" s="627"/>
      <c r="N50" s="628"/>
    </row>
    <row r="51" spans="1:14" ht="15" x14ac:dyDescent="0.25">
      <c r="A51" s="663" t="s">
        <v>535</v>
      </c>
      <c r="B51" s="675"/>
      <c r="C51" s="676" t="s">
        <v>536</v>
      </c>
      <c r="D51" s="665">
        <v>252754</v>
      </c>
      <c r="E51" s="665">
        <v>623249</v>
      </c>
      <c r="F51" s="665">
        <v>-370495</v>
      </c>
      <c r="G51" s="665">
        <v>277890</v>
      </c>
      <c r="H51" s="665">
        <v>900402</v>
      </c>
      <c r="I51" s="665">
        <v>-622512</v>
      </c>
      <c r="J51" s="667">
        <v>-25136</v>
      </c>
      <c r="K51" s="668">
        <v>-9.0453056964986143</v>
      </c>
      <c r="N51" s="628"/>
    </row>
    <row r="52" spans="1:14" s="646" customFormat="1" ht="15" x14ac:dyDescent="0.25">
      <c r="C52"/>
      <c r="D52" s="649">
        <v>252754</v>
      </c>
      <c r="E52" s="649">
        <v>623249</v>
      </c>
      <c r="F52" s="649">
        <v>-370495</v>
      </c>
      <c r="G52" s="649">
        <v>277890</v>
      </c>
      <c r="H52" s="649">
        <v>900402</v>
      </c>
      <c r="I52" s="649">
        <v>-622512</v>
      </c>
      <c r="J52" s="657">
        <v>-25136</v>
      </c>
      <c r="K52" s="658">
        <v>-9.0453056964986143</v>
      </c>
      <c r="M52" s="627"/>
      <c r="N52" s="628"/>
    </row>
    <row r="53" spans="1:14" x14ac:dyDescent="0.2">
      <c r="A53" s="252">
        <v>34</v>
      </c>
      <c r="B53" s="252">
        <v>1</v>
      </c>
      <c r="C53" s="669" t="s">
        <v>165</v>
      </c>
      <c r="D53" s="252">
        <v>27410</v>
      </c>
      <c r="E53" s="253">
        <v>119515</v>
      </c>
      <c r="F53" s="670">
        <v>-92105</v>
      </c>
      <c r="G53" s="252">
        <v>55723</v>
      </c>
      <c r="H53" s="253">
        <v>150354</v>
      </c>
      <c r="I53" s="670">
        <v>-94631</v>
      </c>
      <c r="J53" s="671">
        <v>-28313</v>
      </c>
      <c r="K53" s="672">
        <v>-50.810257882741418</v>
      </c>
      <c r="N53" s="628"/>
    </row>
    <row r="54" spans="1:14" x14ac:dyDescent="0.2">
      <c r="A54" s="252">
        <v>35</v>
      </c>
      <c r="B54" s="252">
        <v>2</v>
      </c>
      <c r="C54" s="669" t="s">
        <v>537</v>
      </c>
      <c r="D54" s="252">
        <v>771</v>
      </c>
      <c r="E54" s="253">
        <v>14</v>
      </c>
      <c r="F54" s="670">
        <v>757</v>
      </c>
      <c r="G54" s="252">
        <v>273</v>
      </c>
      <c r="H54" s="253">
        <v>10</v>
      </c>
      <c r="I54" s="670">
        <v>263</v>
      </c>
      <c r="J54" s="671">
        <v>498</v>
      </c>
      <c r="K54" s="672">
        <v>182.41758241758242</v>
      </c>
      <c r="N54" s="628"/>
    </row>
    <row r="55" spans="1:14" x14ac:dyDescent="0.2">
      <c r="A55" s="252">
        <v>36</v>
      </c>
      <c r="B55" s="252">
        <v>3</v>
      </c>
      <c r="C55" s="669" t="s">
        <v>538</v>
      </c>
      <c r="D55" s="252">
        <v>0</v>
      </c>
      <c r="E55" s="253">
        <v>31</v>
      </c>
      <c r="F55" s="670">
        <v>-31</v>
      </c>
      <c r="G55" s="252">
        <v>9</v>
      </c>
      <c r="H55" s="253">
        <v>14</v>
      </c>
      <c r="I55" s="670">
        <v>-5</v>
      </c>
      <c r="J55" s="671">
        <v>-9</v>
      </c>
      <c r="K55" s="672">
        <v>-100</v>
      </c>
      <c r="N55" s="628"/>
    </row>
    <row r="56" spans="1:14" x14ac:dyDescent="0.2">
      <c r="A56" s="252">
        <v>37</v>
      </c>
      <c r="B56" s="252">
        <v>4</v>
      </c>
      <c r="C56" s="669" t="s">
        <v>162</v>
      </c>
      <c r="D56" s="252">
        <v>65415</v>
      </c>
      <c r="E56" s="253">
        <v>456683</v>
      </c>
      <c r="F56" s="670">
        <v>-391268</v>
      </c>
      <c r="G56" s="252">
        <v>52932</v>
      </c>
      <c r="H56" s="253">
        <v>679051</v>
      </c>
      <c r="I56" s="670">
        <v>-626119</v>
      </c>
      <c r="J56" s="671">
        <v>12483</v>
      </c>
      <c r="K56" s="672">
        <v>23.583087735207435</v>
      </c>
      <c r="N56" s="628"/>
    </row>
    <row r="57" spans="1:14" x14ac:dyDescent="0.2">
      <c r="A57" s="252">
        <v>38</v>
      </c>
      <c r="B57" s="252">
        <v>5</v>
      </c>
      <c r="C57" s="669" t="s">
        <v>149</v>
      </c>
      <c r="D57" s="252">
        <v>61932</v>
      </c>
      <c r="E57" s="253">
        <v>35062</v>
      </c>
      <c r="F57" s="670">
        <v>26870</v>
      </c>
      <c r="G57" s="252">
        <v>68910</v>
      </c>
      <c r="H57" s="253">
        <v>32443</v>
      </c>
      <c r="I57" s="670">
        <v>36467</v>
      </c>
      <c r="J57" s="671">
        <v>-6978</v>
      </c>
      <c r="K57" s="672">
        <v>-10.126251632564214</v>
      </c>
      <c r="N57" s="628"/>
    </row>
    <row r="58" spans="1:14" x14ac:dyDescent="0.2">
      <c r="A58" s="252">
        <v>39</v>
      </c>
      <c r="B58" s="252">
        <v>6</v>
      </c>
      <c r="C58" s="669" t="s">
        <v>163</v>
      </c>
      <c r="D58" s="252">
        <v>38892</v>
      </c>
      <c r="E58" s="253">
        <v>1836</v>
      </c>
      <c r="F58" s="670">
        <v>37056</v>
      </c>
      <c r="G58" s="252">
        <v>33816</v>
      </c>
      <c r="H58" s="253">
        <v>12827</v>
      </c>
      <c r="I58" s="670">
        <v>20989</v>
      </c>
      <c r="J58" s="671">
        <v>5076</v>
      </c>
      <c r="K58" s="672">
        <v>15.010645848119234</v>
      </c>
      <c r="N58" s="628"/>
    </row>
    <row r="59" spans="1:14" x14ac:dyDescent="0.2">
      <c r="A59" s="252">
        <v>40</v>
      </c>
      <c r="B59" s="252">
        <v>7</v>
      </c>
      <c r="C59" s="669" t="s">
        <v>539</v>
      </c>
      <c r="D59" s="252">
        <v>9598</v>
      </c>
      <c r="E59" s="253">
        <v>237</v>
      </c>
      <c r="F59" s="670">
        <v>9361</v>
      </c>
      <c r="G59" s="252">
        <v>11657</v>
      </c>
      <c r="H59" s="253">
        <v>805</v>
      </c>
      <c r="I59" s="670">
        <v>10852</v>
      </c>
      <c r="J59" s="671">
        <v>-2059</v>
      </c>
      <c r="K59" s="672">
        <v>-17.663206656944325</v>
      </c>
      <c r="N59" s="628"/>
    </row>
    <row r="60" spans="1:14" x14ac:dyDescent="0.2">
      <c r="A60" s="252">
        <v>41</v>
      </c>
      <c r="B60" s="252">
        <v>8</v>
      </c>
      <c r="C60" s="669" t="s">
        <v>540</v>
      </c>
      <c r="D60" s="677">
        <v>0</v>
      </c>
      <c r="E60" s="253">
        <v>1</v>
      </c>
      <c r="F60" s="670">
        <v>-1</v>
      </c>
      <c r="G60" s="253">
        <v>0</v>
      </c>
      <c r="H60" s="253">
        <v>23</v>
      </c>
      <c r="I60" s="670">
        <v>-23</v>
      </c>
      <c r="J60" s="671">
        <v>0</v>
      </c>
      <c r="K60" s="672">
        <v>0</v>
      </c>
      <c r="N60" s="628"/>
    </row>
    <row r="61" spans="1:14" x14ac:dyDescent="0.2">
      <c r="A61" s="252">
        <v>42</v>
      </c>
      <c r="B61" s="252">
        <v>9</v>
      </c>
      <c r="C61" s="669" t="s">
        <v>541</v>
      </c>
      <c r="D61" s="677">
        <v>0</v>
      </c>
      <c r="E61" s="253">
        <v>45</v>
      </c>
      <c r="F61" s="670">
        <v>-45</v>
      </c>
      <c r="G61" s="253">
        <v>0</v>
      </c>
      <c r="H61" s="253">
        <v>2</v>
      </c>
      <c r="I61" s="670">
        <v>-2</v>
      </c>
      <c r="J61" s="671">
        <v>0</v>
      </c>
      <c r="K61" s="672">
        <v>0</v>
      </c>
      <c r="N61" s="628"/>
    </row>
    <row r="62" spans="1:14" x14ac:dyDescent="0.2">
      <c r="A62" s="252">
        <v>43</v>
      </c>
      <c r="B62" s="252">
        <v>10</v>
      </c>
      <c r="C62" s="669" t="s">
        <v>542</v>
      </c>
      <c r="D62" s="252">
        <v>26</v>
      </c>
      <c r="E62" s="253">
        <v>157</v>
      </c>
      <c r="F62" s="670">
        <v>-131</v>
      </c>
      <c r="G62" s="252">
        <v>38</v>
      </c>
      <c r="H62" s="253">
        <v>0</v>
      </c>
      <c r="I62" s="670">
        <v>38</v>
      </c>
      <c r="J62" s="671">
        <v>-12</v>
      </c>
      <c r="K62" s="672">
        <v>-31.578947368421051</v>
      </c>
      <c r="N62" s="628"/>
    </row>
    <row r="63" spans="1:14" x14ac:dyDescent="0.2">
      <c r="A63" s="252">
        <v>44</v>
      </c>
      <c r="B63" s="252">
        <v>11</v>
      </c>
      <c r="C63" s="669" t="s">
        <v>543</v>
      </c>
      <c r="D63" s="252">
        <v>616</v>
      </c>
      <c r="E63" s="253">
        <v>268</v>
      </c>
      <c r="F63" s="670">
        <v>348</v>
      </c>
      <c r="G63" s="252">
        <v>684</v>
      </c>
      <c r="H63" s="253">
        <v>395</v>
      </c>
      <c r="I63" s="670">
        <v>289</v>
      </c>
      <c r="J63" s="671">
        <v>-68</v>
      </c>
      <c r="K63" s="672">
        <v>-9.9415204678362574</v>
      </c>
      <c r="N63" s="628"/>
    </row>
    <row r="64" spans="1:14" x14ac:dyDescent="0.2">
      <c r="A64" s="252">
        <v>45</v>
      </c>
      <c r="B64" s="252">
        <v>12</v>
      </c>
      <c r="C64" s="669" t="s">
        <v>544</v>
      </c>
      <c r="D64" s="252">
        <v>6283</v>
      </c>
      <c r="E64" s="253">
        <v>3574</v>
      </c>
      <c r="F64" s="670">
        <v>2709</v>
      </c>
      <c r="G64" s="252">
        <v>10901</v>
      </c>
      <c r="H64" s="253">
        <v>19526</v>
      </c>
      <c r="I64" s="670">
        <v>-8625</v>
      </c>
      <c r="J64" s="671">
        <v>-4618</v>
      </c>
      <c r="K64" s="672">
        <v>-42.363085955416935</v>
      </c>
      <c r="N64" s="628"/>
    </row>
    <row r="65" spans="1:14" s="646" customFormat="1" x14ac:dyDescent="0.2">
      <c r="A65" s="252">
        <v>46</v>
      </c>
      <c r="B65" s="252">
        <v>13</v>
      </c>
      <c r="C65" s="669" t="s">
        <v>545</v>
      </c>
      <c r="D65" s="253">
        <v>32473</v>
      </c>
      <c r="E65" s="253">
        <v>3533</v>
      </c>
      <c r="F65" s="670">
        <v>28940</v>
      </c>
      <c r="G65" s="253">
        <v>32267</v>
      </c>
      <c r="H65" s="253">
        <v>3118</v>
      </c>
      <c r="I65" s="670">
        <v>29149</v>
      </c>
      <c r="J65" s="671">
        <v>206</v>
      </c>
      <c r="K65" s="672">
        <v>0.63842315678557038</v>
      </c>
      <c r="M65" s="627"/>
      <c r="N65" s="628"/>
    </row>
    <row r="66" spans="1:14" s="646" customFormat="1" x14ac:dyDescent="0.2">
      <c r="A66" s="252">
        <v>47</v>
      </c>
      <c r="B66" s="252">
        <v>14</v>
      </c>
      <c r="C66" s="669" t="s">
        <v>546</v>
      </c>
      <c r="D66" s="253">
        <v>996</v>
      </c>
      <c r="E66" s="253">
        <v>20</v>
      </c>
      <c r="F66" s="670">
        <v>976</v>
      </c>
      <c r="G66" s="253">
        <v>569</v>
      </c>
      <c r="H66" s="253">
        <v>0</v>
      </c>
      <c r="I66" s="670">
        <v>569</v>
      </c>
      <c r="J66" s="671">
        <v>427</v>
      </c>
      <c r="K66" s="672">
        <v>75.043936731107209</v>
      </c>
      <c r="M66" s="627"/>
      <c r="N66" s="628"/>
    </row>
    <row r="67" spans="1:14" s="646" customFormat="1" x14ac:dyDescent="0.2">
      <c r="A67" s="252">
        <v>48</v>
      </c>
      <c r="B67" s="252">
        <v>15</v>
      </c>
      <c r="C67" s="669" t="s">
        <v>547</v>
      </c>
      <c r="D67" s="253">
        <v>7644</v>
      </c>
      <c r="E67" s="253">
        <v>2027</v>
      </c>
      <c r="F67" s="670">
        <v>5617</v>
      </c>
      <c r="G67" s="253">
        <v>8944</v>
      </c>
      <c r="H67" s="253">
        <v>1551</v>
      </c>
      <c r="I67" s="670">
        <v>7393</v>
      </c>
      <c r="J67" s="671">
        <v>-1300</v>
      </c>
      <c r="K67" s="672">
        <v>-14.534883720930232</v>
      </c>
      <c r="M67" s="659"/>
      <c r="N67" s="660"/>
    </row>
    <row r="68" spans="1:14" x14ac:dyDescent="0.2">
      <c r="A68" s="252">
        <v>49</v>
      </c>
      <c r="B68" s="252">
        <v>16</v>
      </c>
      <c r="C68" s="669" t="s">
        <v>548</v>
      </c>
      <c r="D68" s="253">
        <v>698</v>
      </c>
      <c r="E68" s="253">
        <v>246</v>
      </c>
      <c r="F68" s="670">
        <v>452</v>
      </c>
      <c r="G68" s="253">
        <v>1167</v>
      </c>
      <c r="H68" s="253">
        <v>283</v>
      </c>
      <c r="I68" s="670">
        <v>884</v>
      </c>
      <c r="J68" s="671">
        <v>-469</v>
      </c>
      <c r="K68" s="672">
        <v>-40.188517566409594</v>
      </c>
      <c r="N68" s="628"/>
    </row>
    <row r="69" spans="1:14" ht="15" x14ac:dyDescent="0.25">
      <c r="A69" s="646"/>
      <c r="B69" s="646"/>
      <c r="C69"/>
      <c r="D69" s="647"/>
      <c r="E69" s="649"/>
      <c r="G69" s="649"/>
      <c r="H69" s="649"/>
      <c r="J69" s="674"/>
      <c r="K69" s="646"/>
      <c r="N69" s="628"/>
    </row>
    <row r="70" spans="1:14" ht="15" x14ac:dyDescent="0.25">
      <c r="A70" s="646"/>
      <c r="B70" s="646"/>
      <c r="C70"/>
      <c r="D70" s="647"/>
      <c r="E70" s="649"/>
      <c r="F70" s="142" t="s">
        <v>549</v>
      </c>
      <c r="G70" s="649"/>
      <c r="H70" s="649"/>
      <c r="J70" s="674"/>
      <c r="K70" s="646"/>
      <c r="N70" s="628"/>
    </row>
    <row r="71" spans="1:14" ht="15" x14ac:dyDescent="0.25">
      <c r="A71" s="646"/>
      <c r="B71" s="646"/>
      <c r="C71"/>
      <c r="D71" s="647"/>
      <c r="E71" s="649"/>
      <c r="G71" s="649"/>
      <c r="H71" s="649"/>
      <c r="J71" s="674"/>
      <c r="K71" s="646"/>
      <c r="N71" s="628"/>
    </row>
    <row r="72" spans="1:14" ht="15" x14ac:dyDescent="0.25">
      <c r="A72" s="663" t="s">
        <v>550</v>
      </c>
      <c r="B72" s="675"/>
      <c r="C72" s="676" t="s">
        <v>551</v>
      </c>
      <c r="D72" s="665">
        <v>4181736</v>
      </c>
      <c r="E72" s="665">
        <v>3261821</v>
      </c>
      <c r="F72" s="665">
        <v>919915</v>
      </c>
      <c r="G72" s="665">
        <v>3896426</v>
      </c>
      <c r="H72" s="665">
        <v>3570844</v>
      </c>
      <c r="I72" s="665">
        <v>325582</v>
      </c>
      <c r="J72" s="667">
        <v>285310</v>
      </c>
      <c r="K72" s="668">
        <v>7.3223513034765704</v>
      </c>
      <c r="N72" s="628"/>
    </row>
    <row r="73" spans="1:14" s="646" customFormat="1" ht="8.25" x14ac:dyDescent="0.15">
      <c r="B73" s="678"/>
      <c r="C73" s="679"/>
      <c r="D73" s="649">
        <v>4181736</v>
      </c>
      <c r="E73" s="649">
        <v>3261821</v>
      </c>
      <c r="F73" s="649">
        <v>919915</v>
      </c>
      <c r="G73" s="649">
        <v>3896426</v>
      </c>
      <c r="H73" s="649">
        <v>3570844</v>
      </c>
      <c r="I73" s="649">
        <v>325582</v>
      </c>
      <c r="J73" s="657">
        <v>285310</v>
      </c>
      <c r="K73" s="658">
        <v>7.3223513034765704</v>
      </c>
      <c r="M73" s="659"/>
      <c r="N73" s="660"/>
    </row>
    <row r="74" spans="1:14" s="646" customFormat="1" x14ac:dyDescent="0.2">
      <c r="A74" s="252">
        <v>50</v>
      </c>
      <c r="B74" s="252">
        <v>1</v>
      </c>
      <c r="C74" s="669" t="s">
        <v>552</v>
      </c>
      <c r="D74" s="680">
        <v>95</v>
      </c>
      <c r="E74" s="680">
        <v>65927</v>
      </c>
      <c r="F74" s="670">
        <v>-65832</v>
      </c>
      <c r="G74" s="680">
        <v>98</v>
      </c>
      <c r="H74" s="680">
        <v>75401</v>
      </c>
      <c r="I74" s="670">
        <v>-75303</v>
      </c>
      <c r="J74" s="671">
        <v>-3</v>
      </c>
      <c r="K74" s="672">
        <v>-3.0612244897959182</v>
      </c>
      <c r="L74" s="252"/>
      <c r="M74" s="627"/>
      <c r="N74" s="628"/>
    </row>
    <row r="75" spans="1:14" s="646" customFormat="1" x14ac:dyDescent="0.2">
      <c r="A75" s="252">
        <v>51</v>
      </c>
      <c r="B75" s="252">
        <v>2</v>
      </c>
      <c r="C75" s="669" t="s">
        <v>80</v>
      </c>
      <c r="D75" s="680">
        <v>270764</v>
      </c>
      <c r="E75" s="680">
        <v>493096</v>
      </c>
      <c r="F75" s="670">
        <v>-222332</v>
      </c>
      <c r="G75" s="680">
        <v>254567</v>
      </c>
      <c r="H75" s="680">
        <v>626504</v>
      </c>
      <c r="I75" s="670">
        <v>-371937</v>
      </c>
      <c r="J75" s="671">
        <v>16197</v>
      </c>
      <c r="K75" s="672">
        <v>6.362568596872336</v>
      </c>
      <c r="L75" s="252"/>
      <c r="M75" s="627"/>
      <c r="N75" s="628"/>
    </row>
    <row r="76" spans="1:14" s="646" customFormat="1" x14ac:dyDescent="0.2">
      <c r="A76" s="252">
        <v>52</v>
      </c>
      <c r="B76" s="252">
        <v>3</v>
      </c>
      <c r="C76" s="669" t="s">
        <v>553</v>
      </c>
      <c r="D76" s="252">
        <v>0</v>
      </c>
      <c r="E76" s="680">
        <v>113</v>
      </c>
      <c r="F76" s="670">
        <v>-113</v>
      </c>
      <c r="G76" s="680">
        <v>0</v>
      </c>
      <c r="H76" s="680">
        <v>0</v>
      </c>
      <c r="I76" s="670">
        <v>0</v>
      </c>
      <c r="J76" s="671">
        <v>0</v>
      </c>
      <c r="K76" s="672">
        <v>0</v>
      </c>
      <c r="L76" s="252"/>
      <c r="M76" s="673"/>
      <c r="N76" s="660"/>
    </row>
    <row r="77" spans="1:14" s="646" customFormat="1" x14ac:dyDescent="0.2">
      <c r="A77" s="252">
        <v>53</v>
      </c>
      <c r="B77" s="252">
        <v>4</v>
      </c>
      <c r="C77" s="669" t="s">
        <v>63</v>
      </c>
      <c r="D77" s="252">
        <v>3910877</v>
      </c>
      <c r="E77" s="680">
        <v>2702685</v>
      </c>
      <c r="F77" s="670">
        <v>1208192</v>
      </c>
      <c r="G77" s="252">
        <v>3641761</v>
      </c>
      <c r="H77" s="680">
        <v>2868939</v>
      </c>
      <c r="I77" s="670">
        <v>772822</v>
      </c>
      <c r="J77" s="671">
        <v>269116</v>
      </c>
      <c r="K77" s="672">
        <v>7.3897216209410779</v>
      </c>
      <c r="M77" s="673"/>
      <c r="N77" s="628"/>
    </row>
    <row r="78" spans="1:14" s="646" customFormat="1" ht="15" x14ac:dyDescent="0.25">
      <c r="C78"/>
      <c r="D78" s="647"/>
      <c r="E78" s="649"/>
      <c r="G78" s="649"/>
      <c r="H78" s="649"/>
      <c r="J78" s="674"/>
      <c r="M78" s="673"/>
      <c r="N78" s="660"/>
    </row>
    <row r="79" spans="1:14" ht="19.5" x14ac:dyDescent="0.55000000000000004">
      <c r="A79" s="661" t="s">
        <v>554</v>
      </c>
      <c r="B79" s="646"/>
      <c r="C79" s="681" t="s">
        <v>555</v>
      </c>
      <c r="D79" s="652">
        <v>8163949</v>
      </c>
      <c r="E79" s="652">
        <v>6978695</v>
      </c>
      <c r="F79" s="652">
        <v>1185254</v>
      </c>
      <c r="G79" s="652">
        <v>8211629</v>
      </c>
      <c r="H79" s="652">
        <v>7513195</v>
      </c>
      <c r="I79" s="652">
        <v>698434</v>
      </c>
      <c r="J79" s="654">
        <v>-47680</v>
      </c>
      <c r="K79" s="655">
        <v>-0.58063996802583262</v>
      </c>
      <c r="L79" s="646"/>
      <c r="M79" s="673"/>
      <c r="N79" s="628"/>
    </row>
    <row r="80" spans="1:14" s="646" customFormat="1" ht="8.25" x14ac:dyDescent="0.15">
      <c r="C80" s="679"/>
      <c r="D80" s="649">
        <v>8163949</v>
      </c>
      <c r="E80" s="649">
        <v>6978695</v>
      </c>
      <c r="F80" s="649">
        <v>1185254</v>
      </c>
      <c r="G80" s="649">
        <v>8211629</v>
      </c>
      <c r="H80" s="649">
        <v>7513195</v>
      </c>
      <c r="I80" s="649">
        <v>698434</v>
      </c>
      <c r="J80" s="657">
        <v>-47680</v>
      </c>
      <c r="K80" s="658">
        <v>-0.58063996802583262</v>
      </c>
      <c r="M80" s="682"/>
      <c r="N80" s="660"/>
    </row>
    <row r="81" spans="1:14" ht="15" x14ac:dyDescent="0.25">
      <c r="A81" s="663" t="s">
        <v>498</v>
      </c>
      <c r="B81" s="661"/>
      <c r="C81" s="676" t="s">
        <v>556</v>
      </c>
      <c r="D81" s="665">
        <v>569321</v>
      </c>
      <c r="E81" s="665">
        <v>673186</v>
      </c>
      <c r="F81" s="665">
        <v>-103865</v>
      </c>
      <c r="G81" s="665">
        <v>515067</v>
      </c>
      <c r="H81" s="665">
        <v>834351</v>
      </c>
      <c r="I81" s="665">
        <v>-319284</v>
      </c>
      <c r="J81" s="667">
        <v>54254</v>
      </c>
      <c r="K81" s="668">
        <v>10.533386918595056</v>
      </c>
      <c r="L81" s="646"/>
      <c r="M81" s="673"/>
      <c r="N81" s="628"/>
    </row>
    <row r="82" spans="1:14" s="646" customFormat="1" ht="8.25" x14ac:dyDescent="0.15">
      <c r="C82" s="679"/>
      <c r="D82" s="649">
        <v>569321</v>
      </c>
      <c r="E82" s="649">
        <v>673186</v>
      </c>
      <c r="F82" s="649">
        <v>-103865</v>
      </c>
      <c r="G82" s="649">
        <v>515067</v>
      </c>
      <c r="H82" s="649">
        <v>834351</v>
      </c>
      <c r="I82" s="649">
        <v>-319284</v>
      </c>
      <c r="J82" s="657">
        <v>-161165</v>
      </c>
      <c r="K82" s="658">
        <v>-19.316211043074198</v>
      </c>
      <c r="M82" s="682"/>
      <c r="N82" s="660"/>
    </row>
    <row r="83" spans="1:14" x14ac:dyDescent="0.2">
      <c r="A83" s="252">
        <v>54</v>
      </c>
      <c r="B83" s="252">
        <v>1</v>
      </c>
      <c r="C83" s="669" t="s">
        <v>557</v>
      </c>
      <c r="D83" s="253">
        <v>1559</v>
      </c>
      <c r="E83" s="680">
        <v>40641</v>
      </c>
      <c r="F83" s="670">
        <v>-39082</v>
      </c>
      <c r="G83" s="253">
        <v>462</v>
      </c>
      <c r="H83" s="680">
        <v>54778</v>
      </c>
      <c r="I83" s="670">
        <v>-54316</v>
      </c>
      <c r="J83" s="671">
        <v>1097</v>
      </c>
      <c r="K83" s="672">
        <v>237.44588744588745</v>
      </c>
      <c r="M83" s="673"/>
      <c r="N83" s="628"/>
    </row>
    <row r="84" spans="1:14" x14ac:dyDescent="0.2">
      <c r="A84" s="252">
        <v>55</v>
      </c>
      <c r="B84" s="252">
        <v>2</v>
      </c>
      <c r="C84" s="669" t="s">
        <v>558</v>
      </c>
      <c r="D84" s="253">
        <v>19994</v>
      </c>
      <c r="E84" s="680">
        <v>14786</v>
      </c>
      <c r="F84" s="670">
        <v>5208</v>
      </c>
      <c r="G84" s="253">
        <v>18662</v>
      </c>
      <c r="H84" s="680">
        <v>20068</v>
      </c>
      <c r="I84" s="670">
        <v>-1406</v>
      </c>
      <c r="J84" s="671">
        <v>1332</v>
      </c>
      <c r="K84" s="672">
        <v>7.1374986603793804</v>
      </c>
      <c r="M84" s="673"/>
      <c r="N84" s="628"/>
    </row>
    <row r="85" spans="1:14" x14ac:dyDescent="0.2">
      <c r="A85" s="252">
        <v>56</v>
      </c>
      <c r="B85" s="252">
        <v>3</v>
      </c>
      <c r="C85" s="669" t="s">
        <v>559</v>
      </c>
      <c r="D85" s="253">
        <v>48379</v>
      </c>
      <c r="E85" s="680">
        <v>42245</v>
      </c>
      <c r="F85" s="670">
        <v>6134</v>
      </c>
      <c r="G85" s="253">
        <v>40950</v>
      </c>
      <c r="H85" s="680">
        <v>46507</v>
      </c>
      <c r="I85" s="670">
        <v>-5557</v>
      </c>
      <c r="J85" s="671">
        <v>7429</v>
      </c>
      <c r="K85" s="672">
        <v>18.141636141636141</v>
      </c>
      <c r="M85" s="673"/>
      <c r="N85" s="628"/>
    </row>
    <row r="86" spans="1:14" x14ac:dyDescent="0.2">
      <c r="A86" s="252">
        <v>57</v>
      </c>
      <c r="B86" s="252">
        <v>4</v>
      </c>
      <c r="C86" s="669" t="s">
        <v>560</v>
      </c>
      <c r="D86" s="253">
        <v>11487</v>
      </c>
      <c r="E86" s="680">
        <v>30935</v>
      </c>
      <c r="F86" s="670">
        <v>-19448</v>
      </c>
      <c r="G86" s="253">
        <v>12020</v>
      </c>
      <c r="H86" s="680">
        <v>69489</v>
      </c>
      <c r="I86" s="670">
        <v>-57469</v>
      </c>
      <c r="J86" s="671">
        <v>-533</v>
      </c>
      <c r="K86" s="672">
        <v>-4.434276206322795</v>
      </c>
      <c r="N86" s="628"/>
    </row>
    <row r="87" spans="1:14" x14ac:dyDescent="0.2">
      <c r="A87" s="252">
        <v>58</v>
      </c>
      <c r="B87" s="252">
        <v>5</v>
      </c>
      <c r="C87" s="669" t="s">
        <v>90</v>
      </c>
      <c r="D87" s="253">
        <v>255120</v>
      </c>
      <c r="E87" s="680">
        <v>102620</v>
      </c>
      <c r="F87" s="670">
        <v>152500</v>
      </c>
      <c r="G87" s="253">
        <v>219148</v>
      </c>
      <c r="H87" s="680">
        <v>97468</v>
      </c>
      <c r="I87" s="670">
        <v>121680</v>
      </c>
      <c r="J87" s="671">
        <v>35972</v>
      </c>
      <c r="K87" s="672">
        <v>16.414477887090005</v>
      </c>
      <c r="N87" s="628"/>
    </row>
    <row r="88" spans="1:14" x14ac:dyDescent="0.2">
      <c r="A88" s="252">
        <v>59</v>
      </c>
      <c r="B88" s="252">
        <v>6</v>
      </c>
      <c r="C88" s="669" t="s">
        <v>561</v>
      </c>
      <c r="D88" s="253">
        <v>767</v>
      </c>
      <c r="E88" s="680">
        <v>1170</v>
      </c>
      <c r="F88" s="670">
        <v>-403</v>
      </c>
      <c r="G88" s="253">
        <v>418</v>
      </c>
      <c r="H88" s="680">
        <v>1431</v>
      </c>
      <c r="I88" s="670">
        <v>-1013</v>
      </c>
      <c r="J88" s="671">
        <v>349</v>
      </c>
      <c r="K88" s="672">
        <v>83.492822966507177</v>
      </c>
      <c r="M88" s="673"/>
      <c r="N88" s="628"/>
    </row>
    <row r="89" spans="1:14" s="646" customFormat="1" x14ac:dyDescent="0.2">
      <c r="A89" s="252">
        <v>60</v>
      </c>
      <c r="B89" s="252">
        <v>7</v>
      </c>
      <c r="C89" s="669" t="s">
        <v>562</v>
      </c>
      <c r="D89" s="253">
        <v>25648</v>
      </c>
      <c r="E89" s="680">
        <v>49407</v>
      </c>
      <c r="F89" s="670">
        <v>-23759</v>
      </c>
      <c r="G89" s="253">
        <v>28001</v>
      </c>
      <c r="H89" s="680">
        <v>43261</v>
      </c>
      <c r="I89" s="670">
        <v>-15260</v>
      </c>
      <c r="J89" s="671">
        <v>-2353</v>
      </c>
      <c r="K89" s="672">
        <v>-8.403271311738866</v>
      </c>
      <c r="L89" s="252"/>
      <c r="M89" s="673"/>
      <c r="N89" s="628"/>
    </row>
    <row r="90" spans="1:14" s="646" customFormat="1" x14ac:dyDescent="0.2">
      <c r="A90" s="252">
        <v>61</v>
      </c>
      <c r="B90" s="252">
        <v>8</v>
      </c>
      <c r="C90" s="669" t="s">
        <v>291</v>
      </c>
      <c r="D90" s="253">
        <v>152940</v>
      </c>
      <c r="E90" s="680">
        <v>284284</v>
      </c>
      <c r="F90" s="670">
        <v>-131344</v>
      </c>
      <c r="G90" s="253">
        <v>146173</v>
      </c>
      <c r="H90" s="680">
        <v>337406</v>
      </c>
      <c r="I90" s="670">
        <v>-191233</v>
      </c>
      <c r="J90" s="671">
        <v>6767</v>
      </c>
      <c r="K90" s="672">
        <v>4.6294459305070017</v>
      </c>
      <c r="L90" s="252"/>
      <c r="M90" s="673"/>
      <c r="N90" s="628"/>
    </row>
    <row r="91" spans="1:14" s="646" customFormat="1" x14ac:dyDescent="0.2">
      <c r="A91" s="252">
        <v>62</v>
      </c>
      <c r="B91" s="252">
        <v>9</v>
      </c>
      <c r="C91" s="669" t="s">
        <v>563</v>
      </c>
      <c r="D91" s="253">
        <v>5302</v>
      </c>
      <c r="E91" s="680">
        <v>11707</v>
      </c>
      <c r="F91" s="670">
        <v>-6405</v>
      </c>
      <c r="G91" s="253">
        <v>2616</v>
      </c>
      <c r="H91" s="680">
        <v>20574</v>
      </c>
      <c r="I91" s="670">
        <v>-17958</v>
      </c>
      <c r="J91" s="671">
        <v>2686</v>
      </c>
      <c r="K91" s="672">
        <v>102.67584097859327</v>
      </c>
      <c r="L91" s="252"/>
      <c r="M91" s="627"/>
      <c r="N91" s="628"/>
    </row>
    <row r="92" spans="1:14" x14ac:dyDescent="0.2">
      <c r="A92" s="252">
        <v>63</v>
      </c>
      <c r="B92" s="252">
        <v>10</v>
      </c>
      <c r="C92" s="669" t="s">
        <v>164</v>
      </c>
      <c r="D92" s="253">
        <v>48125</v>
      </c>
      <c r="E92" s="680">
        <v>95391</v>
      </c>
      <c r="F92" s="670">
        <v>-47266</v>
      </c>
      <c r="G92" s="253">
        <v>46617</v>
      </c>
      <c r="H92" s="680">
        <v>143369</v>
      </c>
      <c r="I92" s="670">
        <v>-96752</v>
      </c>
      <c r="J92" s="671">
        <v>1508</v>
      </c>
      <c r="K92" s="672">
        <v>3.2348713988459146</v>
      </c>
      <c r="N92" s="628"/>
    </row>
    <row r="93" spans="1:14" ht="15" x14ac:dyDescent="0.25">
      <c r="A93" s="646"/>
      <c r="B93" s="646"/>
      <c r="C93"/>
      <c r="D93" s="647"/>
      <c r="E93" s="649"/>
      <c r="G93" s="649"/>
      <c r="H93" s="649"/>
      <c r="J93" s="674"/>
      <c r="K93" s="646"/>
      <c r="L93" s="646"/>
      <c r="N93" s="628"/>
    </row>
    <row r="94" spans="1:14" ht="15" x14ac:dyDescent="0.25">
      <c r="A94" s="663" t="s">
        <v>525</v>
      </c>
      <c r="B94" s="675"/>
      <c r="C94" s="676" t="s">
        <v>564</v>
      </c>
      <c r="D94" s="665">
        <v>2216437</v>
      </c>
      <c r="E94" s="665">
        <v>1446750</v>
      </c>
      <c r="F94" s="665">
        <v>769687</v>
      </c>
      <c r="G94" s="665">
        <v>2229417</v>
      </c>
      <c r="H94" s="665">
        <v>1487687</v>
      </c>
      <c r="I94" s="665">
        <v>741730</v>
      </c>
      <c r="J94" s="667">
        <v>-12980</v>
      </c>
      <c r="K94" s="668">
        <v>-0.58221499163234158</v>
      </c>
      <c r="L94" s="646"/>
      <c r="N94" s="628"/>
    </row>
    <row r="95" spans="1:14" s="646" customFormat="1" ht="8.25" x14ac:dyDescent="0.15">
      <c r="C95" s="679"/>
      <c r="D95" s="649">
        <v>2216437</v>
      </c>
      <c r="E95" s="649">
        <v>1446750</v>
      </c>
      <c r="F95" s="649">
        <v>769687</v>
      </c>
      <c r="G95" s="649">
        <v>2229417</v>
      </c>
      <c r="H95" s="649">
        <v>1487687</v>
      </c>
      <c r="I95" s="649">
        <v>741730</v>
      </c>
      <c r="J95" s="657">
        <v>-12980</v>
      </c>
      <c r="K95" s="658">
        <v>-0.58221499163234158</v>
      </c>
      <c r="M95" s="659"/>
      <c r="N95" s="660"/>
    </row>
    <row r="96" spans="1:14" x14ac:dyDescent="0.2">
      <c r="A96" s="252">
        <v>64</v>
      </c>
      <c r="B96" s="252">
        <v>1</v>
      </c>
      <c r="C96" s="669" t="s">
        <v>76</v>
      </c>
      <c r="D96" s="253">
        <v>181807</v>
      </c>
      <c r="E96" s="680">
        <v>92630</v>
      </c>
      <c r="F96" s="670">
        <v>89177</v>
      </c>
      <c r="G96" s="253">
        <v>165813</v>
      </c>
      <c r="H96" s="680">
        <v>142085</v>
      </c>
      <c r="I96" s="670">
        <v>23728</v>
      </c>
      <c r="J96" s="671">
        <v>15994</v>
      </c>
      <c r="K96" s="672">
        <v>9.6458058173967061</v>
      </c>
      <c r="N96" s="628"/>
    </row>
    <row r="97" spans="1:14" x14ac:dyDescent="0.2">
      <c r="A97" s="252">
        <v>65</v>
      </c>
      <c r="B97" s="252">
        <v>2</v>
      </c>
      <c r="C97" s="669" t="s">
        <v>565</v>
      </c>
      <c r="D97" s="253">
        <v>19199</v>
      </c>
      <c r="E97" s="680">
        <v>4527</v>
      </c>
      <c r="F97" s="670">
        <v>14672</v>
      </c>
      <c r="G97" s="253">
        <v>20042</v>
      </c>
      <c r="H97" s="680">
        <v>3324</v>
      </c>
      <c r="I97" s="670">
        <v>16718</v>
      </c>
      <c r="J97" s="671">
        <v>-843</v>
      </c>
      <c r="K97" s="672">
        <v>-4.2061670491966874</v>
      </c>
      <c r="N97" s="628"/>
    </row>
    <row r="98" spans="1:14" x14ac:dyDescent="0.2">
      <c r="A98" s="252">
        <v>66</v>
      </c>
      <c r="B98" s="252">
        <v>3</v>
      </c>
      <c r="C98" s="669" t="s">
        <v>566</v>
      </c>
      <c r="D98" s="253">
        <v>28501</v>
      </c>
      <c r="E98" s="680">
        <v>177141</v>
      </c>
      <c r="F98" s="670">
        <v>-148640</v>
      </c>
      <c r="G98" s="253">
        <v>31142</v>
      </c>
      <c r="H98" s="680">
        <v>89507</v>
      </c>
      <c r="I98" s="670">
        <v>-58365</v>
      </c>
      <c r="J98" s="671">
        <v>-2641</v>
      </c>
      <c r="K98" s="672">
        <v>-8.4805086378524184</v>
      </c>
      <c r="N98" s="628"/>
    </row>
    <row r="99" spans="1:14" x14ac:dyDescent="0.2">
      <c r="A99" s="252">
        <v>67</v>
      </c>
      <c r="B99" s="252">
        <v>4</v>
      </c>
      <c r="C99" s="669" t="s">
        <v>567</v>
      </c>
      <c r="D99" s="252">
        <v>0</v>
      </c>
      <c r="E99" s="680">
        <v>139</v>
      </c>
      <c r="F99" s="670">
        <v>-139</v>
      </c>
      <c r="G99" s="252">
        <v>0</v>
      </c>
      <c r="H99" s="680">
        <v>44</v>
      </c>
      <c r="I99" s="670">
        <v>-44</v>
      </c>
      <c r="J99" s="671">
        <v>0</v>
      </c>
      <c r="K99" s="672">
        <v>0</v>
      </c>
      <c r="N99" s="628"/>
    </row>
    <row r="100" spans="1:14" x14ac:dyDescent="0.2">
      <c r="A100" s="252">
        <v>68</v>
      </c>
      <c r="B100" s="252">
        <v>5</v>
      </c>
      <c r="C100" s="669" t="s">
        <v>568</v>
      </c>
      <c r="D100" s="253">
        <v>112</v>
      </c>
      <c r="E100" s="680">
        <v>227</v>
      </c>
      <c r="F100" s="670">
        <v>-115</v>
      </c>
      <c r="G100" s="253">
        <v>130</v>
      </c>
      <c r="H100" s="680">
        <v>1630</v>
      </c>
      <c r="I100" s="670">
        <v>-1500</v>
      </c>
      <c r="J100" s="671">
        <v>-18</v>
      </c>
      <c r="K100" s="672">
        <v>-13.846153846153847</v>
      </c>
      <c r="N100" s="628"/>
    </row>
    <row r="101" spans="1:14" x14ac:dyDescent="0.2">
      <c r="A101" s="252">
        <v>69</v>
      </c>
      <c r="B101" s="252">
        <v>6</v>
      </c>
      <c r="C101" s="669" t="s">
        <v>168</v>
      </c>
      <c r="D101" s="253">
        <v>62858</v>
      </c>
      <c r="E101" s="680">
        <v>83256</v>
      </c>
      <c r="F101" s="670">
        <v>-20398</v>
      </c>
      <c r="G101" s="253">
        <v>63077</v>
      </c>
      <c r="H101" s="680">
        <v>89921</v>
      </c>
      <c r="I101" s="670">
        <v>-26844</v>
      </c>
      <c r="J101" s="671">
        <v>-219</v>
      </c>
      <c r="K101" s="672">
        <v>-0.34719469854305057</v>
      </c>
      <c r="M101" s="683"/>
      <c r="N101" s="628"/>
    </row>
    <row r="102" spans="1:14" x14ac:dyDescent="0.2">
      <c r="A102" s="252">
        <v>70</v>
      </c>
      <c r="B102" s="252">
        <v>7</v>
      </c>
      <c r="C102" s="669" t="s">
        <v>569</v>
      </c>
      <c r="D102" s="253">
        <v>24819</v>
      </c>
      <c r="E102" s="680">
        <v>11809</v>
      </c>
      <c r="F102" s="670">
        <v>13010</v>
      </c>
      <c r="G102" s="253">
        <v>16353</v>
      </c>
      <c r="H102" s="680">
        <v>12451</v>
      </c>
      <c r="I102" s="670">
        <v>3902</v>
      </c>
      <c r="J102" s="671">
        <v>8466</v>
      </c>
      <c r="K102" s="672">
        <v>51.770317372959092</v>
      </c>
      <c r="M102" s="683"/>
      <c r="N102" s="628"/>
    </row>
    <row r="103" spans="1:14" ht="15" x14ac:dyDescent="0.25">
      <c r="C103"/>
      <c r="D103" s="253"/>
      <c r="E103" s="680"/>
      <c r="F103" s="670"/>
      <c r="H103" s="680"/>
      <c r="I103" s="670"/>
      <c r="J103" s="671"/>
      <c r="K103" s="672"/>
      <c r="M103" s="683"/>
      <c r="N103" s="628"/>
    </row>
    <row r="104" spans="1:14" ht="15" x14ac:dyDescent="0.25">
      <c r="C104"/>
      <c r="D104" s="253"/>
      <c r="E104" s="680"/>
      <c r="F104" s="142" t="s">
        <v>570</v>
      </c>
      <c r="H104" s="680"/>
      <c r="I104" s="670"/>
      <c r="J104" s="671"/>
      <c r="K104" s="672"/>
      <c r="M104" s="683"/>
      <c r="N104" s="628"/>
    </row>
    <row r="105" spans="1:14" ht="15" x14ac:dyDescent="0.25">
      <c r="C105"/>
      <c r="D105" s="253"/>
      <c r="E105" s="680"/>
      <c r="F105" s="670"/>
      <c r="H105" s="680"/>
      <c r="I105" s="670"/>
      <c r="J105" s="671"/>
      <c r="K105" s="672"/>
      <c r="M105" s="683"/>
      <c r="N105" s="628"/>
    </row>
    <row r="106" spans="1:14" x14ac:dyDescent="0.2">
      <c r="A106" s="252">
        <v>71</v>
      </c>
      <c r="B106" s="252">
        <v>8</v>
      </c>
      <c r="C106" s="669" t="s">
        <v>160</v>
      </c>
      <c r="D106" s="253">
        <v>38200</v>
      </c>
      <c r="E106" s="680">
        <v>5943</v>
      </c>
      <c r="F106" s="670">
        <v>32257</v>
      </c>
      <c r="G106" s="253">
        <v>41496</v>
      </c>
      <c r="H106" s="680">
        <v>5521</v>
      </c>
      <c r="I106" s="670">
        <v>35975</v>
      </c>
      <c r="J106" s="671">
        <v>-3296</v>
      </c>
      <c r="K106" s="672">
        <v>-7.9429342587237324</v>
      </c>
      <c r="M106" s="683"/>
      <c r="N106" s="628"/>
    </row>
    <row r="107" spans="1:14" s="646" customFormat="1" x14ac:dyDescent="0.2">
      <c r="A107" s="252">
        <v>72</v>
      </c>
      <c r="B107" s="252">
        <v>9</v>
      </c>
      <c r="C107" s="669" t="s">
        <v>174</v>
      </c>
      <c r="D107" s="253">
        <v>57146</v>
      </c>
      <c r="E107" s="680">
        <v>23973</v>
      </c>
      <c r="F107" s="670">
        <v>33173</v>
      </c>
      <c r="G107" s="253">
        <v>52565</v>
      </c>
      <c r="H107" s="680">
        <v>106518</v>
      </c>
      <c r="I107" s="670">
        <v>-53953</v>
      </c>
      <c r="J107" s="671">
        <v>4581</v>
      </c>
      <c r="K107" s="672">
        <v>8.7149243793398643</v>
      </c>
      <c r="L107" s="252"/>
      <c r="M107" s="627"/>
      <c r="N107" s="628"/>
    </row>
    <row r="108" spans="1:14" s="646" customFormat="1" x14ac:dyDescent="0.2">
      <c r="A108" s="252">
        <v>73</v>
      </c>
      <c r="B108" s="252">
        <v>10</v>
      </c>
      <c r="C108" s="669" t="s">
        <v>91</v>
      </c>
      <c r="D108" s="253">
        <v>134979</v>
      </c>
      <c r="E108" s="680">
        <v>233591</v>
      </c>
      <c r="F108" s="670">
        <v>-98612</v>
      </c>
      <c r="G108" s="253">
        <v>140548</v>
      </c>
      <c r="H108" s="680">
        <v>251919</v>
      </c>
      <c r="I108" s="670">
        <v>-111371</v>
      </c>
      <c r="J108" s="671">
        <v>-5569</v>
      </c>
      <c r="K108" s="672">
        <v>-3.9623473831004357</v>
      </c>
      <c r="L108" s="252"/>
      <c r="M108" s="627"/>
      <c r="N108" s="628"/>
    </row>
    <row r="109" spans="1:14" s="646" customFormat="1" x14ac:dyDescent="0.2">
      <c r="A109" s="252">
        <v>74</v>
      </c>
      <c r="B109" s="252">
        <v>11</v>
      </c>
      <c r="C109" s="669" t="s">
        <v>571</v>
      </c>
      <c r="D109" s="252">
        <v>0</v>
      </c>
      <c r="E109" s="680">
        <v>0</v>
      </c>
      <c r="F109" s="670">
        <v>0</v>
      </c>
      <c r="G109" s="252">
        <v>0</v>
      </c>
      <c r="H109" s="680">
        <v>7</v>
      </c>
      <c r="I109" s="670">
        <v>-7</v>
      </c>
      <c r="J109" s="671">
        <v>0</v>
      </c>
      <c r="K109" s="672">
        <v>0</v>
      </c>
      <c r="L109" s="252"/>
      <c r="M109" s="627"/>
      <c r="N109" s="628"/>
    </row>
    <row r="110" spans="1:14" x14ac:dyDescent="0.2">
      <c r="A110" s="252">
        <v>75</v>
      </c>
      <c r="B110" s="252">
        <v>12</v>
      </c>
      <c r="C110" s="669" t="s">
        <v>68</v>
      </c>
      <c r="D110" s="253">
        <v>1668816</v>
      </c>
      <c r="E110" s="680">
        <v>813514</v>
      </c>
      <c r="F110" s="670">
        <v>855302</v>
      </c>
      <c r="G110" s="253">
        <v>1698251</v>
      </c>
      <c r="H110" s="680">
        <v>784760</v>
      </c>
      <c r="I110" s="670">
        <v>913491</v>
      </c>
      <c r="J110" s="671">
        <v>-29435</v>
      </c>
      <c r="K110" s="672">
        <v>-1.7332538005277194</v>
      </c>
      <c r="N110" s="628"/>
    </row>
    <row r="111" spans="1:14" ht="15" x14ac:dyDescent="0.25">
      <c r="A111" s="646"/>
      <c r="B111" s="646"/>
      <c r="C111"/>
      <c r="D111" s="647"/>
      <c r="E111" s="649"/>
      <c r="G111" s="649"/>
      <c r="H111" s="649"/>
      <c r="J111" s="674"/>
      <c r="K111" s="646"/>
      <c r="N111" s="628"/>
    </row>
    <row r="112" spans="1:14" ht="15" x14ac:dyDescent="0.25">
      <c r="A112" s="663" t="s">
        <v>535</v>
      </c>
      <c r="B112" s="675"/>
      <c r="C112" s="676" t="s">
        <v>572</v>
      </c>
      <c r="D112" s="665">
        <v>2087582</v>
      </c>
      <c r="E112" s="665">
        <v>1204436</v>
      </c>
      <c r="F112" s="665">
        <v>883146</v>
      </c>
      <c r="G112" s="665">
        <v>2113007</v>
      </c>
      <c r="H112" s="665">
        <v>931599</v>
      </c>
      <c r="I112" s="665">
        <v>1181408</v>
      </c>
      <c r="J112" s="667">
        <v>-25425</v>
      </c>
      <c r="K112" s="668">
        <v>-1.2032615130948454</v>
      </c>
      <c r="N112" s="628"/>
    </row>
    <row r="113" spans="1:14" ht="15" x14ac:dyDescent="0.25">
      <c r="A113" s="646"/>
      <c r="B113" s="646"/>
      <c r="C113"/>
      <c r="D113" s="649">
        <v>2087582</v>
      </c>
      <c r="E113" s="649">
        <v>1204436</v>
      </c>
      <c r="F113" s="649">
        <v>883146</v>
      </c>
      <c r="G113" s="649">
        <v>2113007</v>
      </c>
      <c r="H113" s="649">
        <v>931599</v>
      </c>
      <c r="I113" s="649">
        <v>1181408</v>
      </c>
      <c r="J113" s="657">
        <v>-25425</v>
      </c>
      <c r="K113" s="658">
        <v>-1.2032615130948454</v>
      </c>
      <c r="N113" s="628"/>
    </row>
    <row r="114" spans="1:14" x14ac:dyDescent="0.2">
      <c r="A114" s="252">
        <v>76</v>
      </c>
      <c r="B114" s="252">
        <v>1</v>
      </c>
      <c r="C114" s="669" t="s">
        <v>573</v>
      </c>
      <c r="D114" s="253">
        <v>4029</v>
      </c>
      <c r="E114" s="680">
        <v>259</v>
      </c>
      <c r="F114" s="670">
        <v>3770</v>
      </c>
      <c r="G114" s="253">
        <v>4614</v>
      </c>
      <c r="H114" s="680">
        <v>32</v>
      </c>
      <c r="I114" s="670">
        <v>4582</v>
      </c>
      <c r="J114" s="671">
        <v>-585</v>
      </c>
      <c r="K114" s="672">
        <v>-12.678803641092328</v>
      </c>
      <c r="N114" s="628"/>
    </row>
    <row r="115" spans="1:14" x14ac:dyDescent="0.2">
      <c r="A115" s="252">
        <v>77</v>
      </c>
      <c r="B115" s="252">
        <v>2</v>
      </c>
      <c r="C115" s="669" t="s">
        <v>574</v>
      </c>
      <c r="D115" s="253">
        <v>0</v>
      </c>
      <c r="E115" s="680">
        <v>6</v>
      </c>
      <c r="F115" s="670">
        <v>-6</v>
      </c>
      <c r="G115" s="253">
        <v>7</v>
      </c>
      <c r="H115" s="680">
        <v>74</v>
      </c>
      <c r="I115" s="670">
        <v>-67</v>
      </c>
      <c r="J115" s="671">
        <v>-7</v>
      </c>
      <c r="K115" s="672">
        <v>-100</v>
      </c>
      <c r="N115" s="628"/>
    </row>
    <row r="116" spans="1:14" x14ac:dyDescent="0.2">
      <c r="A116" s="252">
        <v>78</v>
      </c>
      <c r="B116" s="252">
        <v>3</v>
      </c>
      <c r="C116" s="669" t="s">
        <v>575</v>
      </c>
      <c r="D116" s="253">
        <v>221</v>
      </c>
      <c r="E116" s="680">
        <v>1709</v>
      </c>
      <c r="F116" s="670">
        <v>-1488</v>
      </c>
      <c r="G116" s="253">
        <v>198</v>
      </c>
      <c r="H116" s="680">
        <v>808</v>
      </c>
      <c r="I116" s="670">
        <v>-610</v>
      </c>
      <c r="J116" s="671">
        <v>23</v>
      </c>
      <c r="K116" s="672">
        <v>11.616161616161616</v>
      </c>
      <c r="L116" s="646"/>
      <c r="N116" s="628"/>
    </row>
    <row r="117" spans="1:14" x14ac:dyDescent="0.2">
      <c r="A117" s="252">
        <v>79</v>
      </c>
      <c r="B117" s="252">
        <v>4</v>
      </c>
      <c r="C117" s="669" t="s">
        <v>576</v>
      </c>
      <c r="D117" s="253">
        <v>16031</v>
      </c>
      <c r="E117" s="680">
        <v>6943</v>
      </c>
      <c r="F117" s="670">
        <v>9088</v>
      </c>
      <c r="G117" s="253">
        <v>16607</v>
      </c>
      <c r="H117" s="680">
        <v>1985</v>
      </c>
      <c r="I117" s="670">
        <v>14622</v>
      </c>
      <c r="J117" s="671">
        <v>-576</v>
      </c>
      <c r="K117" s="672">
        <v>-3.468416932618775</v>
      </c>
      <c r="L117" s="646"/>
      <c r="N117" s="628"/>
    </row>
    <row r="118" spans="1:14" x14ac:dyDescent="0.2">
      <c r="A118" s="252">
        <v>80</v>
      </c>
      <c r="B118" s="252">
        <v>5</v>
      </c>
      <c r="C118" s="669" t="s">
        <v>577</v>
      </c>
      <c r="D118" s="252">
        <v>0</v>
      </c>
      <c r="E118" s="680">
        <v>673</v>
      </c>
      <c r="F118" s="670">
        <v>-673</v>
      </c>
      <c r="G118" s="252">
        <v>0</v>
      </c>
      <c r="H118" s="680">
        <v>27</v>
      </c>
      <c r="I118" s="670">
        <v>-27</v>
      </c>
      <c r="J118" s="671">
        <v>0</v>
      </c>
      <c r="K118" s="672">
        <v>0</v>
      </c>
      <c r="L118" s="646"/>
      <c r="N118" s="628"/>
    </row>
    <row r="119" spans="1:14" x14ac:dyDescent="0.2">
      <c r="A119" s="252">
        <v>81</v>
      </c>
      <c r="B119" s="252">
        <v>6</v>
      </c>
      <c r="C119" s="669" t="s">
        <v>578</v>
      </c>
      <c r="D119" s="253">
        <v>4</v>
      </c>
      <c r="E119" s="680">
        <v>56</v>
      </c>
      <c r="F119" s="670">
        <v>-52</v>
      </c>
      <c r="G119" s="253">
        <v>7</v>
      </c>
      <c r="H119" s="680">
        <v>39</v>
      </c>
      <c r="I119" s="670">
        <v>-32</v>
      </c>
      <c r="J119" s="671">
        <v>-3</v>
      </c>
      <c r="K119" s="672">
        <v>-42.857142857142854</v>
      </c>
      <c r="N119" s="628"/>
    </row>
    <row r="120" spans="1:14" x14ac:dyDescent="0.2">
      <c r="A120" s="252">
        <v>82</v>
      </c>
      <c r="B120" s="252">
        <v>7</v>
      </c>
      <c r="C120" s="669" t="s">
        <v>154</v>
      </c>
      <c r="D120" s="253">
        <v>88683</v>
      </c>
      <c r="E120" s="680">
        <v>19973</v>
      </c>
      <c r="F120" s="670">
        <v>68710</v>
      </c>
      <c r="G120" s="253">
        <v>77376</v>
      </c>
      <c r="H120" s="680">
        <v>15269</v>
      </c>
      <c r="I120" s="670">
        <v>62107</v>
      </c>
      <c r="J120" s="671">
        <v>11307</v>
      </c>
      <c r="K120" s="672">
        <v>14.613058312655086</v>
      </c>
      <c r="N120" s="628"/>
    </row>
    <row r="121" spans="1:14" x14ac:dyDescent="0.2">
      <c r="A121" s="252">
        <v>83</v>
      </c>
      <c r="B121" s="252">
        <v>8</v>
      </c>
      <c r="C121" s="669" t="s">
        <v>579</v>
      </c>
      <c r="D121" s="252">
        <v>0</v>
      </c>
      <c r="E121" s="680">
        <v>9</v>
      </c>
      <c r="F121" s="670">
        <v>-9</v>
      </c>
      <c r="G121" s="252">
        <v>0</v>
      </c>
      <c r="H121" s="680">
        <v>10</v>
      </c>
      <c r="I121" s="670">
        <v>-10</v>
      </c>
      <c r="J121" s="671">
        <v>0</v>
      </c>
      <c r="K121" s="672">
        <v>0</v>
      </c>
      <c r="N121" s="628"/>
    </row>
    <row r="122" spans="1:14" x14ac:dyDescent="0.2">
      <c r="A122" s="252">
        <v>84</v>
      </c>
      <c r="B122" s="252">
        <v>9</v>
      </c>
      <c r="C122" s="669" t="s">
        <v>101</v>
      </c>
      <c r="D122" s="253">
        <v>785651</v>
      </c>
      <c r="E122" s="680">
        <v>943285</v>
      </c>
      <c r="F122" s="670">
        <v>-157634</v>
      </c>
      <c r="G122" s="253">
        <v>766376</v>
      </c>
      <c r="H122" s="680">
        <v>659889</v>
      </c>
      <c r="I122" s="670">
        <v>106487</v>
      </c>
      <c r="J122" s="671">
        <v>19275</v>
      </c>
      <c r="K122" s="672">
        <v>2.5150839796653339</v>
      </c>
      <c r="N122" s="628"/>
    </row>
    <row r="123" spans="1:14" x14ac:dyDescent="0.2">
      <c r="A123" s="252">
        <v>85</v>
      </c>
      <c r="B123" s="252">
        <v>10</v>
      </c>
      <c r="C123" s="669" t="s">
        <v>580</v>
      </c>
      <c r="D123" s="253">
        <v>4478</v>
      </c>
      <c r="E123" s="680">
        <v>245</v>
      </c>
      <c r="F123" s="670">
        <v>4233</v>
      </c>
      <c r="G123" s="253">
        <v>3531</v>
      </c>
      <c r="H123" s="680">
        <v>531</v>
      </c>
      <c r="I123" s="670">
        <v>3000</v>
      </c>
      <c r="J123" s="671">
        <v>947</v>
      </c>
      <c r="K123" s="672">
        <v>26.819597847635229</v>
      </c>
      <c r="N123" s="628"/>
    </row>
    <row r="124" spans="1:14" x14ac:dyDescent="0.2">
      <c r="A124" s="252">
        <v>86</v>
      </c>
      <c r="B124" s="252">
        <v>11</v>
      </c>
      <c r="C124" s="669" t="s">
        <v>581</v>
      </c>
      <c r="D124" s="253">
        <v>13850</v>
      </c>
      <c r="E124" s="680">
        <v>0</v>
      </c>
      <c r="F124" s="670">
        <v>13850</v>
      </c>
      <c r="G124" s="253">
        <v>0</v>
      </c>
      <c r="H124" s="680">
        <v>0</v>
      </c>
      <c r="I124" s="670">
        <v>0</v>
      </c>
      <c r="J124" s="671">
        <v>13850</v>
      </c>
      <c r="K124" s="672">
        <v>0</v>
      </c>
      <c r="N124" s="628"/>
    </row>
    <row r="125" spans="1:14" s="646" customFormat="1" x14ac:dyDescent="0.2">
      <c r="A125" s="252">
        <v>87</v>
      </c>
      <c r="B125" s="252">
        <v>12</v>
      </c>
      <c r="C125" s="669" t="s">
        <v>95</v>
      </c>
      <c r="D125" s="253">
        <v>180461</v>
      </c>
      <c r="E125" s="680">
        <v>22044</v>
      </c>
      <c r="F125" s="670">
        <v>158417</v>
      </c>
      <c r="G125" s="253">
        <v>199089</v>
      </c>
      <c r="H125" s="680">
        <v>28643</v>
      </c>
      <c r="I125" s="670">
        <v>170446</v>
      </c>
      <c r="J125" s="671">
        <v>-18628</v>
      </c>
      <c r="K125" s="672">
        <v>-9.3566194013732549</v>
      </c>
      <c r="L125" s="252"/>
      <c r="M125" s="627"/>
      <c r="N125" s="628"/>
    </row>
    <row r="126" spans="1:14" x14ac:dyDescent="0.2">
      <c r="A126" s="252">
        <v>88</v>
      </c>
      <c r="B126" s="252">
        <v>13</v>
      </c>
      <c r="C126" s="669" t="s">
        <v>582</v>
      </c>
      <c r="D126" s="253">
        <v>3</v>
      </c>
      <c r="E126" s="680">
        <v>195</v>
      </c>
      <c r="F126" s="670">
        <v>-192</v>
      </c>
      <c r="G126" s="253">
        <v>0</v>
      </c>
      <c r="H126" s="680">
        <v>585</v>
      </c>
      <c r="I126" s="670">
        <v>-585</v>
      </c>
      <c r="J126" s="671">
        <v>3</v>
      </c>
      <c r="K126" s="672">
        <v>0</v>
      </c>
      <c r="N126" s="628"/>
    </row>
    <row r="127" spans="1:14" x14ac:dyDescent="0.2">
      <c r="A127" s="252">
        <v>89</v>
      </c>
      <c r="B127" s="252">
        <v>14</v>
      </c>
      <c r="C127" s="669" t="s">
        <v>577</v>
      </c>
      <c r="D127" s="253">
        <v>0</v>
      </c>
      <c r="E127" s="680"/>
      <c r="F127" s="670">
        <v>0</v>
      </c>
      <c r="G127" s="253">
        <v>4</v>
      </c>
      <c r="H127" s="680"/>
      <c r="I127" s="670">
        <v>4</v>
      </c>
      <c r="J127" s="671">
        <v>-4</v>
      </c>
      <c r="K127" s="672">
        <v>-100</v>
      </c>
      <c r="N127" s="628"/>
    </row>
    <row r="128" spans="1:14" s="646" customFormat="1" x14ac:dyDescent="0.2">
      <c r="A128" s="252">
        <v>90</v>
      </c>
      <c r="B128" s="252">
        <v>15</v>
      </c>
      <c r="C128" s="669" t="s">
        <v>175</v>
      </c>
      <c r="D128" s="253">
        <v>1476</v>
      </c>
      <c r="E128" s="680">
        <v>909</v>
      </c>
      <c r="F128" s="670">
        <v>567</v>
      </c>
      <c r="G128" s="253">
        <v>24137</v>
      </c>
      <c r="H128" s="680">
        <v>1468</v>
      </c>
      <c r="I128" s="670">
        <v>22669</v>
      </c>
      <c r="J128" s="671">
        <v>-22661</v>
      </c>
      <c r="K128" s="672">
        <v>-93.884906989269581</v>
      </c>
      <c r="L128" s="252"/>
      <c r="M128" s="627"/>
      <c r="N128" s="628"/>
    </row>
    <row r="129" spans="1:14" x14ac:dyDescent="0.2">
      <c r="A129" s="252">
        <v>91</v>
      </c>
      <c r="B129" s="252">
        <v>16</v>
      </c>
      <c r="C129" s="669" t="s">
        <v>161</v>
      </c>
      <c r="D129" s="253">
        <v>62430</v>
      </c>
      <c r="E129" s="680">
        <v>2852</v>
      </c>
      <c r="F129" s="670">
        <v>59578</v>
      </c>
      <c r="G129" s="253">
        <v>68685</v>
      </c>
      <c r="H129" s="680">
        <v>5215</v>
      </c>
      <c r="I129" s="670">
        <v>63470</v>
      </c>
      <c r="J129" s="671">
        <v>-6255</v>
      </c>
      <c r="K129" s="672">
        <v>-9.106791875955448</v>
      </c>
      <c r="N129" s="628"/>
    </row>
    <row r="130" spans="1:14" s="646" customFormat="1" x14ac:dyDescent="0.2">
      <c r="A130" s="252">
        <v>92</v>
      </c>
      <c r="B130" s="252">
        <v>17</v>
      </c>
      <c r="C130" s="669" t="s">
        <v>88</v>
      </c>
      <c r="D130" s="253">
        <v>930064</v>
      </c>
      <c r="E130" s="680">
        <v>205278</v>
      </c>
      <c r="F130" s="670">
        <v>724786</v>
      </c>
      <c r="G130" s="253">
        <v>952376</v>
      </c>
      <c r="H130" s="680">
        <v>217024</v>
      </c>
      <c r="I130" s="670">
        <v>735352</v>
      </c>
      <c r="J130" s="671">
        <v>-22312</v>
      </c>
      <c r="K130" s="672">
        <v>-2.3427721824153487</v>
      </c>
      <c r="L130" s="252"/>
      <c r="M130" s="627"/>
      <c r="N130" s="628"/>
    </row>
    <row r="131" spans="1:14" x14ac:dyDescent="0.2">
      <c r="A131" s="252">
        <v>93</v>
      </c>
      <c r="B131" s="252">
        <v>18</v>
      </c>
      <c r="C131" s="669" t="s">
        <v>583</v>
      </c>
      <c r="D131" s="253">
        <v>201</v>
      </c>
      <c r="E131" s="253">
        <v>0</v>
      </c>
      <c r="F131" s="670">
        <v>201</v>
      </c>
      <c r="G131" s="253">
        <v>0</v>
      </c>
      <c r="H131" s="253">
        <v>0</v>
      </c>
      <c r="I131" s="670">
        <v>0</v>
      </c>
      <c r="J131" s="671">
        <v>201</v>
      </c>
      <c r="K131" s="672" t="e">
        <v>#DIV/0!</v>
      </c>
      <c r="N131" s="628"/>
    </row>
    <row r="132" spans="1:14" ht="15" x14ac:dyDescent="0.25">
      <c r="B132" s="646"/>
      <c r="C132"/>
      <c r="D132" s="684"/>
      <c r="E132" s="649"/>
      <c r="G132" s="649"/>
      <c r="H132" s="649"/>
      <c r="J132" s="674"/>
      <c r="K132" s="646"/>
      <c r="N132" s="628"/>
    </row>
    <row r="133" spans="1:14" ht="15" x14ac:dyDescent="0.25">
      <c r="B133" s="646"/>
      <c r="C133"/>
      <c r="D133" s="684"/>
      <c r="E133" s="649"/>
      <c r="G133" s="649"/>
      <c r="H133" s="649"/>
      <c r="J133" s="674"/>
      <c r="K133" s="646"/>
      <c r="N133" s="628"/>
    </row>
    <row r="134" spans="1:14" ht="15" x14ac:dyDescent="0.25">
      <c r="B134" s="646"/>
      <c r="C134"/>
      <c r="D134" s="684"/>
      <c r="E134" s="649"/>
      <c r="G134" s="649"/>
      <c r="H134" s="649"/>
      <c r="J134" s="674"/>
      <c r="K134" s="646"/>
      <c r="N134" s="628"/>
    </row>
    <row r="135" spans="1:14" ht="15" x14ac:dyDescent="0.25">
      <c r="B135" s="646"/>
      <c r="C135"/>
      <c r="D135" s="684"/>
      <c r="E135" s="649"/>
      <c r="G135" s="649"/>
      <c r="H135" s="649"/>
      <c r="J135" s="674"/>
      <c r="K135" s="646"/>
      <c r="N135" s="628"/>
    </row>
    <row r="136" spans="1:14" ht="15" x14ac:dyDescent="0.25">
      <c r="B136" s="646"/>
      <c r="C136"/>
      <c r="D136" s="684"/>
      <c r="E136" s="649"/>
      <c r="F136" s="142" t="s">
        <v>584</v>
      </c>
      <c r="G136" s="649"/>
      <c r="H136" s="649"/>
      <c r="J136" s="674"/>
      <c r="K136" s="646"/>
      <c r="N136" s="628"/>
    </row>
    <row r="137" spans="1:14" ht="15" x14ac:dyDescent="0.25">
      <c r="B137" s="646"/>
      <c r="C137"/>
      <c r="D137" s="684"/>
      <c r="E137" s="649"/>
      <c r="G137" s="649"/>
      <c r="H137" s="649"/>
      <c r="J137" s="674"/>
      <c r="K137" s="646"/>
      <c r="N137" s="628"/>
    </row>
    <row r="138" spans="1:14" ht="15" x14ac:dyDescent="0.25">
      <c r="B138" s="646"/>
      <c r="C138"/>
      <c r="D138" s="684"/>
      <c r="E138" s="649"/>
      <c r="G138" s="649"/>
      <c r="H138" s="649"/>
      <c r="J138" s="674"/>
      <c r="K138" s="646"/>
      <c r="N138" s="628"/>
    </row>
    <row r="139" spans="1:14" ht="15" x14ac:dyDescent="0.25">
      <c r="A139" s="663" t="s">
        <v>550</v>
      </c>
      <c r="B139" s="663"/>
      <c r="C139" s="676" t="s">
        <v>585</v>
      </c>
      <c r="D139" s="665">
        <v>3290609</v>
      </c>
      <c r="E139" s="665">
        <v>3654323</v>
      </c>
      <c r="F139" s="665">
        <v>-363714</v>
      </c>
      <c r="G139" s="665">
        <v>3354138</v>
      </c>
      <c r="H139" s="665">
        <v>4259558</v>
      </c>
      <c r="I139" s="665">
        <v>-905420</v>
      </c>
      <c r="J139" s="667">
        <v>-63529</v>
      </c>
      <c r="K139" s="668">
        <v>-1.8940484857808475</v>
      </c>
      <c r="N139" s="628"/>
    </row>
    <row r="140" spans="1:14" ht="15" x14ac:dyDescent="0.25">
      <c r="A140" s="646"/>
      <c r="B140" s="646"/>
      <c r="C140"/>
      <c r="D140" s="649">
        <v>3290609</v>
      </c>
      <c r="E140" s="649">
        <v>3654323</v>
      </c>
      <c r="F140" s="649">
        <v>-363714</v>
      </c>
      <c r="G140" s="649">
        <v>3354138</v>
      </c>
      <c r="H140" s="649">
        <v>4259558</v>
      </c>
      <c r="I140" s="649">
        <v>-905420</v>
      </c>
      <c r="J140" s="657">
        <v>-63529</v>
      </c>
      <c r="K140" s="658">
        <v>-1.8940484857808475</v>
      </c>
      <c r="L140" s="646"/>
      <c r="N140" s="628"/>
    </row>
    <row r="141" spans="1:14" x14ac:dyDescent="0.2">
      <c r="A141" s="252">
        <v>94</v>
      </c>
      <c r="B141" s="252">
        <v>1</v>
      </c>
      <c r="C141" s="669" t="s">
        <v>586</v>
      </c>
      <c r="D141" s="253">
        <v>14009</v>
      </c>
      <c r="E141" s="680">
        <v>168357</v>
      </c>
      <c r="F141" s="670">
        <v>-154348</v>
      </c>
      <c r="G141" s="253">
        <v>14568</v>
      </c>
      <c r="H141" s="680">
        <v>174353</v>
      </c>
      <c r="I141" s="670">
        <v>-159785</v>
      </c>
      <c r="J141" s="671">
        <v>-559</v>
      </c>
      <c r="K141" s="672">
        <v>-3.8371773750686438</v>
      </c>
      <c r="N141" s="628"/>
    </row>
    <row r="142" spans="1:14" x14ac:dyDescent="0.2">
      <c r="A142" s="252">
        <v>95</v>
      </c>
      <c r="B142" s="252">
        <v>2</v>
      </c>
      <c r="C142" s="669" t="s">
        <v>69</v>
      </c>
      <c r="D142" s="253">
        <v>624320</v>
      </c>
      <c r="E142" s="680">
        <v>383387</v>
      </c>
      <c r="F142" s="670">
        <v>240933</v>
      </c>
      <c r="G142" s="253">
        <v>712049</v>
      </c>
      <c r="H142" s="680">
        <v>327111</v>
      </c>
      <c r="I142" s="670">
        <v>384938</v>
      </c>
      <c r="J142" s="671">
        <v>-87729</v>
      </c>
      <c r="K142" s="672">
        <v>-12.320640854772636</v>
      </c>
      <c r="N142" s="628"/>
    </row>
    <row r="143" spans="1:14" x14ac:dyDescent="0.2">
      <c r="A143" s="252">
        <v>96</v>
      </c>
      <c r="B143" s="252">
        <v>3</v>
      </c>
      <c r="C143" s="669" t="s">
        <v>587</v>
      </c>
      <c r="D143" s="253">
        <v>0</v>
      </c>
      <c r="E143" s="680">
        <v>669178</v>
      </c>
      <c r="F143" s="670">
        <v>-669178</v>
      </c>
      <c r="G143" s="253">
        <v>51</v>
      </c>
      <c r="H143" s="680">
        <v>741491</v>
      </c>
      <c r="I143" s="670">
        <v>-741440</v>
      </c>
      <c r="J143" s="671">
        <v>-51</v>
      </c>
      <c r="K143" s="672">
        <v>-100</v>
      </c>
      <c r="L143" s="646"/>
      <c r="N143" s="628"/>
    </row>
    <row r="144" spans="1:14" s="646" customFormat="1" x14ac:dyDescent="0.2">
      <c r="A144" s="252">
        <v>97</v>
      </c>
      <c r="B144" s="252">
        <v>4</v>
      </c>
      <c r="C144" s="669" t="s">
        <v>74</v>
      </c>
      <c r="D144" s="253">
        <v>396773</v>
      </c>
      <c r="E144" s="680">
        <v>444019</v>
      </c>
      <c r="F144" s="670">
        <v>-47246</v>
      </c>
      <c r="G144" s="253">
        <v>413425</v>
      </c>
      <c r="H144" s="680">
        <v>458039</v>
      </c>
      <c r="I144" s="670">
        <v>-44614</v>
      </c>
      <c r="J144" s="671">
        <v>-16652</v>
      </c>
      <c r="K144" s="672">
        <v>-4.0278164116828927</v>
      </c>
      <c r="L144" s="252"/>
      <c r="M144" s="627"/>
      <c r="N144" s="628"/>
    </row>
    <row r="145" spans="1:14" s="646" customFormat="1" x14ac:dyDescent="0.2">
      <c r="A145" s="252">
        <v>98</v>
      </c>
      <c r="B145" s="252">
        <v>5</v>
      </c>
      <c r="C145" s="669" t="s">
        <v>83</v>
      </c>
      <c r="D145" s="253">
        <v>1272110</v>
      </c>
      <c r="E145" s="680">
        <v>1052643</v>
      </c>
      <c r="F145" s="670">
        <v>219467</v>
      </c>
      <c r="G145" s="253">
        <v>1334076</v>
      </c>
      <c r="H145" s="680">
        <v>1325240</v>
      </c>
      <c r="I145" s="670">
        <v>8836</v>
      </c>
      <c r="J145" s="671">
        <v>-61966</v>
      </c>
      <c r="K145" s="672">
        <v>-4.6448628114140424</v>
      </c>
      <c r="M145" s="627"/>
      <c r="N145" s="628"/>
    </row>
    <row r="146" spans="1:14" x14ac:dyDescent="0.2">
      <c r="A146" s="252">
        <v>99</v>
      </c>
      <c r="B146" s="252">
        <v>6</v>
      </c>
      <c r="C146" s="669" t="s">
        <v>588</v>
      </c>
      <c r="D146" s="253">
        <v>58</v>
      </c>
      <c r="E146" s="680">
        <v>72</v>
      </c>
      <c r="F146" s="670">
        <v>-14</v>
      </c>
      <c r="G146" s="253">
        <v>68</v>
      </c>
      <c r="H146" s="680">
        <v>269</v>
      </c>
      <c r="I146" s="670">
        <v>-201</v>
      </c>
      <c r="J146" s="671">
        <v>-10</v>
      </c>
      <c r="K146" s="672">
        <v>-14.705882352941176</v>
      </c>
      <c r="N146" s="628"/>
    </row>
    <row r="147" spans="1:14" s="646" customFormat="1" x14ac:dyDescent="0.2">
      <c r="A147" s="252">
        <v>100</v>
      </c>
      <c r="B147" s="252">
        <v>7</v>
      </c>
      <c r="C147" s="669" t="s">
        <v>589</v>
      </c>
      <c r="D147" s="253">
        <v>123</v>
      </c>
      <c r="E147" s="680">
        <v>7523</v>
      </c>
      <c r="F147" s="670">
        <v>-7400</v>
      </c>
      <c r="G147" s="253">
        <v>163</v>
      </c>
      <c r="H147" s="680">
        <v>6801</v>
      </c>
      <c r="I147" s="670">
        <v>-6638</v>
      </c>
      <c r="J147" s="671">
        <v>-40</v>
      </c>
      <c r="K147" s="672">
        <v>-24.539877300613497</v>
      </c>
      <c r="L147" s="252"/>
      <c r="M147" s="627"/>
      <c r="N147" s="628"/>
    </row>
    <row r="148" spans="1:14" x14ac:dyDescent="0.2">
      <c r="A148" s="252">
        <v>101</v>
      </c>
      <c r="B148" s="252">
        <v>8</v>
      </c>
      <c r="C148" s="669" t="s">
        <v>97</v>
      </c>
      <c r="D148" s="253">
        <v>970021</v>
      </c>
      <c r="E148" s="680">
        <v>581858</v>
      </c>
      <c r="F148" s="670">
        <v>388163</v>
      </c>
      <c r="G148" s="253">
        <v>864178</v>
      </c>
      <c r="H148" s="680">
        <v>922014</v>
      </c>
      <c r="I148" s="670">
        <v>-57836</v>
      </c>
      <c r="J148" s="671">
        <v>105843</v>
      </c>
      <c r="K148" s="672">
        <v>12.24782394367827</v>
      </c>
      <c r="N148" s="628"/>
    </row>
    <row r="149" spans="1:14" s="646" customFormat="1" x14ac:dyDescent="0.2">
      <c r="A149" s="252">
        <v>102</v>
      </c>
      <c r="B149" s="252">
        <v>9</v>
      </c>
      <c r="C149" s="669" t="s">
        <v>590</v>
      </c>
      <c r="D149" s="253">
        <v>2</v>
      </c>
      <c r="E149" s="680">
        <v>12</v>
      </c>
      <c r="F149" s="670">
        <v>-10</v>
      </c>
      <c r="G149" s="253">
        <v>0</v>
      </c>
      <c r="H149" s="680">
        <v>1</v>
      </c>
      <c r="I149" s="670">
        <v>-1</v>
      </c>
      <c r="J149" s="671">
        <v>2</v>
      </c>
      <c r="K149" s="672">
        <v>100</v>
      </c>
      <c r="L149" s="252"/>
      <c r="M149" s="627"/>
      <c r="N149" s="628"/>
    </row>
    <row r="150" spans="1:14" x14ac:dyDescent="0.2">
      <c r="A150" s="252">
        <v>103</v>
      </c>
      <c r="B150" s="252">
        <v>10</v>
      </c>
      <c r="C150" s="669" t="s">
        <v>591</v>
      </c>
      <c r="D150" s="253">
        <v>13193</v>
      </c>
      <c r="E150" s="680">
        <v>347274</v>
      </c>
      <c r="F150" s="670">
        <v>-334081</v>
      </c>
      <c r="G150" s="253">
        <v>15560</v>
      </c>
      <c r="H150" s="680">
        <v>304239</v>
      </c>
      <c r="I150" s="670">
        <v>-288679</v>
      </c>
      <c r="J150" s="671">
        <v>-2367</v>
      </c>
      <c r="K150" s="672">
        <v>-15.212082262210798</v>
      </c>
      <c r="N150" s="628"/>
    </row>
    <row r="151" spans="1:14" s="646" customFormat="1" ht="15" x14ac:dyDescent="0.25">
      <c r="C151"/>
      <c r="D151" s="647"/>
      <c r="E151" s="649"/>
      <c r="G151" s="649"/>
      <c r="H151" s="649"/>
      <c r="J151" s="674"/>
      <c r="L151" s="252"/>
      <c r="M151" s="627"/>
      <c r="N151" s="628"/>
    </row>
    <row r="152" spans="1:14" ht="19.5" x14ac:dyDescent="0.55000000000000004">
      <c r="A152" s="661" t="s">
        <v>592</v>
      </c>
      <c r="C152" s="681" t="s">
        <v>593</v>
      </c>
      <c r="D152" s="652">
        <v>1381214</v>
      </c>
      <c r="E152" s="652">
        <v>2988546</v>
      </c>
      <c r="F152" s="652">
        <v>-1607332</v>
      </c>
      <c r="G152" s="652">
        <v>1570836</v>
      </c>
      <c r="H152" s="652">
        <v>2748082</v>
      </c>
      <c r="I152" s="652">
        <v>-1177246</v>
      </c>
      <c r="J152" s="654">
        <v>-189622</v>
      </c>
      <c r="K152" s="655">
        <v>-12.071406563129441</v>
      </c>
      <c r="N152" s="628"/>
    </row>
    <row r="153" spans="1:14" s="646" customFormat="1" ht="8.25" x14ac:dyDescent="0.15">
      <c r="C153" s="679"/>
      <c r="D153" s="649">
        <v>1381214</v>
      </c>
      <c r="E153" s="649">
        <v>2988546</v>
      </c>
      <c r="F153" s="649">
        <v>-1607332</v>
      </c>
      <c r="G153" s="649">
        <v>1570836</v>
      </c>
      <c r="H153" s="649">
        <v>2748082</v>
      </c>
      <c r="I153" s="649">
        <v>-1177246</v>
      </c>
      <c r="J153" s="657">
        <v>-189622</v>
      </c>
      <c r="K153" s="658">
        <v>-12.071406563129441</v>
      </c>
      <c r="M153" s="659"/>
      <c r="N153" s="660"/>
    </row>
    <row r="154" spans="1:14" ht="15" x14ac:dyDescent="0.25">
      <c r="A154" s="663" t="s">
        <v>498</v>
      </c>
      <c r="B154" s="661"/>
      <c r="C154" s="676" t="s">
        <v>594</v>
      </c>
      <c r="D154" s="665">
        <v>683027</v>
      </c>
      <c r="E154" s="665">
        <v>675029</v>
      </c>
      <c r="F154" s="665">
        <v>7998</v>
      </c>
      <c r="G154" s="665">
        <v>804542</v>
      </c>
      <c r="H154" s="665">
        <v>644819</v>
      </c>
      <c r="I154" s="665">
        <v>159723</v>
      </c>
      <c r="J154" s="667">
        <v>-121515</v>
      </c>
      <c r="K154" s="668">
        <v>-15.103624173753515</v>
      </c>
      <c r="N154" s="628"/>
    </row>
    <row r="155" spans="1:14" s="646" customFormat="1" ht="8.25" x14ac:dyDescent="0.15">
      <c r="C155" s="679"/>
      <c r="D155" s="649">
        <v>683027</v>
      </c>
      <c r="E155" s="649">
        <v>675029</v>
      </c>
      <c r="F155" s="649">
        <v>7998</v>
      </c>
      <c r="G155" s="649">
        <v>804542</v>
      </c>
      <c r="H155" s="649">
        <v>644819</v>
      </c>
      <c r="I155" s="649">
        <v>159723</v>
      </c>
      <c r="J155" s="657">
        <v>30210</v>
      </c>
      <c r="K155" s="658">
        <v>4.6850356456618059</v>
      </c>
      <c r="M155" s="659"/>
      <c r="N155" s="660"/>
    </row>
    <row r="156" spans="1:14" x14ac:dyDescent="0.2">
      <c r="A156" s="252">
        <v>104</v>
      </c>
      <c r="B156" s="252">
        <v>1</v>
      </c>
      <c r="C156" s="669" t="s">
        <v>595</v>
      </c>
      <c r="D156" s="680">
        <v>247</v>
      </c>
      <c r="E156" s="680">
        <v>11904</v>
      </c>
      <c r="F156" s="670">
        <v>-11657</v>
      </c>
      <c r="G156" s="680">
        <v>143</v>
      </c>
      <c r="H156" s="680">
        <v>14081</v>
      </c>
      <c r="I156" s="670">
        <v>-13938</v>
      </c>
      <c r="J156" s="671">
        <v>104</v>
      </c>
      <c r="K156" s="672">
        <v>72.727272727272734</v>
      </c>
      <c r="N156" s="628"/>
    </row>
    <row r="157" spans="1:14" x14ac:dyDescent="0.2">
      <c r="A157" s="252">
        <v>105</v>
      </c>
      <c r="B157" s="252">
        <v>2</v>
      </c>
      <c r="C157" s="669" t="s">
        <v>596</v>
      </c>
      <c r="D157" s="677">
        <v>0</v>
      </c>
      <c r="E157" s="680">
        <v>23</v>
      </c>
      <c r="F157" s="670">
        <v>-23</v>
      </c>
      <c r="G157" s="680">
        <v>0</v>
      </c>
      <c r="H157" s="680">
        <v>53</v>
      </c>
      <c r="I157" s="670">
        <v>-53</v>
      </c>
      <c r="J157" s="671">
        <v>0</v>
      </c>
      <c r="K157" s="672">
        <v>0</v>
      </c>
      <c r="N157" s="628"/>
    </row>
    <row r="158" spans="1:14" x14ac:dyDescent="0.2">
      <c r="A158" s="252">
        <v>106</v>
      </c>
      <c r="B158" s="252">
        <v>3</v>
      </c>
      <c r="C158" s="669" t="s">
        <v>597</v>
      </c>
      <c r="D158" s="680">
        <v>24132</v>
      </c>
      <c r="E158" s="680">
        <v>480</v>
      </c>
      <c r="F158" s="670">
        <v>23652</v>
      </c>
      <c r="G158" s="680">
        <v>22881</v>
      </c>
      <c r="H158" s="680">
        <v>624</v>
      </c>
      <c r="I158" s="670">
        <v>22257</v>
      </c>
      <c r="J158" s="671">
        <v>1251</v>
      </c>
      <c r="K158" s="672">
        <v>5.4674183820637205</v>
      </c>
      <c r="N158" s="628"/>
    </row>
    <row r="159" spans="1:14" x14ac:dyDescent="0.2">
      <c r="A159" s="252">
        <v>107</v>
      </c>
      <c r="B159" s="252">
        <v>4</v>
      </c>
      <c r="C159" s="669" t="s">
        <v>598</v>
      </c>
      <c r="D159" s="680">
        <v>35108</v>
      </c>
      <c r="E159" s="680">
        <v>7</v>
      </c>
      <c r="F159" s="670">
        <v>35101</v>
      </c>
      <c r="G159" s="680">
        <v>58767</v>
      </c>
      <c r="H159" s="680">
        <v>88</v>
      </c>
      <c r="I159" s="670">
        <v>58679</v>
      </c>
      <c r="J159" s="671">
        <v>-23659</v>
      </c>
      <c r="K159" s="672">
        <v>-40.258988888321674</v>
      </c>
      <c r="N159" s="628"/>
    </row>
    <row r="160" spans="1:14" x14ac:dyDescent="0.2">
      <c r="A160" s="252">
        <v>108</v>
      </c>
      <c r="B160" s="252">
        <v>5</v>
      </c>
      <c r="C160" s="669" t="s">
        <v>599</v>
      </c>
      <c r="D160" s="680">
        <v>134</v>
      </c>
      <c r="E160" s="680">
        <v>64</v>
      </c>
      <c r="F160" s="670">
        <v>70</v>
      </c>
      <c r="G160" s="680">
        <v>313</v>
      </c>
      <c r="H160" s="680">
        <v>96</v>
      </c>
      <c r="I160" s="670">
        <v>217</v>
      </c>
      <c r="J160" s="671">
        <v>-179</v>
      </c>
      <c r="K160" s="672">
        <v>-57.188498402555908</v>
      </c>
      <c r="L160" s="646"/>
      <c r="N160" s="628"/>
    </row>
    <row r="161" spans="1:14" x14ac:dyDescent="0.2">
      <c r="A161" s="252">
        <v>109</v>
      </c>
      <c r="B161" s="252">
        <v>6</v>
      </c>
      <c r="C161" s="669" t="s">
        <v>600</v>
      </c>
      <c r="D161" s="680">
        <v>3403</v>
      </c>
      <c r="E161" s="680">
        <v>5936</v>
      </c>
      <c r="F161" s="670">
        <v>-2533</v>
      </c>
      <c r="G161" s="680">
        <v>1141</v>
      </c>
      <c r="H161" s="680">
        <v>9487</v>
      </c>
      <c r="I161" s="670">
        <v>-8346</v>
      </c>
      <c r="J161" s="671">
        <v>2262</v>
      </c>
      <c r="K161" s="672">
        <v>198.24715162138475</v>
      </c>
      <c r="L161" s="646"/>
      <c r="N161" s="628"/>
    </row>
    <row r="162" spans="1:14" x14ac:dyDescent="0.2">
      <c r="A162" s="252">
        <v>110</v>
      </c>
      <c r="B162" s="252">
        <v>7</v>
      </c>
      <c r="C162" s="669" t="s">
        <v>70</v>
      </c>
      <c r="D162" s="680">
        <v>262627</v>
      </c>
      <c r="E162" s="680">
        <v>469563</v>
      </c>
      <c r="F162" s="670">
        <v>-206936</v>
      </c>
      <c r="G162" s="680">
        <v>288366</v>
      </c>
      <c r="H162" s="680">
        <v>471491</v>
      </c>
      <c r="I162" s="670">
        <v>-183125</v>
      </c>
      <c r="J162" s="671">
        <v>-25739</v>
      </c>
      <c r="K162" s="672">
        <v>-8.9258095614600883</v>
      </c>
      <c r="N162" s="628"/>
    </row>
    <row r="163" spans="1:14" x14ac:dyDescent="0.2">
      <c r="A163" s="252">
        <v>111</v>
      </c>
      <c r="B163" s="252">
        <v>8</v>
      </c>
      <c r="C163" s="669" t="s">
        <v>71</v>
      </c>
      <c r="D163" s="680">
        <v>95140</v>
      </c>
      <c r="E163" s="680">
        <v>5682</v>
      </c>
      <c r="F163" s="670">
        <v>89458</v>
      </c>
      <c r="G163" s="680">
        <v>166761</v>
      </c>
      <c r="H163" s="680">
        <v>6778</v>
      </c>
      <c r="I163" s="670">
        <v>159983</v>
      </c>
      <c r="J163" s="671">
        <v>-71621</v>
      </c>
      <c r="K163" s="672">
        <v>-42.9482912671428</v>
      </c>
      <c r="L163" s="646"/>
      <c r="N163" s="628"/>
    </row>
    <row r="164" spans="1:14" x14ac:dyDescent="0.2">
      <c r="A164" s="252">
        <v>112</v>
      </c>
      <c r="B164" s="252">
        <v>9</v>
      </c>
      <c r="C164" s="669" t="s">
        <v>601</v>
      </c>
      <c r="D164" s="680">
        <v>1851</v>
      </c>
      <c r="E164" s="680">
        <v>1854</v>
      </c>
      <c r="F164" s="670">
        <v>-3</v>
      </c>
      <c r="G164" s="680">
        <v>746</v>
      </c>
      <c r="H164" s="680">
        <v>2412</v>
      </c>
      <c r="I164" s="670">
        <v>-1666</v>
      </c>
      <c r="J164" s="671">
        <v>1105</v>
      </c>
      <c r="K164" s="672">
        <v>148.12332439678283</v>
      </c>
      <c r="N164" s="628"/>
    </row>
    <row r="165" spans="1:14" x14ac:dyDescent="0.2">
      <c r="A165" s="252">
        <v>113</v>
      </c>
      <c r="B165" s="252">
        <v>10</v>
      </c>
      <c r="C165" s="669" t="s">
        <v>602</v>
      </c>
      <c r="D165" s="680">
        <v>16823</v>
      </c>
      <c r="E165" s="680">
        <v>8257</v>
      </c>
      <c r="F165" s="670">
        <v>8566</v>
      </c>
      <c r="G165" s="680">
        <v>20468</v>
      </c>
      <c r="H165" s="680">
        <v>1537</v>
      </c>
      <c r="I165" s="670">
        <v>18931</v>
      </c>
      <c r="J165" s="671">
        <v>-3645</v>
      </c>
      <c r="K165" s="672">
        <v>-17.808286105139729</v>
      </c>
      <c r="L165" s="646"/>
      <c r="N165" s="628"/>
    </row>
    <row r="166" spans="1:14" x14ac:dyDescent="0.2">
      <c r="A166" s="252">
        <v>114</v>
      </c>
      <c r="B166" s="252">
        <v>11</v>
      </c>
      <c r="C166" s="669" t="s">
        <v>603</v>
      </c>
      <c r="D166" s="680">
        <v>139</v>
      </c>
      <c r="E166" s="680">
        <v>85</v>
      </c>
      <c r="F166" s="670">
        <v>54</v>
      </c>
      <c r="G166" s="680">
        <v>141</v>
      </c>
      <c r="H166" s="680">
        <v>0</v>
      </c>
      <c r="I166" s="670">
        <v>141</v>
      </c>
      <c r="J166" s="671">
        <v>-2</v>
      </c>
      <c r="K166" s="672">
        <v>-1.4184397163120568</v>
      </c>
      <c r="N166" s="628"/>
    </row>
    <row r="167" spans="1:14" x14ac:dyDescent="0.2">
      <c r="A167" s="252">
        <v>115</v>
      </c>
      <c r="B167" s="252">
        <v>12</v>
      </c>
      <c r="C167" s="669" t="s">
        <v>159</v>
      </c>
      <c r="D167" s="680">
        <v>75417</v>
      </c>
      <c r="E167" s="680">
        <v>43662</v>
      </c>
      <c r="F167" s="670">
        <v>31755</v>
      </c>
      <c r="G167" s="680">
        <v>63430</v>
      </c>
      <c r="H167" s="680">
        <v>42491</v>
      </c>
      <c r="I167" s="670">
        <v>20939</v>
      </c>
      <c r="J167" s="671">
        <v>11987</v>
      </c>
      <c r="K167" s="672">
        <v>18.897997792842503</v>
      </c>
      <c r="L167" s="646"/>
      <c r="N167" s="628"/>
    </row>
    <row r="168" spans="1:14" x14ac:dyDescent="0.2">
      <c r="A168" s="252">
        <v>116</v>
      </c>
      <c r="B168" s="252">
        <v>13</v>
      </c>
      <c r="C168" s="669" t="s">
        <v>604</v>
      </c>
      <c r="D168" s="680">
        <v>8080</v>
      </c>
      <c r="E168" s="680">
        <v>2459</v>
      </c>
      <c r="F168" s="670">
        <v>5621</v>
      </c>
      <c r="G168" s="680">
        <v>6669</v>
      </c>
      <c r="H168" s="680">
        <v>2335</v>
      </c>
      <c r="I168" s="670">
        <v>4334</v>
      </c>
      <c r="J168" s="671">
        <v>1411</v>
      </c>
      <c r="K168" s="672">
        <v>21.15759484180537</v>
      </c>
      <c r="N168" s="628"/>
    </row>
    <row r="169" spans="1:14" x14ac:dyDescent="0.2">
      <c r="A169" s="252">
        <v>117</v>
      </c>
      <c r="B169" s="252">
        <v>14</v>
      </c>
      <c r="C169" s="669" t="s">
        <v>605</v>
      </c>
      <c r="D169" s="680">
        <v>237</v>
      </c>
      <c r="E169" s="680">
        <v>41290</v>
      </c>
      <c r="F169" s="670">
        <v>-41053</v>
      </c>
      <c r="G169" s="680">
        <v>270</v>
      </c>
      <c r="H169" s="680">
        <v>36009</v>
      </c>
      <c r="I169" s="670">
        <v>-35739</v>
      </c>
      <c r="J169" s="671">
        <v>-33</v>
      </c>
      <c r="K169" s="672">
        <v>-12.222222222222221</v>
      </c>
      <c r="N169" s="628"/>
    </row>
    <row r="170" spans="1:14" ht="15" x14ac:dyDescent="0.25">
      <c r="C170"/>
      <c r="D170" s="680"/>
      <c r="E170" s="680"/>
      <c r="F170" s="142" t="s">
        <v>606</v>
      </c>
      <c r="G170" s="680"/>
      <c r="H170" s="680"/>
      <c r="I170" s="670"/>
      <c r="J170" s="671"/>
      <c r="K170" s="672"/>
      <c r="N170" s="628"/>
    </row>
    <row r="171" spans="1:14" ht="15" x14ac:dyDescent="0.25">
      <c r="C171"/>
      <c r="D171" s="680"/>
      <c r="E171" s="680"/>
      <c r="F171" s="670"/>
      <c r="G171" s="680"/>
      <c r="H171" s="680"/>
      <c r="I171" s="670"/>
      <c r="J171" s="671"/>
      <c r="K171" s="672"/>
      <c r="N171" s="628"/>
    </row>
    <row r="172" spans="1:14" x14ac:dyDescent="0.2">
      <c r="A172" s="252">
        <v>118</v>
      </c>
      <c r="B172" s="252">
        <v>15</v>
      </c>
      <c r="C172" s="669" t="s">
        <v>607</v>
      </c>
      <c r="D172" s="680">
        <v>3824</v>
      </c>
      <c r="E172" s="680">
        <v>296</v>
      </c>
      <c r="F172" s="670">
        <v>3528</v>
      </c>
      <c r="G172" s="680">
        <v>2495</v>
      </c>
      <c r="H172" s="680">
        <v>593</v>
      </c>
      <c r="I172" s="670">
        <v>1902</v>
      </c>
      <c r="J172" s="671">
        <v>1329</v>
      </c>
      <c r="K172" s="672">
        <v>53.266533066132261</v>
      </c>
      <c r="N172" s="680"/>
    </row>
    <row r="173" spans="1:14" x14ac:dyDescent="0.2">
      <c r="A173" s="252">
        <v>119</v>
      </c>
      <c r="B173" s="252">
        <v>16</v>
      </c>
      <c r="C173" s="669" t="s">
        <v>177</v>
      </c>
      <c r="D173" s="680">
        <v>48330</v>
      </c>
      <c r="E173" s="680">
        <v>5726</v>
      </c>
      <c r="F173" s="670">
        <v>42604</v>
      </c>
      <c r="G173" s="680">
        <v>54697</v>
      </c>
      <c r="H173" s="680">
        <v>6138</v>
      </c>
      <c r="I173" s="670">
        <v>48559</v>
      </c>
      <c r="J173" s="671">
        <v>-6367</v>
      </c>
      <c r="K173" s="672">
        <v>-11.640492165932319</v>
      </c>
      <c r="N173" s="628"/>
    </row>
    <row r="174" spans="1:14" s="646" customFormat="1" x14ac:dyDescent="0.2">
      <c r="A174" s="252">
        <v>120</v>
      </c>
      <c r="B174" s="252">
        <v>17</v>
      </c>
      <c r="C174" s="669" t="s">
        <v>608</v>
      </c>
      <c r="D174" s="680">
        <v>1768</v>
      </c>
      <c r="E174" s="680">
        <v>22389</v>
      </c>
      <c r="F174" s="670">
        <v>-20621</v>
      </c>
      <c r="G174" s="680">
        <v>1645</v>
      </c>
      <c r="H174" s="680">
        <v>18765</v>
      </c>
      <c r="I174" s="670">
        <v>-17120</v>
      </c>
      <c r="J174" s="671">
        <v>123</v>
      </c>
      <c r="K174" s="672">
        <v>7.4772036474164132</v>
      </c>
      <c r="L174" s="252"/>
      <c r="M174" s="627"/>
      <c r="N174" s="628"/>
    </row>
    <row r="175" spans="1:14" x14ac:dyDescent="0.2">
      <c r="A175" s="252">
        <v>121</v>
      </c>
      <c r="B175" s="252">
        <v>18</v>
      </c>
      <c r="C175" s="669" t="s">
        <v>67</v>
      </c>
      <c r="D175" s="680">
        <v>99606</v>
      </c>
      <c r="E175" s="680">
        <v>38382</v>
      </c>
      <c r="F175" s="670">
        <v>61224</v>
      </c>
      <c r="G175" s="680">
        <v>106398</v>
      </c>
      <c r="H175" s="680">
        <v>17541</v>
      </c>
      <c r="I175" s="670">
        <v>88857</v>
      </c>
      <c r="J175" s="671">
        <v>-6792</v>
      </c>
      <c r="K175" s="672">
        <v>-6.3835786386962159</v>
      </c>
      <c r="N175" s="628"/>
    </row>
    <row r="176" spans="1:14" s="646" customFormat="1" x14ac:dyDescent="0.2">
      <c r="A176" s="252">
        <v>122</v>
      </c>
      <c r="B176" s="252">
        <v>19</v>
      </c>
      <c r="C176" s="669" t="s">
        <v>609</v>
      </c>
      <c r="D176" s="680">
        <v>621</v>
      </c>
      <c r="E176" s="680">
        <v>15120</v>
      </c>
      <c r="F176" s="670">
        <v>-14499</v>
      </c>
      <c r="G176" s="680">
        <v>991</v>
      </c>
      <c r="H176" s="680">
        <v>12895</v>
      </c>
      <c r="I176" s="670">
        <v>-11904</v>
      </c>
      <c r="J176" s="671">
        <v>-370</v>
      </c>
      <c r="K176" s="672">
        <v>-37.336024217961658</v>
      </c>
      <c r="L176" s="252"/>
      <c r="M176" s="627"/>
      <c r="N176" s="628"/>
    </row>
    <row r="177" spans="1:14" x14ac:dyDescent="0.2">
      <c r="A177" s="252">
        <v>123</v>
      </c>
      <c r="B177" s="252">
        <v>20</v>
      </c>
      <c r="C177" s="669" t="s">
        <v>610</v>
      </c>
      <c r="D177" s="680">
        <v>5540</v>
      </c>
      <c r="E177" s="680">
        <v>1850</v>
      </c>
      <c r="F177" s="670">
        <v>3690</v>
      </c>
      <c r="G177" s="680">
        <v>8220</v>
      </c>
      <c r="H177" s="680">
        <v>1405</v>
      </c>
      <c r="I177" s="670">
        <v>6815</v>
      </c>
      <c r="J177" s="671">
        <v>-2680</v>
      </c>
      <c r="K177" s="672">
        <v>-32.603406326034062</v>
      </c>
      <c r="N177" s="628"/>
    </row>
    <row r="178" spans="1:14" ht="15" x14ac:dyDescent="0.25">
      <c r="A178" s="646"/>
      <c r="B178" s="646"/>
      <c r="C178"/>
      <c r="D178" s="647"/>
      <c r="E178" s="649"/>
      <c r="G178" s="649"/>
      <c r="H178" s="649"/>
      <c r="J178" s="674"/>
      <c r="K178" s="646"/>
      <c r="N178" s="628"/>
    </row>
    <row r="179" spans="1:14" ht="15" x14ac:dyDescent="0.25">
      <c r="A179" s="663" t="s">
        <v>525</v>
      </c>
      <c r="B179" s="663"/>
      <c r="C179" s="676" t="s">
        <v>611</v>
      </c>
      <c r="D179" s="665">
        <v>36644</v>
      </c>
      <c r="E179" s="665">
        <v>95511</v>
      </c>
      <c r="F179" s="665">
        <v>-58867</v>
      </c>
      <c r="G179" s="665">
        <v>39865</v>
      </c>
      <c r="H179" s="665">
        <v>97140</v>
      </c>
      <c r="I179" s="665">
        <v>-57275</v>
      </c>
      <c r="J179" s="667">
        <v>-3221</v>
      </c>
      <c r="K179" s="668">
        <v>-8.0797692211212837</v>
      </c>
      <c r="N179" s="628"/>
    </row>
    <row r="180" spans="1:14" ht="15" x14ac:dyDescent="0.25">
      <c r="A180" s="646"/>
      <c r="B180" s="646"/>
      <c r="C180"/>
      <c r="D180" s="649">
        <v>36644</v>
      </c>
      <c r="E180" s="649">
        <v>95511</v>
      </c>
      <c r="F180" s="649">
        <v>-58867</v>
      </c>
      <c r="G180" s="649">
        <v>39865</v>
      </c>
      <c r="H180" s="649">
        <v>97140</v>
      </c>
      <c r="I180" s="649">
        <v>-57275</v>
      </c>
      <c r="J180" s="657">
        <v>-3221</v>
      </c>
      <c r="K180" s="658">
        <v>-8.0797692211212837</v>
      </c>
      <c r="N180" s="628"/>
    </row>
    <row r="181" spans="1:14" x14ac:dyDescent="0.2">
      <c r="A181" s="252">
        <v>124</v>
      </c>
      <c r="B181" s="252">
        <v>1</v>
      </c>
      <c r="C181" s="669" t="s">
        <v>612</v>
      </c>
      <c r="D181" s="253">
        <v>11674</v>
      </c>
      <c r="E181" s="680">
        <v>51</v>
      </c>
      <c r="F181" s="670">
        <v>11623</v>
      </c>
      <c r="G181" s="253">
        <v>11842</v>
      </c>
      <c r="H181" s="680">
        <v>28462</v>
      </c>
      <c r="I181" s="670">
        <v>-16620</v>
      </c>
      <c r="J181" s="671">
        <v>-168</v>
      </c>
      <c r="K181" s="672">
        <v>-1.4186792771491301</v>
      </c>
      <c r="N181" s="628"/>
    </row>
    <row r="182" spans="1:14" x14ac:dyDescent="0.2">
      <c r="A182" s="252">
        <v>125</v>
      </c>
      <c r="B182" s="252">
        <v>2</v>
      </c>
      <c r="C182" s="669" t="s">
        <v>613</v>
      </c>
      <c r="D182" s="253">
        <v>12941</v>
      </c>
      <c r="E182" s="680">
        <v>1953</v>
      </c>
      <c r="F182" s="670">
        <v>10988</v>
      </c>
      <c r="G182" s="253">
        <v>18566</v>
      </c>
      <c r="H182" s="680">
        <v>2369</v>
      </c>
      <c r="I182" s="670">
        <v>16197</v>
      </c>
      <c r="J182" s="671">
        <v>-5625</v>
      </c>
      <c r="K182" s="672">
        <v>-30.297317677474954</v>
      </c>
      <c r="N182" s="628"/>
    </row>
    <row r="183" spans="1:14" x14ac:dyDescent="0.2">
      <c r="A183" s="252">
        <v>126</v>
      </c>
      <c r="B183" s="252">
        <v>3</v>
      </c>
      <c r="C183" s="669" t="s">
        <v>614</v>
      </c>
      <c r="D183" s="253">
        <v>39</v>
      </c>
      <c r="E183" s="680">
        <v>1039</v>
      </c>
      <c r="F183" s="670">
        <v>-1000</v>
      </c>
      <c r="G183" s="253">
        <v>26</v>
      </c>
      <c r="H183" s="680">
        <v>216</v>
      </c>
      <c r="I183" s="670">
        <v>-190</v>
      </c>
      <c r="J183" s="671">
        <v>13</v>
      </c>
      <c r="K183" s="672">
        <v>50</v>
      </c>
      <c r="N183" s="628"/>
    </row>
    <row r="184" spans="1:14" x14ac:dyDescent="0.2">
      <c r="A184" s="252">
        <v>127</v>
      </c>
      <c r="B184" s="252">
        <v>4</v>
      </c>
      <c r="C184" s="669" t="s">
        <v>615</v>
      </c>
      <c r="D184" s="253">
        <v>361</v>
      </c>
      <c r="E184" s="680">
        <v>2938</v>
      </c>
      <c r="F184" s="670">
        <v>-2577</v>
      </c>
      <c r="G184" s="253">
        <v>762</v>
      </c>
      <c r="H184" s="680">
        <v>2394</v>
      </c>
      <c r="I184" s="670">
        <v>-1632</v>
      </c>
      <c r="J184" s="671">
        <v>-401</v>
      </c>
      <c r="K184" s="672">
        <v>-52.624671916010499</v>
      </c>
      <c r="N184" s="628"/>
    </row>
    <row r="185" spans="1:14" x14ac:dyDescent="0.2">
      <c r="A185" s="252">
        <v>128</v>
      </c>
      <c r="B185" s="252">
        <v>5</v>
      </c>
      <c r="C185" s="669" t="s">
        <v>616</v>
      </c>
      <c r="D185" s="253">
        <v>10232</v>
      </c>
      <c r="E185" s="680">
        <v>90</v>
      </c>
      <c r="F185" s="670">
        <v>10142</v>
      </c>
      <c r="G185" s="253">
        <v>7481</v>
      </c>
      <c r="H185" s="680">
        <v>178</v>
      </c>
      <c r="I185" s="670">
        <v>7303</v>
      </c>
      <c r="J185" s="671">
        <v>2751</v>
      </c>
      <c r="K185" s="672">
        <v>36.77315866862719</v>
      </c>
      <c r="N185" s="628"/>
    </row>
    <row r="186" spans="1:14" x14ac:dyDescent="0.2">
      <c r="A186" s="252">
        <v>129</v>
      </c>
      <c r="B186" s="252">
        <v>6</v>
      </c>
      <c r="C186" s="669" t="s">
        <v>617</v>
      </c>
      <c r="D186" s="253">
        <v>362</v>
      </c>
      <c r="E186" s="680">
        <v>88516</v>
      </c>
      <c r="F186" s="670">
        <v>-88154</v>
      </c>
      <c r="G186" s="253">
        <v>259</v>
      </c>
      <c r="H186" s="680">
        <v>59627</v>
      </c>
      <c r="I186" s="670">
        <v>-59368</v>
      </c>
      <c r="J186" s="671">
        <v>103</v>
      </c>
      <c r="K186" s="672">
        <v>39.768339768339771</v>
      </c>
      <c r="N186" s="628"/>
    </row>
    <row r="187" spans="1:14" x14ac:dyDescent="0.2">
      <c r="A187" s="252">
        <v>130</v>
      </c>
      <c r="B187" s="252">
        <v>7</v>
      </c>
      <c r="C187" s="669" t="s">
        <v>618</v>
      </c>
      <c r="D187" s="253">
        <v>970</v>
      </c>
      <c r="E187" s="680">
        <v>909</v>
      </c>
      <c r="F187" s="670">
        <v>61</v>
      </c>
      <c r="G187" s="253">
        <v>852</v>
      </c>
      <c r="H187" s="680">
        <v>1757</v>
      </c>
      <c r="I187" s="670">
        <v>-905</v>
      </c>
      <c r="J187" s="671">
        <v>118</v>
      </c>
      <c r="K187" s="672">
        <v>13.849765258215962</v>
      </c>
      <c r="N187" s="628"/>
    </row>
    <row r="188" spans="1:14" x14ac:dyDescent="0.2">
      <c r="A188" s="252">
        <v>131</v>
      </c>
      <c r="B188" s="252">
        <v>8</v>
      </c>
      <c r="C188" s="669" t="s">
        <v>619</v>
      </c>
      <c r="D188" s="253">
        <v>58</v>
      </c>
      <c r="E188" s="253">
        <v>0</v>
      </c>
      <c r="F188" s="670">
        <v>58</v>
      </c>
      <c r="G188" s="253">
        <v>69</v>
      </c>
      <c r="H188" s="253">
        <v>28</v>
      </c>
      <c r="I188" s="670">
        <v>41</v>
      </c>
      <c r="J188" s="671">
        <v>-11</v>
      </c>
      <c r="K188" s="672">
        <v>-15.942028985507246</v>
      </c>
      <c r="N188" s="628"/>
    </row>
    <row r="189" spans="1:14" x14ac:dyDescent="0.2">
      <c r="A189" s="252">
        <v>132</v>
      </c>
      <c r="B189" s="252">
        <v>9</v>
      </c>
      <c r="C189" s="669" t="s">
        <v>620</v>
      </c>
      <c r="D189" s="253">
        <v>7</v>
      </c>
      <c r="E189" s="253">
        <v>15</v>
      </c>
      <c r="F189" s="670">
        <v>-8</v>
      </c>
      <c r="G189" s="253">
        <v>8</v>
      </c>
      <c r="H189" s="253">
        <v>2109</v>
      </c>
      <c r="I189" s="670">
        <v>-2101</v>
      </c>
      <c r="J189" s="671">
        <v>-1</v>
      </c>
      <c r="K189" s="672">
        <v>-12.5</v>
      </c>
      <c r="N189" s="628"/>
    </row>
    <row r="190" spans="1:14" ht="15" x14ac:dyDescent="0.25">
      <c r="A190" s="646"/>
      <c r="B190" s="646"/>
      <c r="C190"/>
      <c r="D190" s="677"/>
      <c r="J190" s="44"/>
      <c r="N190" s="628"/>
    </row>
    <row r="191" spans="1:14" ht="15" x14ac:dyDescent="0.25">
      <c r="A191" s="663" t="s">
        <v>535</v>
      </c>
      <c r="B191" s="663"/>
      <c r="C191" s="676" t="s">
        <v>621</v>
      </c>
      <c r="D191" s="665">
        <v>172623</v>
      </c>
      <c r="E191" s="665">
        <v>623595</v>
      </c>
      <c r="F191" s="665">
        <v>-450972</v>
      </c>
      <c r="G191" s="665">
        <v>169524</v>
      </c>
      <c r="H191" s="665">
        <v>504804</v>
      </c>
      <c r="I191" s="665">
        <v>-335280</v>
      </c>
      <c r="J191" s="667">
        <v>3099</v>
      </c>
      <c r="K191" s="668">
        <v>1.828059743753097</v>
      </c>
      <c r="N191" s="628"/>
    </row>
    <row r="192" spans="1:14" ht="15" x14ac:dyDescent="0.25">
      <c r="A192" s="646"/>
      <c r="B192" s="646"/>
      <c r="C192"/>
      <c r="D192" s="649">
        <v>172623</v>
      </c>
      <c r="E192" s="649">
        <v>623595</v>
      </c>
      <c r="F192" s="649">
        <v>-450972</v>
      </c>
      <c r="G192" s="649">
        <v>169524</v>
      </c>
      <c r="H192" s="649">
        <v>504804</v>
      </c>
      <c r="I192" s="649">
        <v>-335280</v>
      </c>
      <c r="J192" s="657">
        <v>3099</v>
      </c>
      <c r="K192" s="658">
        <v>1.828059743753097</v>
      </c>
      <c r="N192" s="628"/>
    </row>
    <row r="193" spans="1:14" x14ac:dyDescent="0.2">
      <c r="A193" s="252">
        <v>133</v>
      </c>
      <c r="B193" s="252">
        <v>1</v>
      </c>
      <c r="C193" s="669" t="s">
        <v>622</v>
      </c>
      <c r="D193" s="253">
        <v>13047</v>
      </c>
      <c r="E193" s="680">
        <v>29935</v>
      </c>
      <c r="F193" s="670">
        <v>-16888</v>
      </c>
      <c r="G193" s="253">
        <v>16636</v>
      </c>
      <c r="H193" s="680">
        <v>25724</v>
      </c>
      <c r="I193" s="670">
        <v>-9088</v>
      </c>
      <c r="J193" s="671">
        <v>-3589</v>
      </c>
      <c r="K193" s="672">
        <v>-21.573695599903822</v>
      </c>
      <c r="N193" s="628"/>
    </row>
    <row r="194" spans="1:14" x14ac:dyDescent="0.2">
      <c r="A194" s="252">
        <v>134</v>
      </c>
      <c r="B194" s="252">
        <v>2</v>
      </c>
      <c r="C194" s="669" t="s">
        <v>158</v>
      </c>
      <c r="D194" s="253">
        <v>90013</v>
      </c>
      <c r="E194" s="680">
        <v>151655</v>
      </c>
      <c r="F194" s="670">
        <v>-61642</v>
      </c>
      <c r="G194" s="253">
        <v>77759</v>
      </c>
      <c r="H194" s="680">
        <v>144446</v>
      </c>
      <c r="I194" s="670">
        <v>-66687</v>
      </c>
      <c r="J194" s="671">
        <v>12254</v>
      </c>
      <c r="K194" s="672">
        <v>15.758947517329183</v>
      </c>
      <c r="L194" s="646"/>
      <c r="N194" s="628"/>
    </row>
    <row r="195" spans="1:14" x14ac:dyDescent="0.2">
      <c r="A195" s="252">
        <v>135</v>
      </c>
      <c r="B195" s="252">
        <v>3</v>
      </c>
      <c r="C195" s="669" t="s">
        <v>623</v>
      </c>
      <c r="D195" s="253">
        <v>4322</v>
      </c>
      <c r="E195" s="680">
        <v>4975</v>
      </c>
      <c r="F195" s="670">
        <v>-653</v>
      </c>
      <c r="G195" s="253">
        <v>3059</v>
      </c>
      <c r="H195" s="680">
        <v>3980</v>
      </c>
      <c r="I195" s="670">
        <v>-921</v>
      </c>
      <c r="J195" s="671">
        <v>1263</v>
      </c>
      <c r="K195" s="672">
        <v>41.288002615233736</v>
      </c>
      <c r="N195" s="628"/>
    </row>
    <row r="196" spans="1:14" x14ac:dyDescent="0.2">
      <c r="A196" s="252">
        <v>136</v>
      </c>
      <c r="B196" s="252">
        <v>4</v>
      </c>
      <c r="C196" s="669" t="s">
        <v>624</v>
      </c>
      <c r="D196" s="253">
        <v>23861</v>
      </c>
      <c r="E196" s="680">
        <v>416617</v>
      </c>
      <c r="F196" s="670">
        <v>-392756</v>
      </c>
      <c r="G196" s="253">
        <v>24581</v>
      </c>
      <c r="H196" s="680">
        <v>295881</v>
      </c>
      <c r="I196" s="670">
        <v>-271300</v>
      </c>
      <c r="J196" s="671">
        <v>-720</v>
      </c>
      <c r="K196" s="672">
        <v>-2.9290915747935395</v>
      </c>
      <c r="L196" s="646"/>
      <c r="N196" s="628"/>
    </row>
    <row r="197" spans="1:14" x14ac:dyDescent="0.2">
      <c r="A197" s="252">
        <v>137</v>
      </c>
      <c r="B197" s="252">
        <v>5</v>
      </c>
      <c r="C197" s="669" t="s">
        <v>625</v>
      </c>
      <c r="D197" s="253">
        <v>20938</v>
      </c>
      <c r="E197" s="680">
        <v>16410</v>
      </c>
      <c r="F197" s="670">
        <v>4528</v>
      </c>
      <c r="G197" s="253">
        <v>26164</v>
      </c>
      <c r="H197" s="680">
        <v>29514</v>
      </c>
      <c r="I197" s="670">
        <v>-3350</v>
      </c>
      <c r="J197" s="671">
        <v>-5226</v>
      </c>
      <c r="K197" s="672">
        <v>-19.974010090200274</v>
      </c>
      <c r="N197" s="628"/>
    </row>
    <row r="198" spans="1:14" x14ac:dyDescent="0.2">
      <c r="A198" s="252">
        <v>138</v>
      </c>
      <c r="B198" s="252">
        <v>6</v>
      </c>
      <c r="C198" s="669" t="s">
        <v>626</v>
      </c>
      <c r="D198" s="253">
        <v>20442</v>
      </c>
      <c r="E198" s="680">
        <v>4003</v>
      </c>
      <c r="F198" s="670">
        <v>16439</v>
      </c>
      <c r="G198" s="253">
        <v>21325</v>
      </c>
      <c r="H198" s="680">
        <v>5259</v>
      </c>
      <c r="I198" s="670">
        <v>16066</v>
      </c>
      <c r="J198" s="671">
        <v>-883</v>
      </c>
      <c r="K198" s="672">
        <v>-4.140679953106682</v>
      </c>
      <c r="N198" s="628"/>
    </row>
    <row r="199" spans="1:14" ht="15" x14ac:dyDescent="0.25">
      <c r="C199"/>
      <c r="D199" s="630"/>
      <c r="N199" s="628"/>
    </row>
    <row r="200" spans="1:14" ht="15" x14ac:dyDescent="0.25">
      <c r="C200"/>
      <c r="D200" s="630"/>
      <c r="N200" s="628"/>
    </row>
    <row r="201" spans="1:14" ht="15" x14ac:dyDescent="0.25">
      <c r="C201"/>
      <c r="D201" s="630"/>
      <c r="F201" s="142" t="s">
        <v>627</v>
      </c>
      <c r="N201" s="628"/>
    </row>
    <row r="202" spans="1:14" ht="15" x14ac:dyDescent="0.25">
      <c r="C202"/>
      <c r="D202" s="630"/>
      <c r="N202" s="628"/>
    </row>
    <row r="203" spans="1:14" ht="15" x14ac:dyDescent="0.25">
      <c r="C203"/>
      <c r="D203" s="630"/>
      <c r="N203" s="628"/>
    </row>
    <row r="204" spans="1:14" ht="15" x14ac:dyDescent="0.25">
      <c r="A204" s="663" t="s">
        <v>550</v>
      </c>
      <c r="B204" s="663"/>
      <c r="C204" s="676" t="s">
        <v>628</v>
      </c>
      <c r="D204" s="665">
        <v>170632</v>
      </c>
      <c r="E204" s="665">
        <v>1201756</v>
      </c>
      <c r="F204" s="665">
        <v>-1031124</v>
      </c>
      <c r="G204" s="665">
        <v>182751</v>
      </c>
      <c r="H204" s="665">
        <v>1240950</v>
      </c>
      <c r="I204" s="665">
        <v>-1058199</v>
      </c>
      <c r="J204" s="667">
        <v>-12119</v>
      </c>
      <c r="K204" s="668">
        <v>-6.6314274614092401</v>
      </c>
      <c r="N204" s="628"/>
    </row>
    <row r="205" spans="1:14" ht="15" x14ac:dyDescent="0.25">
      <c r="A205" s="646"/>
      <c r="B205" s="646"/>
      <c r="C205"/>
      <c r="D205" s="649">
        <v>170632</v>
      </c>
      <c r="E205" s="649">
        <v>1201756</v>
      </c>
      <c r="F205" s="649">
        <v>-1031124</v>
      </c>
      <c r="G205" s="649">
        <v>182751</v>
      </c>
      <c r="H205" s="649">
        <v>1240950</v>
      </c>
      <c r="I205" s="649">
        <v>-1058199</v>
      </c>
      <c r="J205" s="657">
        <v>-12119</v>
      </c>
      <c r="K205" s="658">
        <v>-6.6314274614092401</v>
      </c>
      <c r="N205" s="628"/>
    </row>
    <row r="206" spans="1:14" x14ac:dyDescent="0.2">
      <c r="A206" s="252">
        <v>139</v>
      </c>
      <c r="B206" s="252">
        <v>1</v>
      </c>
      <c r="C206" s="669" t="s">
        <v>629</v>
      </c>
      <c r="D206" s="253">
        <v>4556</v>
      </c>
      <c r="E206" s="680">
        <v>195</v>
      </c>
      <c r="F206" s="670">
        <v>4361</v>
      </c>
      <c r="G206" s="253">
        <v>4260</v>
      </c>
      <c r="H206" s="680">
        <v>56</v>
      </c>
      <c r="I206" s="670">
        <v>4204</v>
      </c>
      <c r="J206" s="671">
        <v>296</v>
      </c>
      <c r="K206" s="672">
        <v>6.948356807511737</v>
      </c>
      <c r="N206" s="628"/>
    </row>
    <row r="207" spans="1:14" x14ac:dyDescent="0.2">
      <c r="A207" s="252">
        <v>140</v>
      </c>
      <c r="B207" s="252">
        <v>2</v>
      </c>
      <c r="C207" s="669" t="s">
        <v>630</v>
      </c>
      <c r="D207" s="252">
        <v>0</v>
      </c>
      <c r="E207" s="680">
        <v>59</v>
      </c>
      <c r="F207" s="670">
        <v>-59</v>
      </c>
      <c r="G207" s="252">
        <v>0</v>
      </c>
      <c r="H207" s="680">
        <v>187</v>
      </c>
      <c r="I207" s="670">
        <v>-187</v>
      </c>
      <c r="J207" s="671">
        <v>0</v>
      </c>
      <c r="K207" s="672">
        <v>0</v>
      </c>
      <c r="N207" s="628"/>
    </row>
    <row r="208" spans="1:14" x14ac:dyDescent="0.2">
      <c r="A208" s="252">
        <v>141</v>
      </c>
      <c r="B208" s="252">
        <v>3</v>
      </c>
      <c r="C208" s="669" t="s">
        <v>631</v>
      </c>
      <c r="D208" s="252">
        <v>0</v>
      </c>
      <c r="E208" s="680">
        <v>46</v>
      </c>
      <c r="F208" s="670">
        <v>-46</v>
      </c>
      <c r="G208" s="252">
        <v>0</v>
      </c>
      <c r="H208" s="680">
        <v>0</v>
      </c>
      <c r="I208" s="670">
        <v>0</v>
      </c>
      <c r="J208" s="671">
        <v>0</v>
      </c>
      <c r="K208" s="672">
        <v>0</v>
      </c>
      <c r="N208" s="628"/>
    </row>
    <row r="209" spans="1:14" x14ac:dyDescent="0.2">
      <c r="A209" s="252">
        <v>142</v>
      </c>
      <c r="B209" s="252">
        <v>4</v>
      </c>
      <c r="C209" s="669" t="s">
        <v>632</v>
      </c>
      <c r="D209" s="253">
        <v>282</v>
      </c>
      <c r="E209" s="680">
        <v>0</v>
      </c>
      <c r="F209" s="670">
        <v>282</v>
      </c>
      <c r="G209" s="253">
        <v>3027</v>
      </c>
      <c r="H209" s="680">
        <v>0</v>
      </c>
      <c r="I209" s="670">
        <v>3027</v>
      </c>
      <c r="J209" s="671">
        <v>-2745</v>
      </c>
      <c r="K209" s="672">
        <v>-90.683845391476709</v>
      </c>
      <c r="N209" s="628"/>
    </row>
    <row r="210" spans="1:14" x14ac:dyDescent="0.2">
      <c r="A210" s="252">
        <v>143</v>
      </c>
      <c r="B210" s="252">
        <v>5</v>
      </c>
      <c r="C210" s="669" t="s">
        <v>633</v>
      </c>
      <c r="D210" s="253">
        <v>949</v>
      </c>
      <c r="E210" s="680">
        <v>1645</v>
      </c>
      <c r="F210" s="670">
        <v>-696</v>
      </c>
      <c r="G210" s="253">
        <v>943</v>
      </c>
      <c r="H210" s="680">
        <v>3256</v>
      </c>
      <c r="I210" s="670">
        <v>-2313</v>
      </c>
      <c r="J210" s="671">
        <v>6</v>
      </c>
      <c r="K210" s="672">
        <v>0.63626723223753978</v>
      </c>
      <c r="N210" s="628"/>
    </row>
    <row r="211" spans="1:14" x14ac:dyDescent="0.2">
      <c r="A211" s="252">
        <v>144</v>
      </c>
      <c r="B211" s="252">
        <v>6</v>
      </c>
      <c r="C211" s="669" t="s">
        <v>66</v>
      </c>
      <c r="D211" s="253">
        <v>164483</v>
      </c>
      <c r="E211" s="680">
        <v>1185283</v>
      </c>
      <c r="F211" s="670">
        <v>-1020800</v>
      </c>
      <c r="G211" s="253">
        <v>173942</v>
      </c>
      <c r="H211" s="680">
        <v>1192631</v>
      </c>
      <c r="I211" s="670">
        <v>-1018689</v>
      </c>
      <c r="J211" s="671">
        <v>-9459</v>
      </c>
      <c r="K211" s="672">
        <v>-5.4380195697416376</v>
      </c>
      <c r="N211" s="628"/>
    </row>
    <row r="212" spans="1:14" x14ac:dyDescent="0.2">
      <c r="A212" s="252">
        <v>145</v>
      </c>
      <c r="B212" s="252">
        <v>7</v>
      </c>
      <c r="C212" s="669" t="s">
        <v>634</v>
      </c>
      <c r="D212" s="253">
        <v>362</v>
      </c>
      <c r="E212" s="680">
        <v>14528</v>
      </c>
      <c r="F212" s="670">
        <v>-14166</v>
      </c>
      <c r="G212" s="253">
        <v>579</v>
      </c>
      <c r="H212" s="680">
        <v>44820</v>
      </c>
      <c r="I212" s="670">
        <v>-44241</v>
      </c>
      <c r="J212" s="671">
        <v>-217</v>
      </c>
      <c r="K212" s="672">
        <v>-37.47841105354059</v>
      </c>
      <c r="N212" s="628"/>
    </row>
    <row r="213" spans="1:14" ht="15" x14ac:dyDescent="0.25">
      <c r="C213"/>
      <c r="D213" s="630"/>
      <c r="N213" s="628"/>
    </row>
    <row r="214" spans="1:14" ht="15" x14ac:dyDescent="0.25">
      <c r="A214" s="663" t="s">
        <v>635</v>
      </c>
      <c r="B214" s="663"/>
      <c r="C214" s="676" t="s">
        <v>636</v>
      </c>
      <c r="D214" s="665">
        <v>318288</v>
      </c>
      <c r="E214" s="665">
        <v>392655</v>
      </c>
      <c r="F214" s="665">
        <v>-74367</v>
      </c>
      <c r="G214" s="665">
        <v>374154</v>
      </c>
      <c r="H214" s="665">
        <v>260369</v>
      </c>
      <c r="I214" s="665">
        <v>113785</v>
      </c>
      <c r="J214" s="667">
        <v>-55866</v>
      </c>
      <c r="K214" s="668">
        <v>-14.931284978912426</v>
      </c>
      <c r="N214" s="628"/>
    </row>
    <row r="215" spans="1:14" ht="15" x14ac:dyDescent="0.25">
      <c r="A215" s="646"/>
      <c r="B215" s="646"/>
      <c r="C215"/>
      <c r="D215" s="649">
        <v>318288</v>
      </c>
      <c r="E215" s="649">
        <v>392655</v>
      </c>
      <c r="F215" s="649">
        <v>-74367</v>
      </c>
      <c r="G215" s="649">
        <v>374154</v>
      </c>
      <c r="H215" s="649">
        <v>260369</v>
      </c>
      <c r="I215" s="649">
        <v>113785</v>
      </c>
      <c r="J215" s="657">
        <v>-55866</v>
      </c>
      <c r="K215" s="658">
        <v>-14.931284978912426</v>
      </c>
      <c r="N215" s="628"/>
    </row>
    <row r="216" spans="1:14" x14ac:dyDescent="0.2">
      <c r="A216" s="252">
        <v>146</v>
      </c>
      <c r="B216" s="252">
        <v>1</v>
      </c>
      <c r="C216" s="669" t="s">
        <v>637</v>
      </c>
      <c r="D216" s="253">
        <v>45203</v>
      </c>
      <c r="E216" s="680">
        <v>1144</v>
      </c>
      <c r="F216" s="670">
        <v>44059</v>
      </c>
      <c r="G216" s="253">
        <v>61920</v>
      </c>
      <c r="H216" s="680">
        <v>3507</v>
      </c>
      <c r="I216" s="670">
        <v>58413</v>
      </c>
      <c r="J216" s="671">
        <v>-16717</v>
      </c>
      <c r="K216" s="672">
        <v>-26.997739018087856</v>
      </c>
      <c r="N216" s="628"/>
    </row>
    <row r="217" spans="1:14" x14ac:dyDescent="0.2">
      <c r="A217" s="252">
        <v>147</v>
      </c>
      <c r="B217" s="252">
        <v>2</v>
      </c>
      <c r="C217" s="669" t="s">
        <v>638</v>
      </c>
      <c r="D217" s="253">
        <v>227</v>
      </c>
      <c r="E217" s="680">
        <v>2053</v>
      </c>
      <c r="F217" s="670">
        <v>-1826</v>
      </c>
      <c r="G217" s="253">
        <v>120</v>
      </c>
      <c r="H217" s="680">
        <v>824</v>
      </c>
      <c r="I217" s="670">
        <v>-704</v>
      </c>
      <c r="J217" s="671">
        <v>107</v>
      </c>
      <c r="K217" s="672">
        <v>89.166666666666671</v>
      </c>
      <c r="N217" s="628"/>
    </row>
    <row r="218" spans="1:14" x14ac:dyDescent="0.2">
      <c r="A218" s="252">
        <v>148</v>
      </c>
      <c r="B218" s="252">
        <v>3</v>
      </c>
      <c r="C218" s="669" t="s">
        <v>639</v>
      </c>
      <c r="D218" s="253">
        <v>36904</v>
      </c>
      <c r="E218" s="680">
        <v>17362</v>
      </c>
      <c r="F218" s="670">
        <v>19542</v>
      </c>
      <c r="G218" s="253">
        <v>47058</v>
      </c>
      <c r="H218" s="680">
        <v>16246</v>
      </c>
      <c r="I218" s="670">
        <v>30812</v>
      </c>
      <c r="J218" s="671">
        <v>-10154</v>
      </c>
      <c r="K218" s="672">
        <v>-21.577627608483148</v>
      </c>
      <c r="N218" s="628"/>
    </row>
    <row r="219" spans="1:14" x14ac:dyDescent="0.2">
      <c r="A219" s="252">
        <v>149</v>
      </c>
      <c r="B219" s="252">
        <v>4</v>
      </c>
      <c r="C219" s="669" t="s">
        <v>640</v>
      </c>
      <c r="D219" s="253">
        <v>13984</v>
      </c>
      <c r="E219" s="680">
        <v>188</v>
      </c>
      <c r="F219" s="670">
        <v>13796</v>
      </c>
      <c r="G219" s="253">
        <v>17090</v>
      </c>
      <c r="H219" s="680">
        <v>19</v>
      </c>
      <c r="I219" s="670">
        <v>17071</v>
      </c>
      <c r="J219" s="671">
        <v>-3106</v>
      </c>
      <c r="K219" s="672">
        <v>-18.174370977179638</v>
      </c>
      <c r="N219" s="628"/>
    </row>
    <row r="220" spans="1:14" x14ac:dyDescent="0.2">
      <c r="A220" s="252">
        <v>150</v>
      </c>
      <c r="B220" s="252">
        <v>5</v>
      </c>
      <c r="C220" s="669" t="s">
        <v>641</v>
      </c>
      <c r="D220" s="253">
        <v>36923</v>
      </c>
      <c r="E220" s="680">
        <v>2649</v>
      </c>
      <c r="F220" s="670">
        <v>34274</v>
      </c>
      <c r="G220" s="253">
        <v>40744</v>
      </c>
      <c r="H220" s="680">
        <v>2755</v>
      </c>
      <c r="I220" s="670">
        <v>37989</v>
      </c>
      <c r="J220" s="671">
        <v>-3821</v>
      </c>
      <c r="K220" s="672">
        <v>-9.3780679363832711</v>
      </c>
      <c r="N220" s="628"/>
    </row>
    <row r="221" spans="1:14" x14ac:dyDescent="0.2">
      <c r="A221" s="252">
        <v>151</v>
      </c>
      <c r="B221" s="252">
        <v>6</v>
      </c>
      <c r="C221" s="669" t="s">
        <v>642</v>
      </c>
      <c r="D221" s="253">
        <v>42625</v>
      </c>
      <c r="E221" s="680">
        <v>70475</v>
      </c>
      <c r="F221" s="670">
        <v>-27850</v>
      </c>
      <c r="G221" s="253">
        <v>10883</v>
      </c>
      <c r="H221" s="680">
        <v>621</v>
      </c>
      <c r="I221" s="670">
        <v>10262</v>
      </c>
      <c r="J221" s="671">
        <v>31742</v>
      </c>
      <c r="K221" s="672">
        <v>291.66590094643021</v>
      </c>
      <c r="N221" s="628"/>
    </row>
    <row r="222" spans="1:14" x14ac:dyDescent="0.2">
      <c r="A222" s="252">
        <v>152</v>
      </c>
      <c r="B222" s="252">
        <v>7</v>
      </c>
      <c r="C222" s="669" t="s">
        <v>643</v>
      </c>
      <c r="D222" s="253">
        <v>27869</v>
      </c>
      <c r="E222" s="680">
        <v>55</v>
      </c>
      <c r="F222" s="670">
        <v>27814</v>
      </c>
      <c r="G222" s="253">
        <v>25032</v>
      </c>
      <c r="H222" s="680">
        <v>6</v>
      </c>
      <c r="I222" s="670">
        <v>25026</v>
      </c>
      <c r="J222" s="671">
        <v>2837</v>
      </c>
      <c r="K222" s="672">
        <v>11.333493128795142</v>
      </c>
      <c r="N222" s="628"/>
    </row>
    <row r="223" spans="1:14" x14ac:dyDescent="0.2">
      <c r="A223" s="252">
        <v>153</v>
      </c>
      <c r="B223" s="252">
        <v>8</v>
      </c>
      <c r="C223" s="669" t="s">
        <v>644</v>
      </c>
      <c r="D223" s="253">
        <v>848</v>
      </c>
      <c r="E223" s="680">
        <v>19</v>
      </c>
      <c r="F223" s="670">
        <v>829</v>
      </c>
      <c r="G223" s="253">
        <v>1919</v>
      </c>
      <c r="H223" s="680">
        <v>135</v>
      </c>
      <c r="I223" s="670">
        <v>1784</v>
      </c>
      <c r="J223" s="671">
        <v>-1071</v>
      </c>
      <c r="K223" s="672">
        <v>-55.81031787389265</v>
      </c>
      <c r="N223" s="628"/>
    </row>
    <row r="224" spans="1:14" x14ac:dyDescent="0.2">
      <c r="A224" s="252">
        <v>154</v>
      </c>
      <c r="B224" s="252">
        <v>9</v>
      </c>
      <c r="C224" s="669" t="s">
        <v>645</v>
      </c>
      <c r="D224" s="253">
        <v>799</v>
      </c>
      <c r="E224" s="680">
        <v>42</v>
      </c>
      <c r="F224" s="670">
        <v>757</v>
      </c>
      <c r="G224" s="253">
        <v>187</v>
      </c>
      <c r="H224" s="680">
        <v>77</v>
      </c>
      <c r="I224" s="670">
        <v>110</v>
      </c>
      <c r="J224" s="671">
        <v>612</v>
      </c>
      <c r="K224" s="672">
        <v>327.27272727272725</v>
      </c>
      <c r="N224" s="628"/>
    </row>
    <row r="225" spans="1:14" x14ac:dyDescent="0.2">
      <c r="A225" s="252">
        <v>155</v>
      </c>
      <c r="B225" s="252">
        <v>10</v>
      </c>
      <c r="C225" s="669" t="s">
        <v>646</v>
      </c>
      <c r="D225" s="253">
        <v>10202</v>
      </c>
      <c r="E225" s="680">
        <v>0</v>
      </c>
      <c r="F225" s="670">
        <v>10202</v>
      </c>
      <c r="G225" s="253">
        <v>12940</v>
      </c>
      <c r="H225" s="680">
        <v>5</v>
      </c>
      <c r="I225" s="670">
        <v>12935</v>
      </c>
      <c r="J225" s="671">
        <v>-2738</v>
      </c>
      <c r="K225" s="672">
        <v>-21.15919629057187</v>
      </c>
      <c r="N225" s="628"/>
    </row>
    <row r="226" spans="1:14" x14ac:dyDescent="0.2">
      <c r="A226" s="252">
        <v>156</v>
      </c>
      <c r="B226" s="252">
        <v>11</v>
      </c>
      <c r="C226" s="669" t="s">
        <v>647</v>
      </c>
      <c r="D226" s="253">
        <v>22</v>
      </c>
      <c r="E226" s="680">
        <v>50469</v>
      </c>
      <c r="F226" s="670">
        <v>-50447</v>
      </c>
      <c r="G226" s="253">
        <v>666</v>
      </c>
      <c r="H226" s="680">
        <v>0</v>
      </c>
      <c r="I226" s="670">
        <v>666</v>
      </c>
      <c r="J226" s="671">
        <v>-644</v>
      </c>
      <c r="K226" s="672">
        <v>-96.696696696696691</v>
      </c>
      <c r="N226" s="628"/>
    </row>
    <row r="227" spans="1:14" x14ac:dyDescent="0.2">
      <c r="A227" s="252">
        <v>157</v>
      </c>
      <c r="B227" s="252">
        <v>12</v>
      </c>
      <c r="C227" s="669" t="s">
        <v>157</v>
      </c>
      <c r="D227" s="253">
        <v>37161</v>
      </c>
      <c r="E227" s="680">
        <v>242107</v>
      </c>
      <c r="F227" s="670">
        <v>-204946</v>
      </c>
      <c r="G227" s="253">
        <v>50778</v>
      </c>
      <c r="H227" s="680">
        <v>226747</v>
      </c>
      <c r="I227" s="670">
        <v>-175969</v>
      </c>
      <c r="J227" s="671">
        <v>-13617</v>
      </c>
      <c r="K227" s="672">
        <v>-26.816731655441334</v>
      </c>
      <c r="N227" s="628"/>
    </row>
    <row r="228" spans="1:14" x14ac:dyDescent="0.2">
      <c r="A228" s="252">
        <v>158</v>
      </c>
      <c r="B228" s="252">
        <v>13</v>
      </c>
      <c r="C228" s="669" t="s">
        <v>648</v>
      </c>
      <c r="D228" s="252">
        <v>0</v>
      </c>
      <c r="E228" s="680">
        <v>152</v>
      </c>
      <c r="F228" s="670">
        <v>-152</v>
      </c>
      <c r="G228" s="252">
        <v>0</v>
      </c>
      <c r="H228" s="680">
        <v>11</v>
      </c>
      <c r="I228" s="670">
        <v>-11</v>
      </c>
      <c r="J228" s="671">
        <v>0</v>
      </c>
      <c r="K228" s="672">
        <v>0</v>
      </c>
      <c r="N228" s="628"/>
    </row>
    <row r="229" spans="1:14" x14ac:dyDescent="0.2">
      <c r="A229" s="252">
        <v>159</v>
      </c>
      <c r="B229" s="252">
        <v>14</v>
      </c>
      <c r="C229" s="669" t="s">
        <v>649</v>
      </c>
      <c r="D229" s="253">
        <v>25973</v>
      </c>
      <c r="E229" s="680">
        <v>823</v>
      </c>
      <c r="F229" s="670">
        <v>25150</v>
      </c>
      <c r="G229" s="253">
        <v>45220</v>
      </c>
      <c r="H229" s="680">
        <v>1211</v>
      </c>
      <c r="I229" s="670">
        <v>44009</v>
      </c>
      <c r="J229" s="671">
        <v>-19247</v>
      </c>
      <c r="K229" s="672">
        <v>-42.563025210084035</v>
      </c>
      <c r="N229" s="628"/>
    </row>
    <row r="230" spans="1:14" x14ac:dyDescent="0.2">
      <c r="A230" s="252">
        <v>160</v>
      </c>
      <c r="B230" s="252">
        <v>15</v>
      </c>
      <c r="C230" s="669" t="s">
        <v>650</v>
      </c>
      <c r="D230" s="253">
        <v>15429</v>
      </c>
      <c r="E230" s="680">
        <v>112</v>
      </c>
      <c r="F230" s="670">
        <v>15317</v>
      </c>
      <c r="G230" s="253">
        <v>28302</v>
      </c>
      <c r="H230" s="680">
        <v>74</v>
      </c>
      <c r="I230" s="670">
        <v>28228</v>
      </c>
      <c r="J230" s="671">
        <v>-12873</v>
      </c>
      <c r="K230" s="672">
        <v>-45.484418062327748</v>
      </c>
      <c r="N230" s="628"/>
    </row>
    <row r="231" spans="1:14" x14ac:dyDescent="0.2">
      <c r="A231" s="252">
        <v>161</v>
      </c>
      <c r="B231" s="252">
        <v>16</v>
      </c>
      <c r="C231" s="669" t="s">
        <v>651</v>
      </c>
      <c r="D231" s="253">
        <v>24058</v>
      </c>
      <c r="E231" s="680">
        <v>4961</v>
      </c>
      <c r="F231" s="670">
        <v>19097</v>
      </c>
      <c r="G231" s="253">
        <v>30980</v>
      </c>
      <c r="H231" s="680">
        <v>8052</v>
      </c>
      <c r="I231" s="670">
        <v>22928</v>
      </c>
      <c r="J231" s="671">
        <v>-6922</v>
      </c>
      <c r="K231" s="672">
        <v>-22.343447385409942</v>
      </c>
      <c r="N231" s="628"/>
    </row>
    <row r="232" spans="1:14" x14ac:dyDescent="0.2">
      <c r="A232" s="252">
        <v>162</v>
      </c>
      <c r="B232" s="252">
        <v>17</v>
      </c>
      <c r="C232" s="669" t="s">
        <v>652</v>
      </c>
      <c r="D232" s="253">
        <v>61</v>
      </c>
      <c r="E232" s="253">
        <v>44</v>
      </c>
      <c r="F232" s="670">
        <v>17</v>
      </c>
      <c r="G232" s="253">
        <v>315</v>
      </c>
      <c r="H232" s="253">
        <v>79</v>
      </c>
      <c r="I232" s="670">
        <v>236</v>
      </c>
      <c r="J232" s="671">
        <v>-254</v>
      </c>
      <c r="K232" s="672">
        <v>-80.634920634920633</v>
      </c>
      <c r="N232" s="628"/>
    </row>
    <row r="233" spans="1:14" ht="15" x14ac:dyDescent="0.25">
      <c r="C233"/>
      <c r="D233" s="677"/>
      <c r="N233" s="628"/>
    </row>
    <row r="234" spans="1:14" ht="15" x14ac:dyDescent="0.25">
      <c r="C234"/>
      <c r="D234" s="677"/>
      <c r="F234" s="142" t="s">
        <v>653</v>
      </c>
      <c r="N234" s="628"/>
    </row>
    <row r="235" spans="1:14" ht="15" x14ac:dyDescent="0.25">
      <c r="C235"/>
      <c r="D235" s="677"/>
      <c r="N235" s="628"/>
    </row>
    <row r="236" spans="1:14" ht="15" x14ac:dyDescent="0.25">
      <c r="C236"/>
      <c r="D236" s="677"/>
      <c r="N236" s="628"/>
    </row>
    <row r="237" spans="1:14" ht="19.5" x14ac:dyDescent="0.55000000000000004">
      <c r="A237" s="661" t="s">
        <v>654</v>
      </c>
      <c r="C237" s="681" t="s">
        <v>655</v>
      </c>
      <c r="D237" s="652">
        <v>8527602</v>
      </c>
      <c r="E237" s="652">
        <v>40422521</v>
      </c>
      <c r="F237" s="652">
        <v>-31894919</v>
      </c>
      <c r="G237" s="652">
        <v>8794094</v>
      </c>
      <c r="H237" s="652">
        <v>45417068</v>
      </c>
      <c r="I237" s="652">
        <v>-36622974</v>
      </c>
      <c r="J237" s="654">
        <v>-266492</v>
      </c>
      <c r="K237" s="655">
        <v>-3.0303519612139693</v>
      </c>
      <c r="N237" s="628"/>
    </row>
    <row r="238" spans="1:14" ht="15" x14ac:dyDescent="0.25">
      <c r="C238"/>
      <c r="D238" s="649">
        <v>8527602</v>
      </c>
      <c r="E238" s="649">
        <v>40422521</v>
      </c>
      <c r="F238" s="649">
        <v>-31894919</v>
      </c>
      <c r="G238" s="649">
        <v>8794094</v>
      </c>
      <c r="H238" s="649">
        <v>45417068</v>
      </c>
      <c r="I238" s="649">
        <v>-36622974</v>
      </c>
      <c r="J238" s="657">
        <v>-266492</v>
      </c>
      <c r="K238" s="658">
        <v>-3.0303519612139693</v>
      </c>
      <c r="N238" s="628"/>
    </row>
    <row r="239" spans="1:14" ht="15" x14ac:dyDescent="0.25">
      <c r="A239" s="663" t="s">
        <v>498</v>
      </c>
      <c r="B239" s="661"/>
      <c r="C239" s="676" t="s">
        <v>656</v>
      </c>
      <c r="D239" s="665">
        <v>2538702</v>
      </c>
      <c r="E239" s="665">
        <v>16173379</v>
      </c>
      <c r="F239" s="665">
        <v>-13634677</v>
      </c>
      <c r="G239" s="665">
        <v>2430960</v>
      </c>
      <c r="H239" s="665">
        <v>19778681</v>
      </c>
      <c r="I239" s="665">
        <v>-17347721</v>
      </c>
      <c r="J239" s="667">
        <v>107742</v>
      </c>
      <c r="K239" s="668">
        <v>4.4320762168032379</v>
      </c>
      <c r="N239" s="628"/>
    </row>
    <row r="240" spans="1:14" ht="15" x14ac:dyDescent="0.25">
      <c r="A240" s="646"/>
      <c r="B240" s="646"/>
      <c r="C240"/>
      <c r="D240" s="649">
        <v>2538702</v>
      </c>
      <c r="E240" s="649">
        <v>16173379</v>
      </c>
      <c r="F240" s="649">
        <v>-13634677</v>
      </c>
      <c r="G240" s="649">
        <v>2430960</v>
      </c>
      <c r="H240" s="649">
        <v>19778681</v>
      </c>
      <c r="I240" s="649">
        <v>-17347721</v>
      </c>
      <c r="J240" s="657">
        <v>107742</v>
      </c>
      <c r="K240" s="658">
        <v>4.4320762168032379</v>
      </c>
      <c r="N240" s="628"/>
    </row>
    <row r="241" spans="1:14" x14ac:dyDescent="0.2">
      <c r="A241" s="252">
        <v>163</v>
      </c>
      <c r="B241" s="252">
        <v>1</v>
      </c>
      <c r="C241" s="669" t="s">
        <v>73</v>
      </c>
      <c r="D241" s="253">
        <v>1896497</v>
      </c>
      <c r="E241" s="680">
        <v>12763610</v>
      </c>
      <c r="F241" s="670">
        <v>-10867113</v>
      </c>
      <c r="G241" s="253">
        <v>1686286</v>
      </c>
      <c r="H241" s="680">
        <v>15742793</v>
      </c>
      <c r="I241" s="670">
        <v>-14056507</v>
      </c>
      <c r="J241" s="671">
        <v>210211</v>
      </c>
      <c r="K241" s="672">
        <v>12.46591622061738</v>
      </c>
      <c r="N241" s="628"/>
    </row>
    <row r="242" spans="1:14" x14ac:dyDescent="0.2">
      <c r="A242" s="252">
        <v>164</v>
      </c>
      <c r="B242" s="252">
        <v>2</v>
      </c>
      <c r="C242" s="669" t="s">
        <v>292</v>
      </c>
      <c r="D242" s="253">
        <v>102482</v>
      </c>
      <c r="E242" s="680">
        <v>116592</v>
      </c>
      <c r="F242" s="670">
        <v>-14110</v>
      </c>
      <c r="G242" s="253">
        <v>110069</v>
      </c>
      <c r="H242" s="680">
        <v>129829</v>
      </c>
      <c r="I242" s="670">
        <v>-19760</v>
      </c>
      <c r="J242" s="671">
        <v>-7587</v>
      </c>
      <c r="K242" s="672">
        <v>-6.892948968374383</v>
      </c>
      <c r="N242" s="628"/>
    </row>
    <row r="243" spans="1:14" x14ac:dyDescent="0.2">
      <c r="A243" s="252">
        <v>165</v>
      </c>
      <c r="B243" s="252">
        <v>3</v>
      </c>
      <c r="C243" s="669" t="s">
        <v>99</v>
      </c>
      <c r="D243" s="253">
        <v>197465</v>
      </c>
      <c r="E243" s="680">
        <v>1825071</v>
      </c>
      <c r="F243" s="670">
        <v>-1627606</v>
      </c>
      <c r="G243" s="253">
        <v>194331</v>
      </c>
      <c r="H243" s="680">
        <v>2426690</v>
      </c>
      <c r="I243" s="670">
        <v>-2232359</v>
      </c>
      <c r="J243" s="671">
        <v>3134</v>
      </c>
      <c r="K243" s="672">
        <v>1.6127123310228424</v>
      </c>
      <c r="N243" s="628"/>
    </row>
    <row r="244" spans="1:14" x14ac:dyDescent="0.2">
      <c r="A244" s="252">
        <v>166</v>
      </c>
      <c r="B244" s="252">
        <v>4</v>
      </c>
      <c r="C244" s="669" t="s">
        <v>657</v>
      </c>
      <c r="D244" s="253">
        <v>273412</v>
      </c>
      <c r="E244" s="680">
        <v>2852</v>
      </c>
      <c r="F244" s="670">
        <v>270560</v>
      </c>
      <c r="G244" s="253">
        <v>323463</v>
      </c>
      <c r="H244" s="680">
        <v>19619</v>
      </c>
      <c r="I244" s="670">
        <v>303844</v>
      </c>
      <c r="J244" s="671">
        <v>-50051</v>
      </c>
      <c r="K244" s="672">
        <v>-15.473485375452524</v>
      </c>
      <c r="N244" s="628"/>
    </row>
    <row r="245" spans="1:14" x14ac:dyDescent="0.2">
      <c r="A245" s="252">
        <v>167</v>
      </c>
      <c r="B245" s="252">
        <v>5</v>
      </c>
      <c r="C245" s="669" t="s">
        <v>289</v>
      </c>
      <c r="D245" s="252">
        <v>0</v>
      </c>
      <c r="E245" s="680">
        <v>827784</v>
      </c>
      <c r="F245" s="670">
        <v>-827784</v>
      </c>
      <c r="G245" s="252">
        <v>0</v>
      </c>
      <c r="H245" s="680">
        <v>967799</v>
      </c>
      <c r="I245" s="670">
        <v>-967799</v>
      </c>
      <c r="J245" s="671">
        <v>0</v>
      </c>
      <c r="K245" s="672">
        <v>0</v>
      </c>
      <c r="N245" s="628"/>
    </row>
    <row r="246" spans="1:14" x14ac:dyDescent="0.2">
      <c r="A246" s="252">
        <v>168</v>
      </c>
      <c r="B246" s="252">
        <v>6</v>
      </c>
      <c r="C246" s="669" t="s">
        <v>658</v>
      </c>
      <c r="D246" s="253">
        <v>75</v>
      </c>
      <c r="E246" s="680">
        <v>55</v>
      </c>
      <c r="F246" s="670">
        <v>20</v>
      </c>
      <c r="G246" s="253">
        <v>16</v>
      </c>
      <c r="H246" s="680">
        <v>32</v>
      </c>
      <c r="I246" s="670">
        <v>-16</v>
      </c>
      <c r="J246" s="671">
        <v>59</v>
      </c>
      <c r="K246" s="672">
        <v>368.75</v>
      </c>
      <c r="N246" s="628"/>
    </row>
    <row r="247" spans="1:14" x14ac:dyDescent="0.2">
      <c r="A247" s="252">
        <v>169</v>
      </c>
      <c r="B247" s="252">
        <v>7</v>
      </c>
      <c r="C247" s="669" t="s">
        <v>659</v>
      </c>
      <c r="D247" s="253">
        <v>509</v>
      </c>
      <c r="E247" s="680">
        <v>1</v>
      </c>
      <c r="F247" s="670">
        <v>508</v>
      </c>
      <c r="G247" s="253">
        <v>328</v>
      </c>
      <c r="H247" s="680">
        <v>0</v>
      </c>
      <c r="I247" s="670">
        <v>328</v>
      </c>
      <c r="J247" s="671">
        <v>181</v>
      </c>
      <c r="K247" s="672">
        <v>55.18292682926829</v>
      </c>
      <c r="N247" s="628"/>
    </row>
    <row r="248" spans="1:14" x14ac:dyDescent="0.2">
      <c r="A248" s="252">
        <v>170</v>
      </c>
      <c r="B248" s="252">
        <v>8</v>
      </c>
      <c r="C248" s="669" t="s">
        <v>181</v>
      </c>
      <c r="D248" s="253">
        <v>68262</v>
      </c>
      <c r="E248" s="680">
        <v>637414</v>
      </c>
      <c r="F248" s="670">
        <v>-569152</v>
      </c>
      <c r="G248" s="253">
        <v>116467</v>
      </c>
      <c r="H248" s="680">
        <v>491919</v>
      </c>
      <c r="I248" s="670">
        <v>-375452</v>
      </c>
      <c r="J248" s="671">
        <v>-48205</v>
      </c>
      <c r="K248" s="672">
        <v>-41.389406441309553</v>
      </c>
      <c r="N248" s="628"/>
    </row>
    <row r="249" spans="1:14" ht="15" x14ac:dyDescent="0.25">
      <c r="C249"/>
      <c r="D249" s="630"/>
      <c r="K249" s="253"/>
      <c r="N249" s="628"/>
    </row>
    <row r="250" spans="1:14" ht="19.5" x14ac:dyDescent="0.55000000000000004">
      <c r="A250" s="663" t="s">
        <v>525</v>
      </c>
      <c r="B250" s="663"/>
      <c r="C250" s="676" t="s">
        <v>660</v>
      </c>
      <c r="D250" s="652">
        <v>2762884</v>
      </c>
      <c r="E250" s="652">
        <v>2617751</v>
      </c>
      <c r="F250" s="652">
        <v>145133</v>
      </c>
      <c r="G250" s="652">
        <v>3047067</v>
      </c>
      <c r="H250" s="652">
        <v>2915576</v>
      </c>
      <c r="I250" s="652">
        <v>131491</v>
      </c>
      <c r="J250" s="654">
        <v>-284183</v>
      </c>
      <c r="K250" s="655">
        <v>-9.3264440854106585</v>
      </c>
    </row>
    <row r="251" spans="1:14" ht="15" x14ac:dyDescent="0.25">
      <c r="A251" s="646"/>
      <c r="B251" s="646"/>
      <c r="C251"/>
      <c r="D251" s="649">
        <v>2762884</v>
      </c>
      <c r="E251" s="649">
        <v>2617751</v>
      </c>
      <c r="F251" s="649">
        <v>145133</v>
      </c>
      <c r="G251" s="649">
        <v>3047067</v>
      </c>
      <c r="H251" s="649">
        <v>2915576</v>
      </c>
      <c r="I251" s="649">
        <v>131491</v>
      </c>
      <c r="J251" s="657">
        <v>-284183</v>
      </c>
      <c r="K251" s="658">
        <v>-9.3264440854106585</v>
      </c>
    </row>
    <row r="252" spans="1:14" x14ac:dyDescent="0.2">
      <c r="A252" s="252">
        <v>171</v>
      </c>
      <c r="B252" s="252">
        <v>1</v>
      </c>
      <c r="C252" s="669" t="s">
        <v>78</v>
      </c>
      <c r="D252" s="253">
        <v>1292943</v>
      </c>
      <c r="E252" s="680">
        <v>549216</v>
      </c>
      <c r="F252" s="670">
        <v>743727</v>
      </c>
      <c r="G252" s="253">
        <v>1504369</v>
      </c>
      <c r="H252" s="680">
        <v>448494</v>
      </c>
      <c r="I252" s="670">
        <v>1055875</v>
      </c>
      <c r="J252" s="671">
        <v>-211426</v>
      </c>
      <c r="K252" s="672">
        <v>-14.054131665834646</v>
      </c>
    </row>
    <row r="253" spans="1:14" x14ac:dyDescent="0.2">
      <c r="A253" s="252">
        <v>172</v>
      </c>
      <c r="B253" s="252">
        <v>2</v>
      </c>
      <c r="C253" s="669" t="s">
        <v>64</v>
      </c>
      <c r="D253" s="253">
        <v>750706</v>
      </c>
      <c r="E253" s="680">
        <v>54148</v>
      </c>
      <c r="F253" s="670">
        <v>696558</v>
      </c>
      <c r="G253" s="253">
        <v>732812</v>
      </c>
      <c r="H253" s="680">
        <v>77523</v>
      </c>
      <c r="I253" s="670">
        <v>655289</v>
      </c>
      <c r="J253" s="671">
        <v>17894</v>
      </c>
      <c r="K253" s="672">
        <v>2.4418268259799238</v>
      </c>
    </row>
    <row r="254" spans="1:14" x14ac:dyDescent="0.2">
      <c r="A254" s="252">
        <v>173</v>
      </c>
      <c r="B254" s="252">
        <v>3</v>
      </c>
      <c r="C254" s="669" t="s">
        <v>661</v>
      </c>
      <c r="D254" s="253">
        <v>0</v>
      </c>
      <c r="E254" s="680">
        <v>321</v>
      </c>
      <c r="F254" s="670">
        <v>-321</v>
      </c>
      <c r="G254" s="253">
        <v>1</v>
      </c>
      <c r="H254" s="680">
        <v>115</v>
      </c>
      <c r="I254" s="670">
        <v>-114</v>
      </c>
      <c r="J254" s="671">
        <v>-1</v>
      </c>
      <c r="K254" s="672">
        <v>-100</v>
      </c>
    </row>
    <row r="255" spans="1:14" x14ac:dyDescent="0.2">
      <c r="A255" s="252">
        <v>174</v>
      </c>
      <c r="B255" s="252">
        <v>4</v>
      </c>
      <c r="C255" s="669" t="s">
        <v>79</v>
      </c>
      <c r="D255" s="253">
        <v>264404</v>
      </c>
      <c r="E255" s="680">
        <v>1508928</v>
      </c>
      <c r="F255" s="670">
        <v>-1244524</v>
      </c>
      <c r="G255" s="253">
        <v>358123</v>
      </c>
      <c r="H255" s="680">
        <v>1873412</v>
      </c>
      <c r="I255" s="670">
        <v>-1515289</v>
      </c>
      <c r="J255" s="671">
        <v>-93719</v>
      </c>
      <c r="K255" s="672">
        <v>-26.169500423039011</v>
      </c>
    </row>
    <row r="256" spans="1:14" x14ac:dyDescent="0.2">
      <c r="A256" s="252">
        <v>175</v>
      </c>
      <c r="B256" s="252">
        <v>5</v>
      </c>
      <c r="C256" s="669" t="s">
        <v>662</v>
      </c>
      <c r="D256" s="253">
        <v>16452</v>
      </c>
      <c r="E256" s="680">
        <v>411284</v>
      </c>
      <c r="F256" s="670">
        <v>-394832</v>
      </c>
      <c r="G256" s="253">
        <v>21022</v>
      </c>
      <c r="H256" s="680">
        <v>377437</v>
      </c>
      <c r="I256" s="670">
        <v>-356415</v>
      </c>
      <c r="J256" s="671">
        <v>-4570</v>
      </c>
      <c r="K256" s="672">
        <v>-21.739130434782609</v>
      </c>
    </row>
    <row r="257" spans="1:13" x14ac:dyDescent="0.2">
      <c r="A257" s="252">
        <v>176</v>
      </c>
      <c r="B257" s="252">
        <v>6</v>
      </c>
      <c r="C257" s="669" t="s">
        <v>176</v>
      </c>
      <c r="D257" s="253">
        <v>81702</v>
      </c>
      <c r="E257" s="680">
        <v>2337</v>
      </c>
      <c r="F257" s="670">
        <v>79365</v>
      </c>
      <c r="G257" s="253">
        <v>83789</v>
      </c>
      <c r="H257" s="680">
        <v>5394</v>
      </c>
      <c r="I257" s="670">
        <v>78395</v>
      </c>
      <c r="J257" s="671">
        <v>-2087</v>
      </c>
      <c r="K257" s="672">
        <v>-2.4907804127033382</v>
      </c>
    </row>
    <row r="258" spans="1:13" x14ac:dyDescent="0.2">
      <c r="A258" s="252">
        <v>177</v>
      </c>
      <c r="B258" s="252">
        <v>7</v>
      </c>
      <c r="C258" s="669" t="s">
        <v>663</v>
      </c>
      <c r="D258" s="253">
        <v>1838</v>
      </c>
      <c r="E258" s="680">
        <v>62</v>
      </c>
      <c r="F258" s="670">
        <v>1776</v>
      </c>
      <c r="G258" s="253">
        <v>1241</v>
      </c>
      <c r="H258" s="680">
        <v>70</v>
      </c>
      <c r="I258" s="670">
        <v>1171</v>
      </c>
      <c r="J258" s="671">
        <v>597</v>
      </c>
      <c r="K258" s="672">
        <v>48.106365834004833</v>
      </c>
    </row>
    <row r="259" spans="1:13" x14ac:dyDescent="0.2">
      <c r="A259" s="252">
        <v>178</v>
      </c>
      <c r="B259" s="252">
        <v>8</v>
      </c>
      <c r="C259" s="669" t="s">
        <v>664</v>
      </c>
      <c r="D259" s="253">
        <v>5795</v>
      </c>
      <c r="E259" s="680">
        <v>262</v>
      </c>
      <c r="F259" s="670">
        <v>5533</v>
      </c>
      <c r="G259" s="253">
        <v>6151</v>
      </c>
      <c r="H259" s="680">
        <v>24</v>
      </c>
      <c r="I259" s="670">
        <v>6127</v>
      </c>
      <c r="J259" s="671">
        <v>-356</v>
      </c>
      <c r="K259" s="672">
        <v>-5.7876768005202406</v>
      </c>
    </row>
    <row r="260" spans="1:13" x14ac:dyDescent="0.2">
      <c r="A260" s="252">
        <v>179</v>
      </c>
      <c r="B260" s="252">
        <v>9</v>
      </c>
      <c r="C260" s="669" t="s">
        <v>665</v>
      </c>
      <c r="D260" s="253">
        <v>911</v>
      </c>
      <c r="E260" s="680">
        <v>501</v>
      </c>
      <c r="F260" s="670">
        <v>410</v>
      </c>
      <c r="G260" s="253">
        <v>3072</v>
      </c>
      <c r="H260" s="680">
        <v>422</v>
      </c>
      <c r="I260" s="670">
        <v>2650</v>
      </c>
      <c r="J260" s="671">
        <v>-2161</v>
      </c>
      <c r="K260" s="672">
        <v>-70.345052083333329</v>
      </c>
    </row>
    <row r="261" spans="1:13" x14ac:dyDescent="0.2">
      <c r="A261" s="252">
        <v>180</v>
      </c>
      <c r="B261" s="252">
        <v>10</v>
      </c>
      <c r="C261" s="669" t="s">
        <v>94</v>
      </c>
      <c r="D261" s="253">
        <v>317093</v>
      </c>
      <c r="E261" s="680">
        <v>77173</v>
      </c>
      <c r="F261" s="670">
        <v>239920</v>
      </c>
      <c r="G261" s="253">
        <v>319705</v>
      </c>
      <c r="H261" s="680">
        <v>100814</v>
      </c>
      <c r="I261" s="670">
        <v>218891</v>
      </c>
      <c r="J261" s="671">
        <v>-2612</v>
      </c>
      <c r="K261" s="672">
        <v>-0.81700317480177043</v>
      </c>
    </row>
    <row r="262" spans="1:13" x14ac:dyDescent="0.2">
      <c r="A262" s="252">
        <v>181</v>
      </c>
      <c r="B262" s="252">
        <v>11</v>
      </c>
      <c r="C262" s="669" t="s">
        <v>666</v>
      </c>
      <c r="D262" s="253">
        <v>7986</v>
      </c>
      <c r="E262" s="680">
        <v>209</v>
      </c>
      <c r="F262" s="670">
        <v>7777</v>
      </c>
      <c r="G262" s="253">
        <v>7765</v>
      </c>
      <c r="H262" s="680">
        <v>5929</v>
      </c>
      <c r="I262" s="670">
        <v>1836</v>
      </c>
      <c r="J262" s="671">
        <v>221</v>
      </c>
      <c r="K262" s="672">
        <v>2.8461043142305216</v>
      </c>
    </row>
    <row r="263" spans="1:13" x14ac:dyDescent="0.2">
      <c r="A263" s="252">
        <v>182</v>
      </c>
      <c r="B263" s="252">
        <v>12</v>
      </c>
      <c r="C263" s="669" t="s">
        <v>667</v>
      </c>
      <c r="D263" s="253">
        <v>1248</v>
      </c>
      <c r="E263" s="680">
        <v>9490</v>
      </c>
      <c r="F263" s="670">
        <v>-8242</v>
      </c>
      <c r="G263" s="253">
        <v>1962</v>
      </c>
      <c r="H263" s="680">
        <v>23232</v>
      </c>
      <c r="I263" s="670">
        <v>-21270</v>
      </c>
      <c r="J263" s="671">
        <v>-714</v>
      </c>
      <c r="K263" s="672">
        <v>-36.391437308868504</v>
      </c>
    </row>
    <row r="264" spans="1:13" x14ac:dyDescent="0.2">
      <c r="A264" s="252">
        <v>183</v>
      </c>
      <c r="B264" s="252">
        <v>13</v>
      </c>
      <c r="C264" s="669" t="s">
        <v>668</v>
      </c>
      <c r="D264" s="253">
        <v>21806</v>
      </c>
      <c r="E264" s="680">
        <v>3820</v>
      </c>
      <c r="F264" s="670">
        <v>17986</v>
      </c>
      <c r="G264" s="253">
        <v>7055</v>
      </c>
      <c r="H264" s="680">
        <v>2710</v>
      </c>
      <c r="I264" s="670">
        <v>4345</v>
      </c>
      <c r="J264" s="671">
        <v>14751</v>
      </c>
      <c r="K264" s="672">
        <v>209.08575478384125</v>
      </c>
    </row>
    <row r="265" spans="1:13" ht="15" x14ac:dyDescent="0.25">
      <c r="A265" s="646"/>
      <c r="B265" s="646"/>
      <c r="C265"/>
      <c r="D265" s="630"/>
    </row>
    <row r="266" spans="1:13" ht="15" x14ac:dyDescent="0.25">
      <c r="A266" s="646"/>
      <c r="B266" s="646"/>
      <c r="C266"/>
      <c r="D266" s="630"/>
      <c r="F266" s="142" t="s">
        <v>343</v>
      </c>
    </row>
    <row r="267" spans="1:13" ht="15" x14ac:dyDescent="0.25">
      <c r="A267" s="646"/>
      <c r="B267" s="646"/>
      <c r="C267"/>
      <c r="D267" s="630"/>
    </row>
    <row r="268" spans="1:13" s="646" customFormat="1" ht="8.25" x14ac:dyDescent="0.15">
      <c r="C268" s="679"/>
      <c r="D268" s="647"/>
      <c r="E268" s="649"/>
      <c r="F268" s="649"/>
      <c r="G268" s="649"/>
      <c r="H268" s="649"/>
      <c r="I268" s="649"/>
      <c r="J268" s="649"/>
      <c r="M268" s="659"/>
    </row>
    <row r="269" spans="1:13" ht="19.5" x14ac:dyDescent="0.55000000000000004">
      <c r="A269" s="663" t="s">
        <v>535</v>
      </c>
      <c r="B269" s="663"/>
      <c r="C269" s="676" t="s">
        <v>669</v>
      </c>
      <c r="D269" s="652">
        <v>1102093</v>
      </c>
      <c r="E269" s="652">
        <v>6034632</v>
      </c>
      <c r="F269" s="652">
        <v>-4932539</v>
      </c>
      <c r="G269" s="652">
        <v>1194118</v>
      </c>
      <c r="H269" s="652">
        <v>6676603</v>
      </c>
      <c r="I269" s="652">
        <v>-5482485</v>
      </c>
      <c r="J269" s="654">
        <v>-92025</v>
      </c>
      <c r="K269" s="655">
        <v>-7.7065248158054729</v>
      </c>
    </row>
    <row r="270" spans="1:13" s="646" customFormat="1" ht="8.25" x14ac:dyDescent="0.15">
      <c r="C270" s="679"/>
      <c r="D270" s="649">
        <v>1102093</v>
      </c>
      <c r="E270" s="649">
        <v>6034632</v>
      </c>
      <c r="F270" s="649">
        <v>-4932539</v>
      </c>
      <c r="G270" s="649">
        <v>1194118</v>
      </c>
      <c r="H270" s="649">
        <v>6676603</v>
      </c>
      <c r="I270" s="649">
        <v>-5482485</v>
      </c>
      <c r="J270" s="657">
        <v>-92025</v>
      </c>
      <c r="K270" s="658">
        <v>-7.7065248158054729</v>
      </c>
      <c r="M270" s="659"/>
    </row>
    <row r="271" spans="1:13" x14ac:dyDescent="0.2">
      <c r="A271" s="252">
        <v>184</v>
      </c>
      <c r="B271" s="252">
        <v>1</v>
      </c>
      <c r="C271" s="669" t="s">
        <v>670</v>
      </c>
      <c r="D271" s="253">
        <v>767</v>
      </c>
      <c r="E271" s="680">
        <v>53</v>
      </c>
      <c r="F271" s="670">
        <v>714</v>
      </c>
      <c r="G271" s="253">
        <v>705</v>
      </c>
      <c r="H271" s="680">
        <v>40</v>
      </c>
      <c r="I271" s="670">
        <v>665</v>
      </c>
      <c r="J271" s="671">
        <v>62</v>
      </c>
      <c r="K271" s="672">
        <v>8.7943262411347511</v>
      </c>
    </row>
    <row r="272" spans="1:13" x14ac:dyDescent="0.2">
      <c r="A272" s="252">
        <v>185</v>
      </c>
      <c r="B272" s="252">
        <v>2</v>
      </c>
      <c r="C272" s="669" t="s">
        <v>671</v>
      </c>
      <c r="D272" s="253">
        <v>33240</v>
      </c>
      <c r="E272" s="680">
        <v>1101</v>
      </c>
      <c r="F272" s="670">
        <v>32139</v>
      </c>
      <c r="G272" s="253">
        <v>26646</v>
      </c>
      <c r="H272" s="680">
        <v>921</v>
      </c>
      <c r="I272" s="670">
        <v>25725</v>
      </c>
      <c r="J272" s="671">
        <v>6594</v>
      </c>
      <c r="K272" s="672">
        <v>24.746678675973879</v>
      </c>
      <c r="L272" s="253"/>
    </row>
    <row r="273" spans="1:14" x14ac:dyDescent="0.2">
      <c r="A273" s="252">
        <v>186</v>
      </c>
      <c r="B273" s="252">
        <v>3</v>
      </c>
      <c r="C273" s="669" t="s">
        <v>672</v>
      </c>
      <c r="D273" s="253">
        <v>12032</v>
      </c>
      <c r="E273" s="680">
        <v>6</v>
      </c>
      <c r="F273" s="670">
        <v>12026</v>
      </c>
      <c r="G273" s="253">
        <v>5124</v>
      </c>
      <c r="H273" s="680">
        <v>0</v>
      </c>
      <c r="I273" s="670">
        <v>5124</v>
      </c>
      <c r="J273" s="671">
        <v>6908</v>
      </c>
      <c r="K273" s="672">
        <v>134.81654957064794</v>
      </c>
      <c r="L273" s="253"/>
    </row>
    <row r="274" spans="1:14" x14ac:dyDescent="0.2">
      <c r="A274" s="252">
        <v>187</v>
      </c>
      <c r="B274" s="252">
        <v>4</v>
      </c>
      <c r="C274" s="669" t="s">
        <v>98</v>
      </c>
      <c r="D274" s="253">
        <v>166299</v>
      </c>
      <c r="E274" s="680">
        <v>2411687</v>
      </c>
      <c r="F274" s="670">
        <v>-2245388</v>
      </c>
      <c r="G274" s="253">
        <v>308233</v>
      </c>
      <c r="H274" s="680">
        <v>2534566</v>
      </c>
      <c r="I274" s="670">
        <v>-2226333</v>
      </c>
      <c r="J274" s="671">
        <v>-141934</v>
      </c>
      <c r="K274" s="672">
        <v>-46.047632797266999</v>
      </c>
    </row>
    <row r="275" spans="1:14" x14ac:dyDescent="0.2">
      <c r="A275" s="252">
        <v>188</v>
      </c>
      <c r="B275" s="252">
        <v>5</v>
      </c>
      <c r="C275" s="669" t="s">
        <v>673</v>
      </c>
      <c r="D275" s="253">
        <v>1277</v>
      </c>
      <c r="E275" s="680">
        <v>848</v>
      </c>
      <c r="F275" s="670">
        <v>429</v>
      </c>
      <c r="G275" s="253">
        <v>1045</v>
      </c>
      <c r="H275" s="680">
        <v>1094</v>
      </c>
      <c r="I275" s="670">
        <v>-49</v>
      </c>
      <c r="J275" s="671">
        <v>232</v>
      </c>
      <c r="K275" s="672">
        <v>22.200956937799042</v>
      </c>
    </row>
    <row r="276" spans="1:14" x14ac:dyDescent="0.2">
      <c r="A276" s="252">
        <v>189</v>
      </c>
      <c r="B276" s="252">
        <v>6</v>
      </c>
      <c r="C276" s="669" t="s">
        <v>86</v>
      </c>
      <c r="D276" s="253">
        <v>165595</v>
      </c>
      <c r="E276" s="680">
        <v>1069430</v>
      </c>
      <c r="F276" s="670">
        <v>-903835</v>
      </c>
      <c r="G276" s="253">
        <v>146045</v>
      </c>
      <c r="H276" s="680">
        <v>1201655</v>
      </c>
      <c r="I276" s="670">
        <v>-1055610</v>
      </c>
      <c r="J276" s="671">
        <v>19550</v>
      </c>
      <c r="K276" s="672">
        <v>13.386285049128693</v>
      </c>
    </row>
    <row r="277" spans="1:14" x14ac:dyDescent="0.2">
      <c r="A277" s="252">
        <v>190</v>
      </c>
      <c r="B277" s="252">
        <v>7</v>
      </c>
      <c r="C277" s="669" t="s">
        <v>674</v>
      </c>
      <c r="D277" s="253">
        <v>16904</v>
      </c>
      <c r="E277" s="680">
        <v>2742</v>
      </c>
      <c r="F277" s="670">
        <v>14162</v>
      </c>
      <c r="G277" s="253">
        <v>18724</v>
      </c>
      <c r="H277" s="680">
        <v>4416</v>
      </c>
      <c r="I277" s="670">
        <v>14308</v>
      </c>
      <c r="J277" s="671">
        <v>-1820</v>
      </c>
      <c r="K277" s="672">
        <v>-9.7201452681051066</v>
      </c>
    </row>
    <row r="278" spans="1:14" x14ac:dyDescent="0.2">
      <c r="A278" s="252">
        <v>191</v>
      </c>
      <c r="B278" s="252">
        <v>8</v>
      </c>
      <c r="C278" s="669" t="s">
        <v>148</v>
      </c>
      <c r="D278" s="253">
        <v>140392</v>
      </c>
      <c r="E278" s="680">
        <v>62253</v>
      </c>
      <c r="F278" s="670">
        <v>78139</v>
      </c>
      <c r="G278" s="253">
        <v>107324</v>
      </c>
      <c r="H278" s="680">
        <v>80352</v>
      </c>
      <c r="I278" s="670">
        <v>26972</v>
      </c>
      <c r="J278" s="671">
        <v>33068</v>
      </c>
      <c r="K278" s="672">
        <v>30.811374902165404</v>
      </c>
    </row>
    <row r="279" spans="1:14" x14ac:dyDescent="0.2">
      <c r="A279" s="252">
        <v>192</v>
      </c>
      <c r="B279" s="252">
        <v>9</v>
      </c>
      <c r="C279" s="669" t="s">
        <v>87</v>
      </c>
      <c r="D279" s="253">
        <v>91461</v>
      </c>
      <c r="E279" s="680">
        <v>757159</v>
      </c>
      <c r="F279" s="670">
        <v>-665698</v>
      </c>
      <c r="G279" s="253">
        <v>89979</v>
      </c>
      <c r="H279" s="680">
        <v>1039911</v>
      </c>
      <c r="I279" s="670">
        <v>-949932</v>
      </c>
      <c r="J279" s="671">
        <v>1482</v>
      </c>
      <c r="K279" s="672">
        <v>1.6470509785616645</v>
      </c>
      <c r="N279" s="646"/>
    </row>
    <row r="280" spans="1:14" x14ac:dyDescent="0.2">
      <c r="A280" s="252">
        <v>193</v>
      </c>
      <c r="B280" s="252">
        <v>10</v>
      </c>
      <c r="C280" s="669" t="s">
        <v>103</v>
      </c>
      <c r="D280" s="253">
        <v>222756</v>
      </c>
      <c r="E280" s="680">
        <v>1326771</v>
      </c>
      <c r="F280" s="670">
        <v>-1104015</v>
      </c>
      <c r="G280" s="253">
        <v>188122</v>
      </c>
      <c r="H280" s="680">
        <v>1379834</v>
      </c>
      <c r="I280" s="670">
        <v>-1191712</v>
      </c>
      <c r="J280" s="671">
        <v>34634</v>
      </c>
      <c r="K280" s="672">
        <v>18.410393255440617</v>
      </c>
    </row>
    <row r="281" spans="1:14" x14ac:dyDescent="0.2">
      <c r="A281" s="252">
        <v>194</v>
      </c>
      <c r="B281" s="252">
        <v>11</v>
      </c>
      <c r="C281" s="669" t="s">
        <v>65</v>
      </c>
      <c r="D281" s="253">
        <v>251370</v>
      </c>
      <c r="E281" s="680">
        <v>402582</v>
      </c>
      <c r="F281" s="670">
        <v>-151212</v>
      </c>
      <c r="G281" s="253">
        <v>302171</v>
      </c>
      <c r="H281" s="680">
        <v>433814</v>
      </c>
      <c r="I281" s="670">
        <v>-131643</v>
      </c>
      <c r="J281" s="671">
        <v>-50801</v>
      </c>
      <c r="K281" s="672">
        <v>-16.812003799173315</v>
      </c>
      <c r="N281" s="646"/>
    </row>
    <row r="282" spans="1:14" s="646" customFormat="1" ht="8.25" x14ac:dyDescent="0.15">
      <c r="C282" s="679"/>
      <c r="D282" s="647"/>
      <c r="E282" s="649"/>
      <c r="F282" s="649"/>
      <c r="G282" s="649"/>
      <c r="H282" s="649"/>
      <c r="I282" s="649"/>
      <c r="J282" s="649"/>
      <c r="M282" s="659"/>
    </row>
    <row r="283" spans="1:14" ht="19.5" x14ac:dyDescent="0.55000000000000004">
      <c r="A283" s="663" t="s">
        <v>550</v>
      </c>
      <c r="B283" s="663"/>
      <c r="C283" s="676" t="s">
        <v>675</v>
      </c>
      <c r="D283" s="652">
        <v>2123923</v>
      </c>
      <c r="E283" s="652">
        <v>15596759</v>
      </c>
      <c r="F283" s="652">
        <v>-13472836</v>
      </c>
      <c r="G283" s="652">
        <v>2121949</v>
      </c>
      <c r="H283" s="652">
        <v>16046208</v>
      </c>
      <c r="I283" s="652">
        <v>-13924259</v>
      </c>
      <c r="J283" s="654">
        <v>1974</v>
      </c>
      <c r="K283" s="655">
        <v>9.3027683511714934E-2</v>
      </c>
      <c r="N283" s="646"/>
    </row>
    <row r="284" spans="1:14" s="646" customFormat="1" ht="8.25" x14ac:dyDescent="0.15">
      <c r="C284" s="679"/>
      <c r="D284" s="649">
        <v>2123923</v>
      </c>
      <c r="E284" s="649">
        <v>15596759</v>
      </c>
      <c r="F284" s="649">
        <v>-13472836</v>
      </c>
      <c r="G284" s="649">
        <v>2121949</v>
      </c>
      <c r="H284" s="649">
        <v>16046208</v>
      </c>
      <c r="I284" s="649">
        <v>-13924259</v>
      </c>
      <c r="J284" s="657">
        <v>1974</v>
      </c>
      <c r="K284" s="658">
        <v>9.3027683511714934E-2</v>
      </c>
      <c r="M284" s="659"/>
    </row>
    <row r="285" spans="1:14" x14ac:dyDescent="0.2">
      <c r="A285" s="252">
        <v>195</v>
      </c>
      <c r="B285" s="252">
        <v>1</v>
      </c>
      <c r="C285" s="669" t="s">
        <v>676</v>
      </c>
      <c r="D285" s="253">
        <v>94</v>
      </c>
      <c r="E285" s="680">
        <v>171</v>
      </c>
      <c r="F285" s="670">
        <v>-77</v>
      </c>
      <c r="G285" s="253">
        <v>109</v>
      </c>
      <c r="H285" s="680">
        <v>103</v>
      </c>
      <c r="I285" s="670">
        <v>6</v>
      </c>
      <c r="J285" s="671">
        <v>-15</v>
      </c>
      <c r="K285" s="672">
        <v>-13.761467889908257</v>
      </c>
      <c r="N285" s="646"/>
    </row>
    <row r="286" spans="1:14" x14ac:dyDescent="0.2">
      <c r="A286" s="252">
        <v>196</v>
      </c>
      <c r="B286" s="252">
        <v>2</v>
      </c>
      <c r="C286" s="669" t="s">
        <v>677</v>
      </c>
      <c r="D286" s="253">
        <v>12081</v>
      </c>
      <c r="E286" s="680">
        <v>799</v>
      </c>
      <c r="F286" s="670">
        <v>11282</v>
      </c>
      <c r="G286" s="253">
        <v>14044</v>
      </c>
      <c r="H286" s="680">
        <v>2476</v>
      </c>
      <c r="I286" s="670">
        <v>11568</v>
      </c>
      <c r="J286" s="671">
        <v>-1963</v>
      </c>
      <c r="K286" s="672">
        <v>-13.977499287952151</v>
      </c>
    </row>
    <row r="287" spans="1:14" x14ac:dyDescent="0.2">
      <c r="A287" s="252">
        <v>197</v>
      </c>
      <c r="B287" s="252">
        <v>3</v>
      </c>
      <c r="C287" s="669" t="s">
        <v>156</v>
      </c>
      <c r="D287" s="253">
        <v>62819</v>
      </c>
      <c r="E287" s="680">
        <v>46293</v>
      </c>
      <c r="F287" s="670">
        <v>16526</v>
      </c>
      <c r="G287" s="253">
        <v>53500</v>
      </c>
      <c r="H287" s="680">
        <v>98399</v>
      </c>
      <c r="I287" s="670">
        <v>-44899</v>
      </c>
      <c r="J287" s="671">
        <v>9319</v>
      </c>
      <c r="K287" s="672">
        <v>17.418691588785048</v>
      </c>
    </row>
    <row r="288" spans="1:14" x14ac:dyDescent="0.2">
      <c r="A288" s="252">
        <v>198</v>
      </c>
      <c r="B288" s="252">
        <v>4</v>
      </c>
      <c r="C288" s="669" t="s">
        <v>678</v>
      </c>
      <c r="D288" s="253">
        <v>6189</v>
      </c>
      <c r="E288" s="680">
        <v>2489</v>
      </c>
      <c r="F288" s="670">
        <v>3700</v>
      </c>
      <c r="G288" s="253">
        <v>6431</v>
      </c>
      <c r="H288" s="680">
        <v>3527</v>
      </c>
      <c r="I288" s="670">
        <v>2904</v>
      </c>
      <c r="J288" s="671">
        <v>-242</v>
      </c>
      <c r="K288" s="672">
        <v>-3.7630228580314102</v>
      </c>
    </row>
    <row r="289" spans="1:13" x14ac:dyDescent="0.2">
      <c r="A289" s="252">
        <v>199</v>
      </c>
      <c r="B289" s="252">
        <v>5</v>
      </c>
      <c r="C289" s="669" t="s">
        <v>679</v>
      </c>
      <c r="D289" s="253">
        <v>423</v>
      </c>
      <c r="E289" s="680">
        <v>104</v>
      </c>
      <c r="F289" s="670">
        <v>319</v>
      </c>
      <c r="G289" s="253">
        <v>3001</v>
      </c>
      <c r="H289" s="680">
        <v>92</v>
      </c>
      <c r="I289" s="670">
        <v>2909</v>
      </c>
      <c r="J289" s="671">
        <v>-2578</v>
      </c>
      <c r="K289" s="672">
        <v>-85.904698433855387</v>
      </c>
      <c r="M289" s="659"/>
    </row>
    <row r="290" spans="1:13" x14ac:dyDescent="0.2">
      <c r="A290" s="252">
        <v>200</v>
      </c>
      <c r="B290" s="252">
        <v>6</v>
      </c>
      <c r="C290" s="669" t="s">
        <v>680</v>
      </c>
      <c r="D290" s="253">
        <v>6488</v>
      </c>
      <c r="E290" s="680">
        <v>164</v>
      </c>
      <c r="F290" s="670">
        <v>6324</v>
      </c>
      <c r="G290" s="253">
        <v>5059</v>
      </c>
      <c r="H290" s="680">
        <v>42</v>
      </c>
      <c r="I290" s="670">
        <v>5017</v>
      </c>
      <c r="J290" s="671">
        <v>1429</v>
      </c>
      <c r="K290" s="672">
        <v>28.246689068985965</v>
      </c>
    </row>
    <row r="291" spans="1:13" x14ac:dyDescent="0.2">
      <c r="A291" s="252">
        <v>201</v>
      </c>
      <c r="B291" s="252">
        <v>7</v>
      </c>
      <c r="C291" s="669" t="s">
        <v>681</v>
      </c>
      <c r="D291" s="253">
        <v>29057</v>
      </c>
      <c r="E291" s="680">
        <v>36015</v>
      </c>
      <c r="F291" s="670">
        <v>-6958</v>
      </c>
      <c r="G291" s="253">
        <v>22123</v>
      </c>
      <c r="H291" s="680">
        <v>72498</v>
      </c>
      <c r="I291" s="670">
        <v>-50375</v>
      </c>
      <c r="J291" s="671">
        <v>6934</v>
      </c>
      <c r="K291" s="672">
        <v>31.342946255028703</v>
      </c>
    </row>
    <row r="292" spans="1:13" x14ac:dyDescent="0.2">
      <c r="A292" s="252">
        <v>202</v>
      </c>
      <c r="B292" s="252">
        <v>8</v>
      </c>
      <c r="C292" s="669" t="s">
        <v>682</v>
      </c>
      <c r="D292" s="253">
        <v>32101</v>
      </c>
      <c r="E292" s="680">
        <v>28108</v>
      </c>
      <c r="F292" s="670">
        <v>3993</v>
      </c>
      <c r="G292" s="253">
        <v>31630</v>
      </c>
      <c r="H292" s="680">
        <v>27225</v>
      </c>
      <c r="I292" s="670">
        <v>4405</v>
      </c>
      <c r="J292" s="671">
        <v>471</v>
      </c>
      <c r="K292" s="672">
        <v>1.4890926335757193</v>
      </c>
    </row>
    <row r="293" spans="1:13" x14ac:dyDescent="0.2">
      <c r="A293" s="252">
        <v>203</v>
      </c>
      <c r="B293" s="252">
        <v>9</v>
      </c>
      <c r="C293" s="669" t="s">
        <v>82</v>
      </c>
      <c r="D293" s="253">
        <v>98406</v>
      </c>
      <c r="E293" s="680">
        <v>1365027</v>
      </c>
      <c r="F293" s="670">
        <v>-1266621</v>
      </c>
      <c r="G293" s="253">
        <v>91107</v>
      </c>
      <c r="H293" s="680">
        <v>1456474</v>
      </c>
      <c r="I293" s="670">
        <v>-1365367</v>
      </c>
      <c r="J293" s="671">
        <v>7299</v>
      </c>
      <c r="K293" s="672">
        <v>8.011459053640225</v>
      </c>
      <c r="M293" s="659"/>
    </row>
    <row r="294" spans="1:13" x14ac:dyDescent="0.2">
      <c r="A294" s="252">
        <v>204</v>
      </c>
      <c r="B294" s="252">
        <v>10</v>
      </c>
      <c r="C294" s="669" t="s">
        <v>683</v>
      </c>
      <c r="D294" s="253">
        <v>22970</v>
      </c>
      <c r="E294" s="680">
        <v>5121</v>
      </c>
      <c r="F294" s="670">
        <v>17849</v>
      </c>
      <c r="G294" s="253">
        <v>19983</v>
      </c>
      <c r="H294" s="680">
        <v>3613</v>
      </c>
      <c r="I294" s="670">
        <v>16370</v>
      </c>
      <c r="J294" s="671">
        <v>2987</v>
      </c>
      <c r="K294" s="672">
        <v>14.947705549717259</v>
      </c>
    </row>
    <row r="295" spans="1:13" x14ac:dyDescent="0.2">
      <c r="A295" s="252">
        <v>205</v>
      </c>
      <c r="B295" s="252">
        <v>11</v>
      </c>
      <c r="C295" s="669" t="s">
        <v>96</v>
      </c>
      <c r="D295" s="253">
        <v>139024</v>
      </c>
      <c r="E295" s="680">
        <v>720799</v>
      </c>
      <c r="F295" s="670">
        <v>-581775</v>
      </c>
      <c r="G295" s="253">
        <v>132257</v>
      </c>
      <c r="H295" s="680">
        <v>822673</v>
      </c>
      <c r="I295" s="670">
        <v>-690416</v>
      </c>
      <c r="J295" s="671">
        <v>6767</v>
      </c>
      <c r="K295" s="672">
        <v>5.1165533771369383</v>
      </c>
    </row>
    <row r="296" spans="1:13" x14ac:dyDescent="0.2">
      <c r="A296" s="252">
        <v>206</v>
      </c>
      <c r="B296" s="252">
        <v>12</v>
      </c>
      <c r="C296" s="669" t="s">
        <v>77</v>
      </c>
      <c r="D296" s="253">
        <v>102487</v>
      </c>
      <c r="E296" s="680">
        <v>2499908</v>
      </c>
      <c r="F296" s="670">
        <v>-2397421</v>
      </c>
      <c r="G296" s="253">
        <v>94825</v>
      </c>
      <c r="H296" s="680">
        <v>1923052</v>
      </c>
      <c r="I296" s="670">
        <v>-1828227</v>
      </c>
      <c r="J296" s="671">
        <v>7662</v>
      </c>
      <c r="K296" s="672">
        <v>8.0801476403901926</v>
      </c>
    </row>
    <row r="297" spans="1:13" x14ac:dyDescent="0.2">
      <c r="A297" s="252">
        <v>207</v>
      </c>
      <c r="B297" s="252">
        <v>13</v>
      </c>
      <c r="C297" s="669" t="s">
        <v>102</v>
      </c>
      <c r="D297" s="253">
        <v>327506</v>
      </c>
      <c r="E297" s="680">
        <v>2952296</v>
      </c>
      <c r="F297" s="670">
        <v>-2624790</v>
      </c>
      <c r="G297" s="253">
        <v>302507</v>
      </c>
      <c r="H297" s="680">
        <v>3235906</v>
      </c>
      <c r="I297" s="670">
        <v>-2933399</v>
      </c>
      <c r="J297" s="671">
        <v>24999</v>
      </c>
      <c r="K297" s="672">
        <v>8.2639409997124034</v>
      </c>
    </row>
    <row r="298" spans="1:13" x14ac:dyDescent="0.2">
      <c r="A298" s="252">
        <v>208</v>
      </c>
      <c r="B298" s="252">
        <v>14</v>
      </c>
      <c r="C298" s="669" t="s">
        <v>684</v>
      </c>
      <c r="D298" s="253">
        <v>16810</v>
      </c>
      <c r="E298" s="680">
        <v>508</v>
      </c>
      <c r="F298" s="670">
        <v>16302</v>
      </c>
      <c r="G298" s="253">
        <v>9737</v>
      </c>
      <c r="H298" s="680">
        <v>485</v>
      </c>
      <c r="I298" s="670">
        <v>9252</v>
      </c>
      <c r="J298" s="671">
        <v>7073</v>
      </c>
      <c r="K298" s="672">
        <v>72.640443668481055</v>
      </c>
    </row>
    <row r="299" spans="1:13" x14ac:dyDescent="0.2">
      <c r="A299" s="252">
        <v>209</v>
      </c>
      <c r="B299" s="252">
        <v>15</v>
      </c>
      <c r="C299" s="669" t="s">
        <v>84</v>
      </c>
      <c r="D299" s="253">
        <v>286538</v>
      </c>
      <c r="E299" s="680">
        <v>379222</v>
      </c>
      <c r="F299" s="670">
        <v>-92684</v>
      </c>
      <c r="G299" s="253">
        <v>335579</v>
      </c>
      <c r="H299" s="680">
        <v>304681</v>
      </c>
      <c r="I299" s="670">
        <v>30898</v>
      </c>
      <c r="J299" s="671">
        <v>-49041</v>
      </c>
      <c r="K299" s="672">
        <v>-14.613846516021562</v>
      </c>
    </row>
    <row r="300" spans="1:13" x14ac:dyDescent="0.2">
      <c r="A300" s="252">
        <v>210</v>
      </c>
      <c r="B300" s="252">
        <v>16</v>
      </c>
      <c r="C300" s="669" t="s">
        <v>93</v>
      </c>
      <c r="D300" s="253">
        <v>917539</v>
      </c>
      <c r="E300" s="680">
        <v>7538104</v>
      </c>
      <c r="F300" s="670">
        <v>-6620565</v>
      </c>
      <c r="G300" s="253">
        <v>936611</v>
      </c>
      <c r="H300" s="680">
        <v>8083428</v>
      </c>
      <c r="I300" s="670">
        <v>-7146817</v>
      </c>
      <c r="J300" s="671">
        <v>-19072</v>
      </c>
      <c r="K300" s="672">
        <v>-2.0362776008396231</v>
      </c>
      <c r="L300" s="646"/>
      <c r="M300" s="659"/>
    </row>
    <row r="301" spans="1:13" x14ac:dyDescent="0.2">
      <c r="A301" s="252">
        <v>211</v>
      </c>
      <c r="B301" s="252">
        <v>17</v>
      </c>
      <c r="C301" s="669" t="s">
        <v>171</v>
      </c>
      <c r="D301" s="253">
        <v>63391</v>
      </c>
      <c r="E301" s="680">
        <v>21631</v>
      </c>
      <c r="F301" s="670">
        <v>41760</v>
      </c>
      <c r="G301" s="253">
        <v>63446</v>
      </c>
      <c r="H301" s="680">
        <v>11534</v>
      </c>
      <c r="I301" s="670">
        <v>51912</v>
      </c>
      <c r="J301" s="671">
        <v>-55</v>
      </c>
      <c r="K301" s="672">
        <v>-8.6687892065693661E-2</v>
      </c>
    </row>
    <row r="302" spans="1:13" ht="15" x14ac:dyDescent="0.25">
      <c r="C302"/>
      <c r="D302" s="630"/>
      <c r="F302" s="142" t="s">
        <v>352</v>
      </c>
      <c r="K302" s="253"/>
      <c r="L302" s="646"/>
      <c r="M302" s="659"/>
    </row>
    <row r="303" spans="1:13" ht="15" x14ac:dyDescent="0.25">
      <c r="C303"/>
      <c r="D303" s="630"/>
      <c r="K303" s="253"/>
      <c r="L303" s="646"/>
      <c r="M303" s="659"/>
    </row>
    <row r="304" spans="1:13" ht="19.5" x14ac:dyDescent="0.55000000000000004">
      <c r="A304" s="685" t="s">
        <v>685</v>
      </c>
      <c r="C304" s="681" t="s">
        <v>686</v>
      </c>
      <c r="D304" s="652">
        <v>296000</v>
      </c>
      <c r="E304" s="652">
        <v>354803</v>
      </c>
      <c r="F304" s="652">
        <v>-58803</v>
      </c>
      <c r="G304" s="652">
        <v>288902</v>
      </c>
      <c r="H304" s="652">
        <v>492470</v>
      </c>
      <c r="I304" s="652">
        <v>-203568</v>
      </c>
      <c r="J304" s="654">
        <v>7098</v>
      </c>
      <c r="K304" s="655">
        <v>2.4568884950606087</v>
      </c>
    </row>
    <row r="305" spans="1:13" ht="15" x14ac:dyDescent="0.25">
      <c r="C305"/>
      <c r="D305" s="649">
        <v>296000</v>
      </c>
      <c r="E305" s="649">
        <v>354803</v>
      </c>
      <c r="F305" s="649">
        <v>-58803</v>
      </c>
      <c r="G305" s="649">
        <v>288902</v>
      </c>
      <c r="H305" s="649">
        <v>492470</v>
      </c>
      <c r="I305" s="649">
        <v>-203568</v>
      </c>
      <c r="J305" s="657">
        <v>7098</v>
      </c>
      <c r="K305" s="658">
        <v>2.4568884950606087</v>
      </c>
    </row>
    <row r="306" spans="1:13" ht="15" x14ac:dyDescent="0.25">
      <c r="A306" s="663" t="s">
        <v>498</v>
      </c>
      <c r="B306" s="686"/>
      <c r="C306" s="687" t="s">
        <v>687</v>
      </c>
      <c r="D306" s="665">
        <v>263909</v>
      </c>
      <c r="E306" s="665">
        <v>353834</v>
      </c>
      <c r="F306" s="665">
        <v>-89925</v>
      </c>
      <c r="G306" s="665">
        <v>284297</v>
      </c>
      <c r="H306" s="665">
        <v>490713</v>
      </c>
      <c r="I306" s="665">
        <v>-206416</v>
      </c>
      <c r="J306" s="667">
        <v>-20388</v>
      </c>
      <c r="K306" s="668">
        <v>-7.1713735987365324</v>
      </c>
    </row>
    <row r="307" spans="1:13" ht="15" x14ac:dyDescent="0.25">
      <c r="B307" s="646"/>
      <c r="C307"/>
      <c r="D307" s="649">
        <v>263909</v>
      </c>
      <c r="E307" s="649">
        <v>353834</v>
      </c>
      <c r="F307" s="649">
        <v>-89925</v>
      </c>
      <c r="G307" s="649">
        <v>284297</v>
      </c>
      <c r="H307" s="649">
        <v>490713</v>
      </c>
      <c r="I307" s="649">
        <v>-206416</v>
      </c>
      <c r="J307" s="657">
        <v>-20388</v>
      </c>
      <c r="K307" s="658">
        <v>-7.1713735987365324</v>
      </c>
    </row>
    <row r="308" spans="1:13" x14ac:dyDescent="0.2">
      <c r="A308" s="252">
        <v>212</v>
      </c>
      <c r="B308" s="252">
        <v>1</v>
      </c>
      <c r="C308" s="669" t="s">
        <v>85</v>
      </c>
      <c r="D308" s="253">
        <v>226369</v>
      </c>
      <c r="E308" s="680">
        <v>306646</v>
      </c>
      <c r="F308" s="670">
        <v>-80277</v>
      </c>
      <c r="G308" s="253">
        <v>248499</v>
      </c>
      <c r="H308" s="680">
        <v>401915</v>
      </c>
      <c r="I308" s="670">
        <v>-153416</v>
      </c>
      <c r="J308" s="671">
        <v>-22130</v>
      </c>
      <c r="K308" s="672">
        <v>-8.9054684324685418</v>
      </c>
    </row>
    <row r="309" spans="1:13" x14ac:dyDescent="0.2">
      <c r="A309" s="252">
        <v>213</v>
      </c>
      <c r="B309" s="252">
        <v>2</v>
      </c>
      <c r="C309" s="669" t="s">
        <v>688</v>
      </c>
      <c r="D309" s="252">
        <v>0</v>
      </c>
      <c r="E309" s="680">
        <v>159</v>
      </c>
      <c r="F309" s="670">
        <v>-159</v>
      </c>
      <c r="G309" s="252">
        <v>0</v>
      </c>
      <c r="H309" s="680">
        <v>27</v>
      </c>
      <c r="I309" s="670">
        <v>-27</v>
      </c>
      <c r="J309" s="671">
        <v>0</v>
      </c>
      <c r="K309" s="672">
        <v>0</v>
      </c>
    </row>
    <row r="310" spans="1:13" x14ac:dyDescent="0.2">
      <c r="A310" s="252">
        <v>214</v>
      </c>
      <c r="B310" s="252">
        <v>3</v>
      </c>
      <c r="C310" s="669" t="s">
        <v>689</v>
      </c>
      <c r="D310" s="252">
        <v>0</v>
      </c>
      <c r="E310" s="680">
        <v>12</v>
      </c>
      <c r="F310" s="670">
        <v>-12</v>
      </c>
      <c r="G310" s="252">
        <v>0</v>
      </c>
      <c r="H310" s="680">
        <v>20</v>
      </c>
      <c r="I310" s="670">
        <v>-20</v>
      </c>
      <c r="J310" s="671">
        <v>0</v>
      </c>
      <c r="K310" s="672">
        <v>0</v>
      </c>
    </row>
    <row r="311" spans="1:13" x14ac:dyDescent="0.2">
      <c r="A311" s="252">
        <v>215</v>
      </c>
      <c r="B311" s="252">
        <v>4</v>
      </c>
      <c r="C311" s="669" t="s">
        <v>690</v>
      </c>
      <c r="D311" s="252">
        <v>0</v>
      </c>
      <c r="E311" s="680">
        <v>1</v>
      </c>
      <c r="F311" s="670">
        <v>-1</v>
      </c>
      <c r="G311" s="252">
        <v>0</v>
      </c>
      <c r="H311" s="680">
        <v>1</v>
      </c>
      <c r="I311" s="670">
        <v>-1</v>
      </c>
      <c r="J311" s="671">
        <v>0</v>
      </c>
      <c r="K311" s="672">
        <v>0</v>
      </c>
    </row>
    <row r="312" spans="1:13" x14ac:dyDescent="0.2">
      <c r="A312" s="252">
        <v>216</v>
      </c>
      <c r="B312" s="252">
        <v>5</v>
      </c>
      <c r="C312" s="669" t="s">
        <v>691</v>
      </c>
      <c r="D312" s="253">
        <v>37540</v>
      </c>
      <c r="E312" s="680">
        <v>46851</v>
      </c>
      <c r="F312" s="670">
        <v>-9311</v>
      </c>
      <c r="G312" s="253">
        <v>35798</v>
      </c>
      <c r="H312" s="680">
        <v>88051</v>
      </c>
      <c r="I312" s="670">
        <v>-52253</v>
      </c>
      <c r="J312" s="671">
        <v>1742</v>
      </c>
      <c r="K312" s="672">
        <v>4.8661936421029104</v>
      </c>
    </row>
    <row r="313" spans="1:13" x14ac:dyDescent="0.2">
      <c r="A313" s="252">
        <v>217</v>
      </c>
      <c r="B313" s="252">
        <v>6</v>
      </c>
      <c r="C313" s="669" t="s">
        <v>692</v>
      </c>
      <c r="D313" s="252">
        <v>0</v>
      </c>
      <c r="E313" s="680">
        <v>65</v>
      </c>
      <c r="F313" s="670">
        <v>-65</v>
      </c>
      <c r="G313" s="252">
        <v>0</v>
      </c>
      <c r="H313" s="680">
        <v>38</v>
      </c>
      <c r="I313" s="670">
        <v>-38</v>
      </c>
      <c r="J313" s="671">
        <v>0</v>
      </c>
      <c r="K313" s="672">
        <v>0</v>
      </c>
    </row>
    <row r="314" spans="1:13" x14ac:dyDescent="0.2">
      <c r="A314" s="252">
        <v>218</v>
      </c>
      <c r="B314" s="252">
        <v>7</v>
      </c>
      <c r="C314" s="669" t="s">
        <v>693</v>
      </c>
      <c r="D314" s="252">
        <v>0</v>
      </c>
      <c r="E314" s="253">
        <v>100</v>
      </c>
      <c r="F314" s="670">
        <v>-100</v>
      </c>
      <c r="G314" s="252">
        <v>0</v>
      </c>
      <c r="H314" s="253">
        <v>661</v>
      </c>
      <c r="I314" s="670">
        <v>-661</v>
      </c>
      <c r="J314" s="671">
        <v>0</v>
      </c>
      <c r="K314" s="672">
        <v>0</v>
      </c>
      <c r="M314" s="659"/>
    </row>
    <row r="315" spans="1:13" ht="15" x14ac:dyDescent="0.25">
      <c r="C315"/>
      <c r="D315" s="630"/>
      <c r="M315" s="659"/>
    </row>
    <row r="316" spans="1:13" ht="15" x14ac:dyDescent="0.25">
      <c r="A316" s="663" t="s">
        <v>525</v>
      </c>
      <c r="B316" s="663"/>
      <c r="C316" s="676" t="s">
        <v>694</v>
      </c>
      <c r="D316" s="665">
        <v>30853</v>
      </c>
      <c r="E316" s="665">
        <v>703</v>
      </c>
      <c r="F316" s="665">
        <v>30150</v>
      </c>
      <c r="G316" s="665">
        <v>3600</v>
      </c>
      <c r="H316" s="665">
        <v>1129</v>
      </c>
      <c r="I316" s="665">
        <v>2471</v>
      </c>
      <c r="J316" s="667">
        <v>27253</v>
      </c>
      <c r="K316" s="668">
        <v>757.02777777777783</v>
      </c>
      <c r="M316" s="659"/>
    </row>
    <row r="317" spans="1:13" ht="15" x14ac:dyDescent="0.25">
      <c r="A317" s="646"/>
      <c r="B317" s="646"/>
      <c r="C317"/>
      <c r="D317" s="649">
        <v>30853</v>
      </c>
      <c r="E317" s="649">
        <v>703</v>
      </c>
      <c r="F317" s="649">
        <v>30150</v>
      </c>
      <c r="G317" s="649">
        <v>3600</v>
      </c>
      <c r="H317" s="649">
        <v>1129</v>
      </c>
      <c r="I317" s="649">
        <v>2471</v>
      </c>
      <c r="J317" s="657">
        <v>27253</v>
      </c>
      <c r="K317" s="658">
        <v>757.02777777777783</v>
      </c>
      <c r="M317" s="659"/>
    </row>
    <row r="318" spans="1:13" x14ac:dyDescent="0.2">
      <c r="A318" s="252">
        <v>219</v>
      </c>
      <c r="B318" s="252">
        <v>1</v>
      </c>
      <c r="C318" s="669" t="s">
        <v>695</v>
      </c>
      <c r="D318" s="680">
        <v>1874</v>
      </c>
      <c r="E318" s="680">
        <v>0</v>
      </c>
      <c r="F318" s="670">
        <v>1874</v>
      </c>
      <c r="G318" s="253">
        <v>1940</v>
      </c>
      <c r="H318" s="680">
        <v>282</v>
      </c>
      <c r="I318" s="670">
        <v>1658</v>
      </c>
      <c r="J318" s="671">
        <v>-66</v>
      </c>
      <c r="K318" s="672">
        <v>-3.402061855670103</v>
      </c>
    </row>
    <row r="319" spans="1:13" x14ac:dyDescent="0.2">
      <c r="A319" s="252">
        <v>220</v>
      </c>
      <c r="B319" s="252">
        <v>2</v>
      </c>
      <c r="C319" s="669" t="s">
        <v>696</v>
      </c>
      <c r="D319" s="680">
        <v>63</v>
      </c>
      <c r="E319" s="680">
        <v>526</v>
      </c>
      <c r="F319" s="670">
        <v>-463</v>
      </c>
      <c r="G319" s="253">
        <v>66</v>
      </c>
      <c r="H319" s="680">
        <v>351</v>
      </c>
      <c r="I319" s="670">
        <v>-285</v>
      </c>
      <c r="J319" s="671">
        <v>-3</v>
      </c>
      <c r="K319" s="672">
        <v>-4.5454545454545459</v>
      </c>
      <c r="M319" s="659"/>
    </row>
    <row r="320" spans="1:13" x14ac:dyDescent="0.2">
      <c r="A320" s="252">
        <v>221</v>
      </c>
      <c r="B320" s="252">
        <v>3</v>
      </c>
      <c r="C320" s="669" t="s">
        <v>697</v>
      </c>
      <c r="D320" s="680">
        <v>28887</v>
      </c>
      <c r="E320" s="680">
        <v>162</v>
      </c>
      <c r="F320" s="670">
        <v>28725</v>
      </c>
      <c r="G320" s="253">
        <v>1552</v>
      </c>
      <c r="H320" s="680">
        <v>436</v>
      </c>
      <c r="I320" s="670">
        <v>1116</v>
      </c>
      <c r="J320" s="671">
        <v>27335</v>
      </c>
      <c r="K320" s="672">
        <v>1761.2757731958764</v>
      </c>
      <c r="L320" s="646"/>
      <c r="M320" s="659"/>
    </row>
    <row r="321" spans="1:13" x14ac:dyDescent="0.2">
      <c r="A321" s="252">
        <v>222</v>
      </c>
      <c r="B321" s="252">
        <v>4</v>
      </c>
      <c r="C321" s="669" t="s">
        <v>698</v>
      </c>
      <c r="D321" s="680">
        <v>29</v>
      </c>
      <c r="E321" s="680">
        <v>15</v>
      </c>
      <c r="F321" s="670">
        <v>14</v>
      </c>
      <c r="G321" s="253">
        <v>42</v>
      </c>
      <c r="H321" s="680">
        <v>60</v>
      </c>
      <c r="I321" s="670">
        <v>-18</v>
      </c>
      <c r="J321" s="671">
        <v>-13</v>
      </c>
      <c r="K321" s="672">
        <v>-30.952380952380953</v>
      </c>
      <c r="M321" s="659"/>
    </row>
    <row r="322" spans="1:13" ht="15" x14ac:dyDescent="0.25">
      <c r="A322" s="646"/>
      <c r="B322" s="646"/>
      <c r="C322"/>
      <c r="D322" s="630"/>
      <c r="L322" s="646"/>
      <c r="M322" s="659"/>
    </row>
    <row r="323" spans="1:13" ht="15" x14ac:dyDescent="0.25">
      <c r="A323" s="663" t="s">
        <v>535</v>
      </c>
      <c r="B323" s="663"/>
      <c r="C323" s="676" t="s">
        <v>699</v>
      </c>
      <c r="D323" s="665">
        <v>496</v>
      </c>
      <c r="E323" s="665">
        <v>182</v>
      </c>
      <c r="F323" s="665">
        <v>314</v>
      </c>
      <c r="G323" s="665">
        <v>274</v>
      </c>
      <c r="H323" s="665">
        <v>108</v>
      </c>
      <c r="I323" s="665">
        <v>166</v>
      </c>
      <c r="J323" s="667">
        <v>222</v>
      </c>
      <c r="K323" s="668">
        <v>81.021897810218974</v>
      </c>
      <c r="M323" s="659"/>
    </row>
    <row r="324" spans="1:13" ht="15" x14ac:dyDescent="0.25">
      <c r="B324" s="646"/>
      <c r="C324"/>
      <c r="D324" s="649">
        <v>496</v>
      </c>
      <c r="E324" s="649">
        <v>182</v>
      </c>
      <c r="F324" s="649">
        <v>314</v>
      </c>
      <c r="G324" s="649">
        <v>274</v>
      </c>
      <c r="H324" s="649">
        <v>108</v>
      </c>
      <c r="I324" s="649">
        <v>166</v>
      </c>
      <c r="J324" s="657">
        <v>222</v>
      </c>
      <c r="K324" s="658">
        <v>81.021897810218974</v>
      </c>
      <c r="M324" s="659"/>
    </row>
    <row r="325" spans="1:13" x14ac:dyDescent="0.2">
      <c r="A325" s="252">
        <v>223</v>
      </c>
      <c r="B325" s="252">
        <v>1</v>
      </c>
      <c r="C325" s="669" t="s">
        <v>700</v>
      </c>
      <c r="D325" s="252">
        <v>192</v>
      </c>
      <c r="E325" s="680">
        <v>3</v>
      </c>
      <c r="F325" s="670">
        <v>189</v>
      </c>
      <c r="G325" s="252">
        <v>160</v>
      </c>
      <c r="H325" s="680">
        <v>0</v>
      </c>
      <c r="I325" s="670">
        <v>160</v>
      </c>
      <c r="J325" s="671">
        <v>32</v>
      </c>
      <c r="K325" s="672">
        <v>20</v>
      </c>
      <c r="M325" s="659"/>
    </row>
    <row r="326" spans="1:13" x14ac:dyDescent="0.2">
      <c r="A326" s="252">
        <v>224</v>
      </c>
      <c r="B326" s="252">
        <v>2</v>
      </c>
      <c r="C326" s="669" t="s">
        <v>701</v>
      </c>
      <c r="D326" s="252">
        <v>0</v>
      </c>
      <c r="E326" s="680">
        <v>8</v>
      </c>
      <c r="F326" s="670">
        <v>-8</v>
      </c>
      <c r="G326" s="252">
        <v>0</v>
      </c>
      <c r="H326" s="680">
        <v>51</v>
      </c>
      <c r="I326" s="670">
        <v>-51</v>
      </c>
      <c r="J326" s="671">
        <v>0</v>
      </c>
      <c r="K326" s="672">
        <v>0</v>
      </c>
    </row>
    <row r="327" spans="1:13" x14ac:dyDescent="0.2">
      <c r="A327" s="252">
        <v>225</v>
      </c>
      <c r="B327" s="252">
        <v>3</v>
      </c>
      <c r="C327" s="669" t="s">
        <v>702</v>
      </c>
      <c r="D327" s="252">
        <v>0</v>
      </c>
      <c r="E327" s="680">
        <v>28</v>
      </c>
      <c r="F327" s="670">
        <v>-28</v>
      </c>
      <c r="G327" s="252">
        <v>0</v>
      </c>
      <c r="H327" s="680">
        <v>5</v>
      </c>
      <c r="I327" s="670">
        <v>-5</v>
      </c>
      <c r="J327" s="671">
        <v>0</v>
      </c>
      <c r="K327" s="672">
        <v>0</v>
      </c>
      <c r="M327" s="659"/>
    </row>
    <row r="328" spans="1:13" x14ac:dyDescent="0.2">
      <c r="A328" s="252">
        <v>226</v>
      </c>
      <c r="B328" s="252">
        <v>4</v>
      </c>
      <c r="C328" s="669" t="s">
        <v>703</v>
      </c>
      <c r="D328" s="252">
        <v>0</v>
      </c>
      <c r="E328" s="680">
        <v>69</v>
      </c>
      <c r="F328" s="670">
        <v>-69</v>
      </c>
      <c r="G328" s="252">
        <v>0</v>
      </c>
      <c r="H328" s="680">
        <v>0</v>
      </c>
      <c r="I328" s="670">
        <v>0</v>
      </c>
      <c r="J328" s="671">
        <v>0</v>
      </c>
      <c r="K328" s="672">
        <v>0</v>
      </c>
    </row>
    <row r="329" spans="1:13" x14ac:dyDescent="0.2">
      <c r="A329" s="252">
        <v>227</v>
      </c>
      <c r="B329" s="252">
        <v>5</v>
      </c>
      <c r="C329" s="669" t="s">
        <v>704</v>
      </c>
      <c r="D329" s="252">
        <v>0</v>
      </c>
      <c r="E329" s="680">
        <v>14</v>
      </c>
      <c r="F329" s="670">
        <v>-14</v>
      </c>
      <c r="G329" s="252">
        <v>0</v>
      </c>
      <c r="H329" s="680">
        <v>1</v>
      </c>
      <c r="I329" s="670">
        <v>-1</v>
      </c>
      <c r="J329" s="671">
        <v>0</v>
      </c>
      <c r="K329" s="672">
        <v>0</v>
      </c>
    </row>
    <row r="330" spans="1:13" x14ac:dyDescent="0.2">
      <c r="A330" s="252">
        <v>228</v>
      </c>
      <c r="B330" s="252">
        <v>6</v>
      </c>
      <c r="C330" s="669" t="s">
        <v>705</v>
      </c>
      <c r="D330" s="252">
        <v>0</v>
      </c>
      <c r="E330" s="680">
        <v>3</v>
      </c>
      <c r="F330" s="670">
        <v>-3</v>
      </c>
      <c r="G330" s="252">
        <v>0</v>
      </c>
      <c r="H330" s="680">
        <v>0</v>
      </c>
      <c r="I330" s="670">
        <v>0</v>
      </c>
      <c r="J330" s="671">
        <v>0</v>
      </c>
      <c r="K330" s="672">
        <v>0</v>
      </c>
      <c r="M330" s="659"/>
    </row>
    <row r="331" spans="1:13" x14ac:dyDescent="0.2">
      <c r="A331" s="252">
        <v>229</v>
      </c>
      <c r="B331" s="252">
        <v>7</v>
      </c>
      <c r="C331" s="669" t="s">
        <v>706</v>
      </c>
      <c r="D331" s="252">
        <v>304</v>
      </c>
      <c r="E331" s="253">
        <v>57</v>
      </c>
      <c r="F331" s="670">
        <v>247</v>
      </c>
      <c r="G331" s="252">
        <v>114</v>
      </c>
      <c r="H331" s="253">
        <v>51</v>
      </c>
      <c r="I331" s="670">
        <v>63</v>
      </c>
      <c r="J331" s="671">
        <v>190</v>
      </c>
      <c r="K331" s="672">
        <v>166.66666666666666</v>
      </c>
      <c r="M331" s="659"/>
    </row>
    <row r="332" spans="1:13" ht="15" x14ac:dyDescent="0.25">
      <c r="B332" s="646"/>
      <c r="C332"/>
      <c r="D332" s="677"/>
      <c r="M332" s="659"/>
    </row>
    <row r="333" spans="1:13" ht="15" x14ac:dyDescent="0.25">
      <c r="B333" s="646"/>
      <c r="C333"/>
      <c r="D333" s="677"/>
      <c r="F333" s="142" t="s">
        <v>355</v>
      </c>
      <c r="M333" s="659"/>
    </row>
    <row r="334" spans="1:13" ht="15" x14ac:dyDescent="0.25">
      <c r="B334" s="646"/>
      <c r="C334"/>
      <c r="D334" s="677"/>
      <c r="M334" s="659"/>
    </row>
    <row r="335" spans="1:13" ht="15" x14ac:dyDescent="0.25">
      <c r="B335" s="646"/>
      <c r="C335"/>
      <c r="D335" s="677"/>
      <c r="M335" s="659"/>
    </row>
    <row r="336" spans="1:13" ht="15" x14ac:dyDescent="0.25">
      <c r="A336" s="663" t="s">
        <v>550</v>
      </c>
      <c r="B336" s="663"/>
      <c r="C336" s="676" t="s">
        <v>707</v>
      </c>
      <c r="D336" s="665">
        <v>742</v>
      </c>
      <c r="E336" s="665">
        <v>84</v>
      </c>
      <c r="F336" s="665">
        <v>658</v>
      </c>
      <c r="G336" s="665">
        <v>731</v>
      </c>
      <c r="H336" s="665">
        <v>520</v>
      </c>
      <c r="I336" s="665">
        <v>211</v>
      </c>
      <c r="J336" s="667">
        <v>11</v>
      </c>
      <c r="K336" s="668">
        <v>1.5047879616963065</v>
      </c>
      <c r="L336" s="253"/>
      <c r="M336" s="659"/>
    </row>
    <row r="337" spans="1:13" ht="15" x14ac:dyDescent="0.25">
      <c r="A337" s="646"/>
      <c r="B337" s="646"/>
      <c r="C337"/>
      <c r="D337" s="649">
        <v>742</v>
      </c>
      <c r="E337" s="649">
        <v>84</v>
      </c>
      <c r="F337" s="649">
        <v>658</v>
      </c>
      <c r="G337" s="649">
        <v>731</v>
      </c>
      <c r="H337" s="649">
        <v>520</v>
      </c>
      <c r="I337" s="649">
        <v>211</v>
      </c>
      <c r="J337" s="657">
        <v>11</v>
      </c>
      <c r="K337" s="658">
        <v>1.5047879616963065</v>
      </c>
      <c r="L337" s="253"/>
      <c r="M337" s="659"/>
    </row>
    <row r="338" spans="1:13" x14ac:dyDescent="0.2">
      <c r="A338" s="252">
        <v>230</v>
      </c>
      <c r="B338" s="252">
        <v>1</v>
      </c>
      <c r="C338" s="669" t="s">
        <v>708</v>
      </c>
      <c r="D338" s="252">
        <v>4</v>
      </c>
      <c r="E338" s="253">
        <v>4</v>
      </c>
      <c r="F338" s="670">
        <v>0</v>
      </c>
      <c r="G338" s="253">
        <v>0</v>
      </c>
      <c r="H338" s="253">
        <v>479</v>
      </c>
      <c r="I338" s="670">
        <v>-479</v>
      </c>
      <c r="J338" s="671">
        <v>4</v>
      </c>
      <c r="K338" s="672">
        <v>100</v>
      </c>
      <c r="L338" s="253"/>
      <c r="M338" s="659"/>
    </row>
    <row r="339" spans="1:13" x14ac:dyDescent="0.2">
      <c r="A339" s="252">
        <v>231</v>
      </c>
      <c r="B339" s="252">
        <v>2</v>
      </c>
      <c r="C339" s="669" t="s">
        <v>709</v>
      </c>
      <c r="D339" s="680">
        <v>19</v>
      </c>
      <c r="E339" s="680">
        <v>0</v>
      </c>
      <c r="F339" s="670">
        <v>19</v>
      </c>
      <c r="G339" s="680">
        <v>58</v>
      </c>
      <c r="H339" s="680">
        <v>0</v>
      </c>
      <c r="I339" s="670">
        <v>58</v>
      </c>
      <c r="J339" s="671">
        <v>-39</v>
      </c>
      <c r="K339" s="672">
        <v>-67.241379310344826</v>
      </c>
      <c r="L339" s="253"/>
      <c r="M339" s="659"/>
    </row>
    <row r="340" spans="1:13" x14ac:dyDescent="0.2">
      <c r="A340" s="252">
        <v>232</v>
      </c>
      <c r="B340" s="252">
        <v>3</v>
      </c>
      <c r="C340" s="669" t="s">
        <v>710</v>
      </c>
      <c r="D340" s="680">
        <v>220</v>
      </c>
      <c r="E340" s="680">
        <v>0</v>
      </c>
      <c r="F340" s="670">
        <v>220</v>
      </c>
      <c r="G340" s="680">
        <v>217</v>
      </c>
      <c r="H340" s="680">
        <v>0</v>
      </c>
      <c r="I340" s="670">
        <v>217</v>
      </c>
      <c r="J340" s="671">
        <v>3</v>
      </c>
      <c r="K340" s="672">
        <v>1.3824884792626728</v>
      </c>
      <c r="L340" s="253"/>
      <c r="M340" s="659"/>
    </row>
    <row r="341" spans="1:13" x14ac:dyDescent="0.2">
      <c r="A341" s="252">
        <v>233</v>
      </c>
      <c r="B341" s="252">
        <v>4</v>
      </c>
      <c r="C341" s="669" t="s">
        <v>711</v>
      </c>
      <c r="D341" s="677">
        <v>0</v>
      </c>
      <c r="E341" s="680">
        <v>5</v>
      </c>
      <c r="F341" s="670">
        <v>-5</v>
      </c>
      <c r="G341" s="680">
        <v>0</v>
      </c>
      <c r="H341" s="680">
        <v>5</v>
      </c>
      <c r="I341" s="670">
        <v>-5</v>
      </c>
      <c r="J341" s="671">
        <v>0</v>
      </c>
      <c r="K341" s="672">
        <v>0</v>
      </c>
      <c r="L341" s="253"/>
      <c r="M341" s="682"/>
    </row>
    <row r="342" spans="1:13" x14ac:dyDescent="0.2">
      <c r="A342" s="252">
        <v>234</v>
      </c>
      <c r="B342" s="252">
        <v>5</v>
      </c>
      <c r="C342" s="669" t="s">
        <v>712</v>
      </c>
      <c r="D342" s="677">
        <v>0</v>
      </c>
      <c r="E342" s="680">
        <v>23</v>
      </c>
      <c r="F342" s="670">
        <v>-23</v>
      </c>
      <c r="G342" s="680">
        <v>0</v>
      </c>
      <c r="H342" s="680">
        <v>0</v>
      </c>
      <c r="I342" s="670">
        <v>0</v>
      </c>
      <c r="J342" s="671">
        <v>0</v>
      </c>
      <c r="K342" s="672">
        <v>0</v>
      </c>
      <c r="L342" s="253"/>
      <c r="M342" s="682"/>
    </row>
    <row r="343" spans="1:13" x14ac:dyDescent="0.2">
      <c r="A343" s="252">
        <v>235</v>
      </c>
      <c r="B343" s="252">
        <v>6</v>
      </c>
      <c r="C343" s="669" t="s">
        <v>713</v>
      </c>
      <c r="D343" s="680">
        <v>255</v>
      </c>
      <c r="E343" s="680">
        <v>32</v>
      </c>
      <c r="F343" s="670">
        <v>223</v>
      </c>
      <c r="G343" s="680">
        <v>456</v>
      </c>
      <c r="H343" s="680">
        <v>35</v>
      </c>
      <c r="I343" s="670">
        <v>421</v>
      </c>
      <c r="J343" s="671">
        <v>-201</v>
      </c>
      <c r="K343" s="672">
        <v>-44.078947368421055</v>
      </c>
      <c r="L343" s="253"/>
      <c r="M343" s="682"/>
    </row>
    <row r="344" spans="1:13" x14ac:dyDescent="0.2">
      <c r="A344" s="252">
        <v>236</v>
      </c>
      <c r="B344" s="252">
        <v>7</v>
      </c>
      <c r="C344" s="669" t="s">
        <v>714</v>
      </c>
      <c r="D344" s="252">
        <v>0</v>
      </c>
      <c r="E344" s="253">
        <v>18</v>
      </c>
      <c r="F344" s="670">
        <v>-18</v>
      </c>
      <c r="G344" s="253">
        <v>0</v>
      </c>
      <c r="H344" s="253">
        <v>0</v>
      </c>
      <c r="I344" s="670">
        <v>0</v>
      </c>
      <c r="J344" s="671">
        <v>0</v>
      </c>
      <c r="K344" s="672">
        <v>0</v>
      </c>
      <c r="L344" s="253"/>
      <c r="M344" s="682"/>
    </row>
    <row r="345" spans="1:13" x14ac:dyDescent="0.2">
      <c r="A345" s="252">
        <v>237</v>
      </c>
      <c r="B345" s="252">
        <v>8</v>
      </c>
      <c r="C345" s="669" t="s">
        <v>715</v>
      </c>
      <c r="D345" s="677">
        <v>0</v>
      </c>
      <c r="E345" s="253">
        <v>2</v>
      </c>
      <c r="F345" s="670">
        <v>-2</v>
      </c>
      <c r="G345" s="253">
        <v>0</v>
      </c>
      <c r="H345" s="253">
        <v>1</v>
      </c>
      <c r="I345" s="670">
        <v>-1</v>
      </c>
      <c r="J345" s="671">
        <v>0</v>
      </c>
      <c r="K345" s="672">
        <v>0</v>
      </c>
      <c r="M345" s="659"/>
    </row>
    <row r="346" spans="1:13" x14ac:dyDescent="0.2">
      <c r="A346" s="252">
        <v>238</v>
      </c>
      <c r="B346" s="252">
        <v>9</v>
      </c>
      <c r="C346" s="669" t="s">
        <v>716</v>
      </c>
      <c r="D346" s="252">
        <v>244</v>
      </c>
      <c r="E346" s="253">
        <v>0</v>
      </c>
      <c r="F346" s="670">
        <v>244</v>
      </c>
      <c r="G346" s="253">
        <v>0</v>
      </c>
      <c r="H346" s="253">
        <v>0</v>
      </c>
      <c r="I346" s="670">
        <v>0</v>
      </c>
      <c r="J346" s="671">
        <v>244</v>
      </c>
      <c r="K346" s="672">
        <v>100</v>
      </c>
      <c r="M346" s="659"/>
    </row>
    <row r="347" spans="1:13" x14ac:dyDescent="0.2">
      <c r="J347" s="252"/>
    </row>
    <row r="362" spans="1:14" s="253" customFormat="1" x14ac:dyDescent="0.2">
      <c r="A362" s="252"/>
      <c r="B362" s="252"/>
      <c r="C362" s="252"/>
      <c r="D362" s="252"/>
      <c r="E362" s="688"/>
      <c r="F362" s="688"/>
      <c r="G362" s="688"/>
      <c r="K362" s="252"/>
      <c r="L362" s="252"/>
      <c r="M362" s="627"/>
      <c r="N362" s="252"/>
    </row>
    <row r="365" spans="1:14" x14ac:dyDescent="0.2">
      <c r="L365" s="677"/>
    </row>
    <row r="366" spans="1:14" x14ac:dyDescent="0.2">
      <c r="L366" s="677"/>
    </row>
    <row r="367" spans="1:14" x14ac:dyDescent="0.2">
      <c r="F367" s="142" t="s">
        <v>359</v>
      </c>
      <c r="L367" s="677"/>
    </row>
  </sheetData>
  <mergeCells count="6">
    <mergeCell ref="A1:K1"/>
    <mergeCell ref="A2:K2"/>
    <mergeCell ref="C4:C5"/>
    <mergeCell ref="D4:F4"/>
    <mergeCell ref="G4:I4"/>
    <mergeCell ref="J4:K4"/>
  </mergeCells>
  <printOptions horizontalCentered="1"/>
  <pageMargins left="0" right="0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2"/>
  <sheetViews>
    <sheetView topLeftCell="A31" workbookViewId="0">
      <selection activeCell="E67" sqref="E67"/>
    </sheetView>
  </sheetViews>
  <sheetFormatPr defaultRowHeight="12.75" x14ac:dyDescent="0.2"/>
  <cols>
    <col min="1" max="1" width="3" style="296" bestFit="1" customWidth="1"/>
    <col min="2" max="2" width="28.5703125" style="296" bestFit="1" customWidth="1"/>
    <col min="3" max="3" width="11.28515625" style="298" bestFit="1" customWidth="1"/>
    <col min="4" max="4" width="11.5703125" style="298" customWidth="1"/>
    <col min="5" max="5" width="10.28515625" style="296" bestFit="1" customWidth="1"/>
    <col min="6" max="6" width="8.85546875" style="296" customWidth="1"/>
    <col min="7" max="7" width="9.85546875" style="296" customWidth="1"/>
    <col min="8" max="8" width="8.7109375" style="296" bestFit="1" customWidth="1"/>
    <col min="9" max="244" width="9.140625" style="296"/>
    <col min="245" max="245" width="3" style="296" bestFit="1" customWidth="1"/>
    <col min="246" max="246" width="32.7109375" style="296" bestFit="1" customWidth="1"/>
    <col min="247" max="247" width="11" style="296" customWidth="1"/>
    <col min="248" max="248" width="11.5703125" style="296" customWidth="1"/>
    <col min="249" max="249" width="10.140625" style="296" bestFit="1" customWidth="1"/>
    <col min="250" max="250" width="9" style="296" customWidth="1"/>
    <col min="251" max="251" width="9.42578125" style="296" customWidth="1"/>
    <col min="252" max="252" width="10.28515625" style="296" bestFit="1" customWidth="1"/>
    <col min="253" max="255" width="11.28515625" style="296" bestFit="1" customWidth="1"/>
    <col min="256" max="500" width="9.140625" style="296"/>
    <col min="501" max="501" width="3" style="296" bestFit="1" customWidth="1"/>
    <col min="502" max="502" width="32.7109375" style="296" bestFit="1" customWidth="1"/>
    <col min="503" max="503" width="11" style="296" customWidth="1"/>
    <col min="504" max="504" width="11.5703125" style="296" customWidth="1"/>
    <col min="505" max="505" width="10.140625" style="296" bestFit="1" customWidth="1"/>
    <col min="506" max="506" width="9" style="296" customWidth="1"/>
    <col min="507" max="507" width="9.42578125" style="296" customWidth="1"/>
    <col min="508" max="508" width="10.28515625" style="296" bestFit="1" customWidth="1"/>
    <col min="509" max="511" width="11.28515625" style="296" bestFit="1" customWidth="1"/>
    <col min="512" max="756" width="9.140625" style="296"/>
    <col min="757" max="757" width="3" style="296" bestFit="1" customWidth="1"/>
    <col min="758" max="758" width="32.7109375" style="296" bestFit="1" customWidth="1"/>
    <col min="759" max="759" width="11" style="296" customWidth="1"/>
    <col min="760" max="760" width="11.5703125" style="296" customWidth="1"/>
    <col min="761" max="761" width="10.140625" style="296" bestFit="1" customWidth="1"/>
    <col min="762" max="762" width="9" style="296" customWidth="1"/>
    <col min="763" max="763" width="9.42578125" style="296" customWidth="1"/>
    <col min="764" max="764" width="10.28515625" style="296" bestFit="1" customWidth="1"/>
    <col min="765" max="767" width="11.28515625" style="296" bestFit="1" customWidth="1"/>
    <col min="768" max="1012" width="9.140625" style="296"/>
    <col min="1013" max="1013" width="3" style="296" bestFit="1" customWidth="1"/>
    <col min="1014" max="1014" width="32.7109375" style="296" bestFit="1" customWidth="1"/>
    <col min="1015" max="1015" width="11" style="296" customWidth="1"/>
    <col min="1016" max="1016" width="11.5703125" style="296" customWidth="1"/>
    <col min="1017" max="1017" width="10.140625" style="296" bestFit="1" customWidth="1"/>
    <col min="1018" max="1018" width="9" style="296" customWidth="1"/>
    <col min="1019" max="1019" width="9.42578125" style="296" customWidth="1"/>
    <col min="1020" max="1020" width="10.28515625" style="296" bestFit="1" customWidth="1"/>
    <col min="1021" max="1023" width="11.28515625" style="296" bestFit="1" customWidth="1"/>
    <col min="1024" max="1268" width="9.140625" style="296"/>
    <col min="1269" max="1269" width="3" style="296" bestFit="1" customWidth="1"/>
    <col min="1270" max="1270" width="32.7109375" style="296" bestFit="1" customWidth="1"/>
    <col min="1271" max="1271" width="11" style="296" customWidth="1"/>
    <col min="1272" max="1272" width="11.5703125" style="296" customWidth="1"/>
    <col min="1273" max="1273" width="10.140625" style="296" bestFit="1" customWidth="1"/>
    <col min="1274" max="1274" width="9" style="296" customWidth="1"/>
    <col min="1275" max="1275" width="9.42578125" style="296" customWidth="1"/>
    <col min="1276" max="1276" width="10.28515625" style="296" bestFit="1" customWidth="1"/>
    <col min="1277" max="1279" width="11.28515625" style="296" bestFit="1" customWidth="1"/>
    <col min="1280" max="1524" width="9.140625" style="296"/>
    <col min="1525" max="1525" width="3" style="296" bestFit="1" customWidth="1"/>
    <col min="1526" max="1526" width="32.7109375" style="296" bestFit="1" customWidth="1"/>
    <col min="1527" max="1527" width="11" style="296" customWidth="1"/>
    <col min="1528" max="1528" width="11.5703125" style="296" customWidth="1"/>
    <col min="1529" max="1529" width="10.140625" style="296" bestFit="1" customWidth="1"/>
    <col min="1530" max="1530" width="9" style="296" customWidth="1"/>
    <col min="1531" max="1531" width="9.42578125" style="296" customWidth="1"/>
    <col min="1532" max="1532" width="10.28515625" style="296" bestFit="1" customWidth="1"/>
    <col min="1533" max="1535" width="11.28515625" style="296" bestFit="1" customWidth="1"/>
    <col min="1536" max="1780" width="9.140625" style="296"/>
    <col min="1781" max="1781" width="3" style="296" bestFit="1" customWidth="1"/>
    <col min="1782" max="1782" width="32.7109375" style="296" bestFit="1" customWidth="1"/>
    <col min="1783" max="1783" width="11" style="296" customWidth="1"/>
    <col min="1784" max="1784" width="11.5703125" style="296" customWidth="1"/>
    <col min="1785" max="1785" width="10.140625" style="296" bestFit="1" customWidth="1"/>
    <col min="1786" max="1786" width="9" style="296" customWidth="1"/>
    <col min="1787" max="1787" width="9.42578125" style="296" customWidth="1"/>
    <col min="1788" max="1788" width="10.28515625" style="296" bestFit="1" customWidth="1"/>
    <col min="1789" max="1791" width="11.28515625" style="296" bestFit="1" customWidth="1"/>
    <col min="1792" max="2036" width="9.140625" style="296"/>
    <col min="2037" max="2037" width="3" style="296" bestFit="1" customWidth="1"/>
    <col min="2038" max="2038" width="32.7109375" style="296" bestFit="1" customWidth="1"/>
    <col min="2039" max="2039" width="11" style="296" customWidth="1"/>
    <col min="2040" max="2040" width="11.5703125" style="296" customWidth="1"/>
    <col min="2041" max="2041" width="10.140625" style="296" bestFit="1" customWidth="1"/>
    <col min="2042" max="2042" width="9" style="296" customWidth="1"/>
    <col min="2043" max="2043" width="9.42578125" style="296" customWidth="1"/>
    <col min="2044" max="2044" width="10.28515625" style="296" bestFit="1" customWidth="1"/>
    <col min="2045" max="2047" width="11.28515625" style="296" bestFit="1" customWidth="1"/>
    <col min="2048" max="2292" width="9.140625" style="296"/>
    <col min="2293" max="2293" width="3" style="296" bestFit="1" customWidth="1"/>
    <col min="2294" max="2294" width="32.7109375" style="296" bestFit="1" customWidth="1"/>
    <col min="2295" max="2295" width="11" style="296" customWidth="1"/>
    <col min="2296" max="2296" width="11.5703125" style="296" customWidth="1"/>
    <col min="2297" max="2297" width="10.140625" style="296" bestFit="1" customWidth="1"/>
    <col min="2298" max="2298" width="9" style="296" customWidth="1"/>
    <col min="2299" max="2299" width="9.42578125" style="296" customWidth="1"/>
    <col min="2300" max="2300" width="10.28515625" style="296" bestFit="1" customWidth="1"/>
    <col min="2301" max="2303" width="11.28515625" style="296" bestFit="1" customWidth="1"/>
    <col min="2304" max="2548" width="9.140625" style="296"/>
    <col min="2549" max="2549" width="3" style="296" bestFit="1" customWidth="1"/>
    <col min="2550" max="2550" width="32.7109375" style="296" bestFit="1" customWidth="1"/>
    <col min="2551" max="2551" width="11" style="296" customWidth="1"/>
    <col min="2552" max="2552" width="11.5703125" style="296" customWidth="1"/>
    <col min="2553" max="2553" width="10.140625" style="296" bestFit="1" customWidth="1"/>
    <col min="2554" max="2554" width="9" style="296" customWidth="1"/>
    <col min="2555" max="2555" width="9.42578125" style="296" customWidth="1"/>
    <col min="2556" max="2556" width="10.28515625" style="296" bestFit="1" customWidth="1"/>
    <col min="2557" max="2559" width="11.28515625" style="296" bestFit="1" customWidth="1"/>
    <col min="2560" max="2804" width="9.140625" style="296"/>
    <col min="2805" max="2805" width="3" style="296" bestFit="1" customWidth="1"/>
    <col min="2806" max="2806" width="32.7109375" style="296" bestFit="1" customWidth="1"/>
    <col min="2807" max="2807" width="11" style="296" customWidth="1"/>
    <col min="2808" max="2808" width="11.5703125" style="296" customWidth="1"/>
    <col min="2809" max="2809" width="10.140625" style="296" bestFit="1" customWidth="1"/>
    <col min="2810" max="2810" width="9" style="296" customWidth="1"/>
    <col min="2811" max="2811" width="9.42578125" style="296" customWidth="1"/>
    <col min="2812" max="2812" width="10.28515625" style="296" bestFit="1" customWidth="1"/>
    <col min="2813" max="2815" width="11.28515625" style="296" bestFit="1" customWidth="1"/>
    <col min="2816" max="3060" width="9.140625" style="296"/>
    <col min="3061" max="3061" width="3" style="296" bestFit="1" customWidth="1"/>
    <col min="3062" max="3062" width="32.7109375" style="296" bestFit="1" customWidth="1"/>
    <col min="3063" max="3063" width="11" style="296" customWidth="1"/>
    <col min="3064" max="3064" width="11.5703125" style="296" customWidth="1"/>
    <col min="3065" max="3065" width="10.140625" style="296" bestFit="1" customWidth="1"/>
    <col min="3066" max="3066" width="9" style="296" customWidth="1"/>
    <col min="3067" max="3067" width="9.42578125" style="296" customWidth="1"/>
    <col min="3068" max="3068" width="10.28515625" style="296" bestFit="1" customWidth="1"/>
    <col min="3069" max="3071" width="11.28515625" style="296" bestFit="1" customWidth="1"/>
    <col min="3072" max="3316" width="9.140625" style="296"/>
    <col min="3317" max="3317" width="3" style="296" bestFit="1" customWidth="1"/>
    <col min="3318" max="3318" width="32.7109375" style="296" bestFit="1" customWidth="1"/>
    <col min="3319" max="3319" width="11" style="296" customWidth="1"/>
    <col min="3320" max="3320" width="11.5703125" style="296" customWidth="1"/>
    <col min="3321" max="3321" width="10.140625" style="296" bestFit="1" customWidth="1"/>
    <col min="3322" max="3322" width="9" style="296" customWidth="1"/>
    <col min="3323" max="3323" width="9.42578125" style="296" customWidth="1"/>
    <col min="3324" max="3324" width="10.28515625" style="296" bestFit="1" customWidth="1"/>
    <col min="3325" max="3327" width="11.28515625" style="296" bestFit="1" customWidth="1"/>
    <col min="3328" max="3572" width="9.140625" style="296"/>
    <col min="3573" max="3573" width="3" style="296" bestFit="1" customWidth="1"/>
    <col min="3574" max="3574" width="32.7109375" style="296" bestFit="1" customWidth="1"/>
    <col min="3575" max="3575" width="11" style="296" customWidth="1"/>
    <col min="3576" max="3576" width="11.5703125" style="296" customWidth="1"/>
    <col min="3577" max="3577" width="10.140625" style="296" bestFit="1" customWidth="1"/>
    <col min="3578" max="3578" width="9" style="296" customWidth="1"/>
    <col min="3579" max="3579" width="9.42578125" style="296" customWidth="1"/>
    <col min="3580" max="3580" width="10.28515625" style="296" bestFit="1" customWidth="1"/>
    <col min="3581" max="3583" width="11.28515625" style="296" bestFit="1" customWidth="1"/>
    <col min="3584" max="3828" width="9.140625" style="296"/>
    <col min="3829" max="3829" width="3" style="296" bestFit="1" customWidth="1"/>
    <col min="3830" max="3830" width="32.7109375" style="296" bestFit="1" customWidth="1"/>
    <col min="3831" max="3831" width="11" style="296" customWidth="1"/>
    <col min="3832" max="3832" width="11.5703125" style="296" customWidth="1"/>
    <col min="3833" max="3833" width="10.140625" style="296" bestFit="1" customWidth="1"/>
    <col min="3834" max="3834" width="9" style="296" customWidth="1"/>
    <col min="3835" max="3835" width="9.42578125" style="296" customWidth="1"/>
    <col min="3836" max="3836" width="10.28515625" style="296" bestFit="1" customWidth="1"/>
    <col min="3837" max="3839" width="11.28515625" style="296" bestFit="1" customWidth="1"/>
    <col min="3840" max="4084" width="9.140625" style="296"/>
    <col min="4085" max="4085" width="3" style="296" bestFit="1" customWidth="1"/>
    <col min="4086" max="4086" width="32.7109375" style="296" bestFit="1" customWidth="1"/>
    <col min="4087" max="4087" width="11" style="296" customWidth="1"/>
    <col min="4088" max="4088" width="11.5703125" style="296" customWidth="1"/>
    <col min="4089" max="4089" width="10.140625" style="296" bestFit="1" customWidth="1"/>
    <col min="4090" max="4090" width="9" style="296" customWidth="1"/>
    <col min="4091" max="4091" width="9.42578125" style="296" customWidth="1"/>
    <col min="4092" max="4092" width="10.28515625" style="296" bestFit="1" customWidth="1"/>
    <col min="4093" max="4095" width="11.28515625" style="296" bestFit="1" customWidth="1"/>
    <col min="4096" max="4340" width="9.140625" style="296"/>
    <col min="4341" max="4341" width="3" style="296" bestFit="1" customWidth="1"/>
    <col min="4342" max="4342" width="32.7109375" style="296" bestFit="1" customWidth="1"/>
    <col min="4343" max="4343" width="11" style="296" customWidth="1"/>
    <col min="4344" max="4344" width="11.5703125" style="296" customWidth="1"/>
    <col min="4345" max="4345" width="10.140625" style="296" bestFit="1" customWidth="1"/>
    <col min="4346" max="4346" width="9" style="296" customWidth="1"/>
    <col min="4347" max="4347" width="9.42578125" style="296" customWidth="1"/>
    <col min="4348" max="4348" width="10.28515625" style="296" bestFit="1" customWidth="1"/>
    <col min="4349" max="4351" width="11.28515625" style="296" bestFit="1" customWidth="1"/>
    <col min="4352" max="4596" width="9.140625" style="296"/>
    <col min="4597" max="4597" width="3" style="296" bestFit="1" customWidth="1"/>
    <col min="4598" max="4598" width="32.7109375" style="296" bestFit="1" customWidth="1"/>
    <col min="4599" max="4599" width="11" style="296" customWidth="1"/>
    <col min="4600" max="4600" width="11.5703125" style="296" customWidth="1"/>
    <col min="4601" max="4601" width="10.140625" style="296" bestFit="1" customWidth="1"/>
    <col min="4602" max="4602" width="9" style="296" customWidth="1"/>
    <col min="4603" max="4603" width="9.42578125" style="296" customWidth="1"/>
    <col min="4604" max="4604" width="10.28515625" style="296" bestFit="1" customWidth="1"/>
    <col min="4605" max="4607" width="11.28515625" style="296" bestFit="1" customWidth="1"/>
    <col min="4608" max="4852" width="9.140625" style="296"/>
    <col min="4853" max="4853" width="3" style="296" bestFit="1" customWidth="1"/>
    <col min="4854" max="4854" width="32.7109375" style="296" bestFit="1" customWidth="1"/>
    <col min="4855" max="4855" width="11" style="296" customWidth="1"/>
    <col min="4856" max="4856" width="11.5703125" style="296" customWidth="1"/>
    <col min="4857" max="4857" width="10.140625" style="296" bestFit="1" customWidth="1"/>
    <col min="4858" max="4858" width="9" style="296" customWidth="1"/>
    <col min="4859" max="4859" width="9.42578125" style="296" customWidth="1"/>
    <col min="4860" max="4860" width="10.28515625" style="296" bestFit="1" customWidth="1"/>
    <col min="4861" max="4863" width="11.28515625" style="296" bestFit="1" customWidth="1"/>
    <col min="4864" max="5108" width="9.140625" style="296"/>
    <col min="5109" max="5109" width="3" style="296" bestFit="1" customWidth="1"/>
    <col min="5110" max="5110" width="32.7109375" style="296" bestFit="1" customWidth="1"/>
    <col min="5111" max="5111" width="11" style="296" customWidth="1"/>
    <col min="5112" max="5112" width="11.5703125" style="296" customWidth="1"/>
    <col min="5113" max="5113" width="10.140625" style="296" bestFit="1" customWidth="1"/>
    <col min="5114" max="5114" width="9" style="296" customWidth="1"/>
    <col min="5115" max="5115" width="9.42578125" style="296" customWidth="1"/>
    <col min="5116" max="5116" width="10.28515625" style="296" bestFit="1" customWidth="1"/>
    <col min="5117" max="5119" width="11.28515625" style="296" bestFit="1" customWidth="1"/>
    <col min="5120" max="5364" width="9.140625" style="296"/>
    <col min="5365" max="5365" width="3" style="296" bestFit="1" customWidth="1"/>
    <col min="5366" max="5366" width="32.7109375" style="296" bestFit="1" customWidth="1"/>
    <col min="5367" max="5367" width="11" style="296" customWidth="1"/>
    <col min="5368" max="5368" width="11.5703125" style="296" customWidth="1"/>
    <col min="5369" max="5369" width="10.140625" style="296" bestFit="1" customWidth="1"/>
    <col min="5370" max="5370" width="9" style="296" customWidth="1"/>
    <col min="5371" max="5371" width="9.42578125" style="296" customWidth="1"/>
    <col min="5372" max="5372" width="10.28515625" style="296" bestFit="1" customWidth="1"/>
    <col min="5373" max="5375" width="11.28515625" style="296" bestFit="1" customWidth="1"/>
    <col min="5376" max="5620" width="9.140625" style="296"/>
    <col min="5621" max="5621" width="3" style="296" bestFit="1" customWidth="1"/>
    <col min="5622" max="5622" width="32.7109375" style="296" bestFit="1" customWidth="1"/>
    <col min="5623" max="5623" width="11" style="296" customWidth="1"/>
    <col min="5624" max="5624" width="11.5703125" style="296" customWidth="1"/>
    <col min="5625" max="5625" width="10.140625" style="296" bestFit="1" customWidth="1"/>
    <col min="5626" max="5626" width="9" style="296" customWidth="1"/>
    <col min="5627" max="5627" width="9.42578125" style="296" customWidth="1"/>
    <col min="5628" max="5628" width="10.28515625" style="296" bestFit="1" customWidth="1"/>
    <col min="5629" max="5631" width="11.28515625" style="296" bestFit="1" customWidth="1"/>
    <col min="5632" max="5876" width="9.140625" style="296"/>
    <col min="5877" max="5877" width="3" style="296" bestFit="1" customWidth="1"/>
    <col min="5878" max="5878" width="32.7109375" style="296" bestFit="1" customWidth="1"/>
    <col min="5879" max="5879" width="11" style="296" customWidth="1"/>
    <col min="5880" max="5880" width="11.5703125" style="296" customWidth="1"/>
    <col min="5881" max="5881" width="10.140625" style="296" bestFit="1" customWidth="1"/>
    <col min="5882" max="5882" width="9" style="296" customWidth="1"/>
    <col min="5883" max="5883" width="9.42578125" style="296" customWidth="1"/>
    <col min="5884" max="5884" width="10.28515625" style="296" bestFit="1" customWidth="1"/>
    <col min="5885" max="5887" width="11.28515625" style="296" bestFit="1" customWidth="1"/>
    <col min="5888" max="6132" width="9.140625" style="296"/>
    <col min="6133" max="6133" width="3" style="296" bestFit="1" customWidth="1"/>
    <col min="6134" max="6134" width="32.7109375" style="296" bestFit="1" customWidth="1"/>
    <col min="6135" max="6135" width="11" style="296" customWidth="1"/>
    <col min="6136" max="6136" width="11.5703125" style="296" customWidth="1"/>
    <col min="6137" max="6137" width="10.140625" style="296" bestFit="1" customWidth="1"/>
    <col min="6138" max="6138" width="9" style="296" customWidth="1"/>
    <col min="6139" max="6139" width="9.42578125" style="296" customWidth="1"/>
    <col min="6140" max="6140" width="10.28515625" style="296" bestFit="1" customWidth="1"/>
    <col min="6141" max="6143" width="11.28515625" style="296" bestFit="1" customWidth="1"/>
    <col min="6144" max="6388" width="9.140625" style="296"/>
    <col min="6389" max="6389" width="3" style="296" bestFit="1" customWidth="1"/>
    <col min="6390" max="6390" width="32.7109375" style="296" bestFit="1" customWidth="1"/>
    <col min="6391" max="6391" width="11" style="296" customWidth="1"/>
    <col min="6392" max="6392" width="11.5703125" style="296" customWidth="1"/>
    <col min="6393" max="6393" width="10.140625" style="296" bestFit="1" customWidth="1"/>
    <col min="6394" max="6394" width="9" style="296" customWidth="1"/>
    <col min="6395" max="6395" width="9.42578125" style="296" customWidth="1"/>
    <col min="6396" max="6396" width="10.28515625" style="296" bestFit="1" customWidth="1"/>
    <col min="6397" max="6399" width="11.28515625" style="296" bestFit="1" customWidth="1"/>
    <col min="6400" max="6644" width="9.140625" style="296"/>
    <col min="6645" max="6645" width="3" style="296" bestFit="1" customWidth="1"/>
    <col min="6646" max="6646" width="32.7109375" style="296" bestFit="1" customWidth="1"/>
    <col min="6647" max="6647" width="11" style="296" customWidth="1"/>
    <col min="6648" max="6648" width="11.5703125" style="296" customWidth="1"/>
    <col min="6649" max="6649" width="10.140625" style="296" bestFit="1" customWidth="1"/>
    <col min="6650" max="6650" width="9" style="296" customWidth="1"/>
    <col min="6651" max="6651" width="9.42578125" style="296" customWidth="1"/>
    <col min="6652" max="6652" width="10.28515625" style="296" bestFit="1" customWidth="1"/>
    <col min="6653" max="6655" width="11.28515625" style="296" bestFit="1" customWidth="1"/>
    <col min="6656" max="6900" width="9.140625" style="296"/>
    <col min="6901" max="6901" width="3" style="296" bestFit="1" customWidth="1"/>
    <col min="6902" max="6902" width="32.7109375" style="296" bestFit="1" customWidth="1"/>
    <col min="6903" max="6903" width="11" style="296" customWidth="1"/>
    <col min="6904" max="6904" width="11.5703125" style="296" customWidth="1"/>
    <col min="6905" max="6905" width="10.140625" style="296" bestFit="1" customWidth="1"/>
    <col min="6906" max="6906" width="9" style="296" customWidth="1"/>
    <col min="6907" max="6907" width="9.42578125" style="296" customWidth="1"/>
    <col min="6908" max="6908" width="10.28515625" style="296" bestFit="1" customWidth="1"/>
    <col min="6909" max="6911" width="11.28515625" style="296" bestFit="1" customWidth="1"/>
    <col min="6912" max="7156" width="9.140625" style="296"/>
    <col min="7157" max="7157" width="3" style="296" bestFit="1" customWidth="1"/>
    <col min="7158" max="7158" width="32.7109375" style="296" bestFit="1" customWidth="1"/>
    <col min="7159" max="7159" width="11" style="296" customWidth="1"/>
    <col min="7160" max="7160" width="11.5703125" style="296" customWidth="1"/>
    <col min="7161" max="7161" width="10.140625" style="296" bestFit="1" customWidth="1"/>
    <col min="7162" max="7162" width="9" style="296" customWidth="1"/>
    <col min="7163" max="7163" width="9.42578125" style="296" customWidth="1"/>
    <col min="7164" max="7164" width="10.28515625" style="296" bestFit="1" customWidth="1"/>
    <col min="7165" max="7167" width="11.28515625" style="296" bestFit="1" customWidth="1"/>
    <col min="7168" max="7412" width="9.140625" style="296"/>
    <col min="7413" max="7413" width="3" style="296" bestFit="1" customWidth="1"/>
    <col min="7414" max="7414" width="32.7109375" style="296" bestFit="1" customWidth="1"/>
    <col min="7415" max="7415" width="11" style="296" customWidth="1"/>
    <col min="7416" max="7416" width="11.5703125" style="296" customWidth="1"/>
    <col min="7417" max="7417" width="10.140625" style="296" bestFit="1" customWidth="1"/>
    <col min="7418" max="7418" width="9" style="296" customWidth="1"/>
    <col min="7419" max="7419" width="9.42578125" style="296" customWidth="1"/>
    <col min="7420" max="7420" width="10.28515625" style="296" bestFit="1" customWidth="1"/>
    <col min="7421" max="7423" width="11.28515625" style="296" bestFit="1" customWidth="1"/>
    <col min="7424" max="7668" width="9.140625" style="296"/>
    <col min="7669" max="7669" width="3" style="296" bestFit="1" customWidth="1"/>
    <col min="7670" max="7670" width="32.7109375" style="296" bestFit="1" customWidth="1"/>
    <col min="7671" max="7671" width="11" style="296" customWidth="1"/>
    <col min="7672" max="7672" width="11.5703125" style="296" customWidth="1"/>
    <col min="7673" max="7673" width="10.140625" style="296" bestFit="1" customWidth="1"/>
    <col min="7674" max="7674" width="9" style="296" customWidth="1"/>
    <col min="7675" max="7675" width="9.42578125" style="296" customWidth="1"/>
    <col min="7676" max="7676" width="10.28515625" style="296" bestFit="1" customWidth="1"/>
    <col min="7677" max="7679" width="11.28515625" style="296" bestFit="1" customWidth="1"/>
    <col min="7680" max="7924" width="9.140625" style="296"/>
    <col min="7925" max="7925" width="3" style="296" bestFit="1" customWidth="1"/>
    <col min="7926" max="7926" width="32.7109375" style="296" bestFit="1" customWidth="1"/>
    <col min="7927" max="7927" width="11" style="296" customWidth="1"/>
    <col min="7928" max="7928" width="11.5703125" style="296" customWidth="1"/>
    <col min="7929" max="7929" width="10.140625" style="296" bestFit="1" customWidth="1"/>
    <col min="7930" max="7930" width="9" style="296" customWidth="1"/>
    <col min="7931" max="7931" width="9.42578125" style="296" customWidth="1"/>
    <col min="7932" max="7932" width="10.28515625" style="296" bestFit="1" customWidth="1"/>
    <col min="7933" max="7935" width="11.28515625" style="296" bestFit="1" customWidth="1"/>
    <col min="7936" max="8180" width="9.140625" style="296"/>
    <col min="8181" max="8181" width="3" style="296" bestFit="1" customWidth="1"/>
    <col min="8182" max="8182" width="32.7109375" style="296" bestFit="1" customWidth="1"/>
    <col min="8183" max="8183" width="11" style="296" customWidth="1"/>
    <col min="8184" max="8184" width="11.5703125" style="296" customWidth="1"/>
    <col min="8185" max="8185" width="10.140625" style="296" bestFit="1" customWidth="1"/>
    <col min="8186" max="8186" width="9" style="296" customWidth="1"/>
    <col min="8187" max="8187" width="9.42578125" style="296" customWidth="1"/>
    <col min="8188" max="8188" width="10.28515625" style="296" bestFit="1" customWidth="1"/>
    <col min="8189" max="8191" width="11.28515625" style="296" bestFit="1" customWidth="1"/>
    <col min="8192" max="8436" width="9.140625" style="296"/>
    <col min="8437" max="8437" width="3" style="296" bestFit="1" customWidth="1"/>
    <col min="8438" max="8438" width="32.7109375" style="296" bestFit="1" customWidth="1"/>
    <col min="8439" max="8439" width="11" style="296" customWidth="1"/>
    <col min="8440" max="8440" width="11.5703125" style="296" customWidth="1"/>
    <col min="8441" max="8441" width="10.140625" style="296" bestFit="1" customWidth="1"/>
    <col min="8442" max="8442" width="9" style="296" customWidth="1"/>
    <col min="8443" max="8443" width="9.42578125" style="296" customWidth="1"/>
    <col min="8444" max="8444" width="10.28515625" style="296" bestFit="1" customWidth="1"/>
    <col min="8445" max="8447" width="11.28515625" style="296" bestFit="1" customWidth="1"/>
    <col min="8448" max="8692" width="9.140625" style="296"/>
    <col min="8693" max="8693" width="3" style="296" bestFit="1" customWidth="1"/>
    <col min="8694" max="8694" width="32.7109375" style="296" bestFit="1" customWidth="1"/>
    <col min="8695" max="8695" width="11" style="296" customWidth="1"/>
    <col min="8696" max="8696" width="11.5703125" style="296" customWidth="1"/>
    <col min="8697" max="8697" width="10.140625" style="296" bestFit="1" customWidth="1"/>
    <col min="8698" max="8698" width="9" style="296" customWidth="1"/>
    <col min="8699" max="8699" width="9.42578125" style="296" customWidth="1"/>
    <col min="8700" max="8700" width="10.28515625" style="296" bestFit="1" customWidth="1"/>
    <col min="8701" max="8703" width="11.28515625" style="296" bestFit="1" customWidth="1"/>
    <col min="8704" max="8948" width="9.140625" style="296"/>
    <col min="8949" max="8949" width="3" style="296" bestFit="1" customWidth="1"/>
    <col min="8950" max="8950" width="32.7109375" style="296" bestFit="1" customWidth="1"/>
    <col min="8951" max="8951" width="11" style="296" customWidth="1"/>
    <col min="8952" max="8952" width="11.5703125" style="296" customWidth="1"/>
    <col min="8953" max="8953" width="10.140625" style="296" bestFit="1" customWidth="1"/>
    <col min="8954" max="8954" width="9" style="296" customWidth="1"/>
    <col min="8955" max="8955" width="9.42578125" style="296" customWidth="1"/>
    <col min="8956" max="8956" width="10.28515625" style="296" bestFit="1" customWidth="1"/>
    <col min="8957" max="8959" width="11.28515625" style="296" bestFit="1" customWidth="1"/>
    <col min="8960" max="9204" width="9.140625" style="296"/>
    <col min="9205" max="9205" width="3" style="296" bestFit="1" customWidth="1"/>
    <col min="9206" max="9206" width="32.7109375" style="296" bestFit="1" customWidth="1"/>
    <col min="9207" max="9207" width="11" style="296" customWidth="1"/>
    <col min="9208" max="9208" width="11.5703125" style="296" customWidth="1"/>
    <col min="9209" max="9209" width="10.140625" style="296" bestFit="1" customWidth="1"/>
    <col min="9210" max="9210" width="9" style="296" customWidth="1"/>
    <col min="9211" max="9211" width="9.42578125" style="296" customWidth="1"/>
    <col min="9212" max="9212" width="10.28515625" style="296" bestFit="1" customWidth="1"/>
    <col min="9213" max="9215" width="11.28515625" style="296" bestFit="1" customWidth="1"/>
    <col min="9216" max="9460" width="9.140625" style="296"/>
    <col min="9461" max="9461" width="3" style="296" bestFit="1" customWidth="1"/>
    <col min="9462" max="9462" width="32.7109375" style="296" bestFit="1" customWidth="1"/>
    <col min="9463" max="9463" width="11" style="296" customWidth="1"/>
    <col min="9464" max="9464" width="11.5703125" style="296" customWidth="1"/>
    <col min="9465" max="9465" width="10.140625" style="296" bestFit="1" customWidth="1"/>
    <col min="9466" max="9466" width="9" style="296" customWidth="1"/>
    <col min="9467" max="9467" width="9.42578125" style="296" customWidth="1"/>
    <col min="9468" max="9468" width="10.28515625" style="296" bestFit="1" customWidth="1"/>
    <col min="9469" max="9471" width="11.28515625" style="296" bestFit="1" customWidth="1"/>
    <col min="9472" max="9716" width="9.140625" style="296"/>
    <col min="9717" max="9717" width="3" style="296" bestFit="1" customWidth="1"/>
    <col min="9718" max="9718" width="32.7109375" style="296" bestFit="1" customWidth="1"/>
    <col min="9719" max="9719" width="11" style="296" customWidth="1"/>
    <col min="9720" max="9720" width="11.5703125" style="296" customWidth="1"/>
    <col min="9721" max="9721" width="10.140625" style="296" bestFit="1" customWidth="1"/>
    <col min="9722" max="9722" width="9" style="296" customWidth="1"/>
    <col min="9723" max="9723" width="9.42578125" style="296" customWidth="1"/>
    <col min="9724" max="9724" width="10.28515625" style="296" bestFit="1" customWidth="1"/>
    <col min="9725" max="9727" width="11.28515625" style="296" bestFit="1" customWidth="1"/>
    <col min="9728" max="9972" width="9.140625" style="296"/>
    <col min="9973" max="9973" width="3" style="296" bestFit="1" customWidth="1"/>
    <col min="9974" max="9974" width="32.7109375" style="296" bestFit="1" customWidth="1"/>
    <col min="9975" max="9975" width="11" style="296" customWidth="1"/>
    <col min="9976" max="9976" width="11.5703125" style="296" customWidth="1"/>
    <col min="9977" max="9977" width="10.140625" style="296" bestFit="1" customWidth="1"/>
    <col min="9978" max="9978" width="9" style="296" customWidth="1"/>
    <col min="9979" max="9979" width="9.42578125" style="296" customWidth="1"/>
    <col min="9980" max="9980" width="10.28515625" style="296" bestFit="1" customWidth="1"/>
    <col min="9981" max="9983" width="11.28515625" style="296" bestFit="1" customWidth="1"/>
    <col min="9984" max="10228" width="9.140625" style="296"/>
    <col min="10229" max="10229" width="3" style="296" bestFit="1" customWidth="1"/>
    <col min="10230" max="10230" width="32.7109375" style="296" bestFit="1" customWidth="1"/>
    <col min="10231" max="10231" width="11" style="296" customWidth="1"/>
    <col min="10232" max="10232" width="11.5703125" style="296" customWidth="1"/>
    <col min="10233" max="10233" width="10.140625" style="296" bestFit="1" customWidth="1"/>
    <col min="10234" max="10234" width="9" style="296" customWidth="1"/>
    <col min="10235" max="10235" width="9.42578125" style="296" customWidth="1"/>
    <col min="10236" max="10236" width="10.28515625" style="296" bestFit="1" customWidth="1"/>
    <col min="10237" max="10239" width="11.28515625" style="296" bestFit="1" customWidth="1"/>
    <col min="10240" max="10484" width="9.140625" style="296"/>
    <col min="10485" max="10485" width="3" style="296" bestFit="1" customWidth="1"/>
    <col min="10486" max="10486" width="32.7109375" style="296" bestFit="1" customWidth="1"/>
    <col min="10487" max="10487" width="11" style="296" customWidth="1"/>
    <col min="10488" max="10488" width="11.5703125" style="296" customWidth="1"/>
    <col min="10489" max="10489" width="10.140625" style="296" bestFit="1" customWidth="1"/>
    <col min="10490" max="10490" width="9" style="296" customWidth="1"/>
    <col min="10491" max="10491" width="9.42578125" style="296" customWidth="1"/>
    <col min="10492" max="10492" width="10.28515625" style="296" bestFit="1" customWidth="1"/>
    <col min="10493" max="10495" width="11.28515625" style="296" bestFit="1" customWidth="1"/>
    <col min="10496" max="10740" width="9.140625" style="296"/>
    <col min="10741" max="10741" width="3" style="296" bestFit="1" customWidth="1"/>
    <col min="10742" max="10742" width="32.7109375" style="296" bestFit="1" customWidth="1"/>
    <col min="10743" max="10743" width="11" style="296" customWidth="1"/>
    <col min="10744" max="10744" width="11.5703125" style="296" customWidth="1"/>
    <col min="10745" max="10745" width="10.140625" style="296" bestFit="1" customWidth="1"/>
    <col min="10746" max="10746" width="9" style="296" customWidth="1"/>
    <col min="10747" max="10747" width="9.42578125" style="296" customWidth="1"/>
    <col min="10748" max="10748" width="10.28515625" style="296" bestFit="1" customWidth="1"/>
    <col min="10749" max="10751" width="11.28515625" style="296" bestFit="1" customWidth="1"/>
    <col min="10752" max="10996" width="9.140625" style="296"/>
    <col min="10997" max="10997" width="3" style="296" bestFit="1" customWidth="1"/>
    <col min="10998" max="10998" width="32.7109375" style="296" bestFit="1" customWidth="1"/>
    <col min="10999" max="10999" width="11" style="296" customWidth="1"/>
    <col min="11000" max="11000" width="11.5703125" style="296" customWidth="1"/>
    <col min="11001" max="11001" width="10.140625" style="296" bestFit="1" customWidth="1"/>
    <col min="11002" max="11002" width="9" style="296" customWidth="1"/>
    <col min="11003" max="11003" width="9.42578125" style="296" customWidth="1"/>
    <col min="11004" max="11004" width="10.28515625" style="296" bestFit="1" customWidth="1"/>
    <col min="11005" max="11007" width="11.28515625" style="296" bestFit="1" customWidth="1"/>
    <col min="11008" max="11252" width="9.140625" style="296"/>
    <col min="11253" max="11253" width="3" style="296" bestFit="1" customWidth="1"/>
    <col min="11254" max="11254" width="32.7109375" style="296" bestFit="1" customWidth="1"/>
    <col min="11255" max="11255" width="11" style="296" customWidth="1"/>
    <col min="11256" max="11256" width="11.5703125" style="296" customWidth="1"/>
    <col min="11257" max="11257" width="10.140625" style="296" bestFit="1" customWidth="1"/>
    <col min="11258" max="11258" width="9" style="296" customWidth="1"/>
    <col min="11259" max="11259" width="9.42578125" style="296" customWidth="1"/>
    <col min="11260" max="11260" width="10.28515625" style="296" bestFit="1" customWidth="1"/>
    <col min="11261" max="11263" width="11.28515625" style="296" bestFit="1" customWidth="1"/>
    <col min="11264" max="11508" width="9.140625" style="296"/>
    <col min="11509" max="11509" width="3" style="296" bestFit="1" customWidth="1"/>
    <col min="11510" max="11510" width="32.7109375" style="296" bestFit="1" customWidth="1"/>
    <col min="11511" max="11511" width="11" style="296" customWidth="1"/>
    <col min="11512" max="11512" width="11.5703125" style="296" customWidth="1"/>
    <col min="11513" max="11513" width="10.140625" style="296" bestFit="1" customWidth="1"/>
    <col min="11514" max="11514" width="9" style="296" customWidth="1"/>
    <col min="11515" max="11515" width="9.42578125" style="296" customWidth="1"/>
    <col min="11516" max="11516" width="10.28515625" style="296" bestFit="1" customWidth="1"/>
    <col min="11517" max="11519" width="11.28515625" style="296" bestFit="1" customWidth="1"/>
    <col min="11520" max="11764" width="9.140625" style="296"/>
    <col min="11765" max="11765" width="3" style="296" bestFit="1" customWidth="1"/>
    <col min="11766" max="11766" width="32.7109375" style="296" bestFit="1" customWidth="1"/>
    <col min="11767" max="11767" width="11" style="296" customWidth="1"/>
    <col min="11768" max="11768" width="11.5703125" style="296" customWidth="1"/>
    <col min="11769" max="11769" width="10.140625" style="296" bestFit="1" customWidth="1"/>
    <col min="11770" max="11770" width="9" style="296" customWidth="1"/>
    <col min="11771" max="11771" width="9.42578125" style="296" customWidth="1"/>
    <col min="11772" max="11772" width="10.28515625" style="296" bestFit="1" customWidth="1"/>
    <col min="11773" max="11775" width="11.28515625" style="296" bestFit="1" customWidth="1"/>
    <col min="11776" max="12020" width="9.140625" style="296"/>
    <col min="12021" max="12021" width="3" style="296" bestFit="1" customWidth="1"/>
    <col min="12022" max="12022" width="32.7109375" style="296" bestFit="1" customWidth="1"/>
    <col min="12023" max="12023" width="11" style="296" customWidth="1"/>
    <col min="12024" max="12024" width="11.5703125" style="296" customWidth="1"/>
    <col min="12025" max="12025" width="10.140625" style="296" bestFit="1" customWidth="1"/>
    <col min="12026" max="12026" width="9" style="296" customWidth="1"/>
    <col min="12027" max="12027" width="9.42578125" style="296" customWidth="1"/>
    <col min="12028" max="12028" width="10.28515625" style="296" bestFit="1" customWidth="1"/>
    <col min="12029" max="12031" width="11.28515625" style="296" bestFit="1" customWidth="1"/>
    <col min="12032" max="12276" width="9.140625" style="296"/>
    <col min="12277" max="12277" width="3" style="296" bestFit="1" customWidth="1"/>
    <col min="12278" max="12278" width="32.7109375" style="296" bestFit="1" customWidth="1"/>
    <col min="12279" max="12279" width="11" style="296" customWidth="1"/>
    <col min="12280" max="12280" width="11.5703125" style="296" customWidth="1"/>
    <col min="12281" max="12281" width="10.140625" style="296" bestFit="1" customWidth="1"/>
    <col min="12282" max="12282" width="9" style="296" customWidth="1"/>
    <col min="12283" max="12283" width="9.42578125" style="296" customWidth="1"/>
    <col min="12284" max="12284" width="10.28515625" style="296" bestFit="1" customWidth="1"/>
    <col min="12285" max="12287" width="11.28515625" style="296" bestFit="1" customWidth="1"/>
    <col min="12288" max="12532" width="9.140625" style="296"/>
    <col min="12533" max="12533" width="3" style="296" bestFit="1" customWidth="1"/>
    <col min="12534" max="12534" width="32.7109375" style="296" bestFit="1" customWidth="1"/>
    <col min="12535" max="12535" width="11" style="296" customWidth="1"/>
    <col min="12536" max="12536" width="11.5703125" style="296" customWidth="1"/>
    <col min="12537" max="12537" width="10.140625" style="296" bestFit="1" customWidth="1"/>
    <col min="12538" max="12538" width="9" style="296" customWidth="1"/>
    <col min="12539" max="12539" width="9.42578125" style="296" customWidth="1"/>
    <col min="12540" max="12540" width="10.28515625" style="296" bestFit="1" customWidth="1"/>
    <col min="12541" max="12543" width="11.28515625" style="296" bestFit="1" customWidth="1"/>
    <col min="12544" max="12788" width="9.140625" style="296"/>
    <col min="12789" max="12789" width="3" style="296" bestFit="1" customWidth="1"/>
    <col min="12790" max="12790" width="32.7109375" style="296" bestFit="1" customWidth="1"/>
    <col min="12791" max="12791" width="11" style="296" customWidth="1"/>
    <col min="12792" max="12792" width="11.5703125" style="296" customWidth="1"/>
    <col min="12793" max="12793" width="10.140625" style="296" bestFit="1" customWidth="1"/>
    <col min="12794" max="12794" width="9" style="296" customWidth="1"/>
    <col min="12795" max="12795" width="9.42578125" style="296" customWidth="1"/>
    <col min="12796" max="12796" width="10.28515625" style="296" bestFit="1" customWidth="1"/>
    <col min="12797" max="12799" width="11.28515625" style="296" bestFit="1" customWidth="1"/>
    <col min="12800" max="13044" width="9.140625" style="296"/>
    <col min="13045" max="13045" width="3" style="296" bestFit="1" customWidth="1"/>
    <col min="13046" max="13046" width="32.7109375" style="296" bestFit="1" customWidth="1"/>
    <col min="13047" max="13047" width="11" style="296" customWidth="1"/>
    <col min="13048" max="13048" width="11.5703125" style="296" customWidth="1"/>
    <col min="13049" max="13049" width="10.140625" style="296" bestFit="1" customWidth="1"/>
    <col min="13050" max="13050" width="9" style="296" customWidth="1"/>
    <col min="13051" max="13051" width="9.42578125" style="296" customWidth="1"/>
    <col min="13052" max="13052" width="10.28515625" style="296" bestFit="1" customWidth="1"/>
    <col min="13053" max="13055" width="11.28515625" style="296" bestFit="1" customWidth="1"/>
    <col min="13056" max="13300" width="9.140625" style="296"/>
    <col min="13301" max="13301" width="3" style="296" bestFit="1" customWidth="1"/>
    <col min="13302" max="13302" width="32.7109375" style="296" bestFit="1" customWidth="1"/>
    <col min="13303" max="13303" width="11" style="296" customWidth="1"/>
    <col min="13304" max="13304" width="11.5703125" style="296" customWidth="1"/>
    <col min="13305" max="13305" width="10.140625" style="296" bestFit="1" customWidth="1"/>
    <col min="13306" max="13306" width="9" style="296" customWidth="1"/>
    <col min="13307" max="13307" width="9.42578125" style="296" customWidth="1"/>
    <col min="13308" max="13308" width="10.28515625" style="296" bestFit="1" customWidth="1"/>
    <col min="13309" max="13311" width="11.28515625" style="296" bestFit="1" customWidth="1"/>
    <col min="13312" max="13556" width="9.140625" style="296"/>
    <col min="13557" max="13557" width="3" style="296" bestFit="1" customWidth="1"/>
    <col min="13558" max="13558" width="32.7109375" style="296" bestFit="1" customWidth="1"/>
    <col min="13559" max="13559" width="11" style="296" customWidth="1"/>
    <col min="13560" max="13560" width="11.5703125" style="296" customWidth="1"/>
    <col min="13561" max="13561" width="10.140625" style="296" bestFit="1" customWidth="1"/>
    <col min="13562" max="13562" width="9" style="296" customWidth="1"/>
    <col min="13563" max="13563" width="9.42578125" style="296" customWidth="1"/>
    <col min="13564" max="13564" width="10.28515625" style="296" bestFit="1" customWidth="1"/>
    <col min="13565" max="13567" width="11.28515625" style="296" bestFit="1" customWidth="1"/>
    <col min="13568" max="13812" width="9.140625" style="296"/>
    <col min="13813" max="13813" width="3" style="296" bestFit="1" customWidth="1"/>
    <col min="13814" max="13814" width="32.7109375" style="296" bestFit="1" customWidth="1"/>
    <col min="13815" max="13815" width="11" style="296" customWidth="1"/>
    <col min="13816" max="13816" width="11.5703125" style="296" customWidth="1"/>
    <col min="13817" max="13817" width="10.140625" style="296" bestFit="1" customWidth="1"/>
    <col min="13818" max="13818" width="9" style="296" customWidth="1"/>
    <col min="13819" max="13819" width="9.42578125" style="296" customWidth="1"/>
    <col min="13820" max="13820" width="10.28515625" style="296" bestFit="1" customWidth="1"/>
    <col min="13821" max="13823" width="11.28515625" style="296" bestFit="1" customWidth="1"/>
    <col min="13824" max="14068" width="9.140625" style="296"/>
    <col min="14069" max="14069" width="3" style="296" bestFit="1" customWidth="1"/>
    <col min="14070" max="14070" width="32.7109375" style="296" bestFit="1" customWidth="1"/>
    <col min="14071" max="14071" width="11" style="296" customWidth="1"/>
    <col min="14072" max="14072" width="11.5703125" style="296" customWidth="1"/>
    <col min="14073" max="14073" width="10.140625" style="296" bestFit="1" customWidth="1"/>
    <col min="14074" max="14074" width="9" style="296" customWidth="1"/>
    <col min="14075" max="14075" width="9.42578125" style="296" customWidth="1"/>
    <col min="14076" max="14076" width="10.28515625" style="296" bestFit="1" customWidth="1"/>
    <col min="14077" max="14079" width="11.28515625" style="296" bestFit="1" customWidth="1"/>
    <col min="14080" max="14324" width="9.140625" style="296"/>
    <col min="14325" max="14325" width="3" style="296" bestFit="1" customWidth="1"/>
    <col min="14326" max="14326" width="32.7109375" style="296" bestFit="1" customWidth="1"/>
    <col min="14327" max="14327" width="11" style="296" customWidth="1"/>
    <col min="14328" max="14328" width="11.5703125" style="296" customWidth="1"/>
    <col min="14329" max="14329" width="10.140625" style="296" bestFit="1" customWidth="1"/>
    <col min="14330" max="14330" width="9" style="296" customWidth="1"/>
    <col min="14331" max="14331" width="9.42578125" style="296" customWidth="1"/>
    <col min="14332" max="14332" width="10.28515625" style="296" bestFit="1" customWidth="1"/>
    <col min="14333" max="14335" width="11.28515625" style="296" bestFit="1" customWidth="1"/>
    <col min="14336" max="14580" width="9.140625" style="296"/>
    <col min="14581" max="14581" width="3" style="296" bestFit="1" customWidth="1"/>
    <col min="14582" max="14582" width="32.7109375" style="296" bestFit="1" customWidth="1"/>
    <col min="14583" max="14583" width="11" style="296" customWidth="1"/>
    <col min="14584" max="14584" width="11.5703125" style="296" customWidth="1"/>
    <col min="14585" max="14585" width="10.140625" style="296" bestFit="1" customWidth="1"/>
    <col min="14586" max="14586" width="9" style="296" customWidth="1"/>
    <col min="14587" max="14587" width="9.42578125" style="296" customWidth="1"/>
    <col min="14588" max="14588" width="10.28515625" style="296" bestFit="1" customWidth="1"/>
    <col min="14589" max="14591" width="11.28515625" style="296" bestFit="1" customWidth="1"/>
    <col min="14592" max="14836" width="9.140625" style="296"/>
    <col min="14837" max="14837" width="3" style="296" bestFit="1" customWidth="1"/>
    <col min="14838" max="14838" width="32.7109375" style="296" bestFit="1" customWidth="1"/>
    <col min="14839" max="14839" width="11" style="296" customWidth="1"/>
    <col min="14840" max="14840" width="11.5703125" style="296" customWidth="1"/>
    <col min="14841" max="14841" width="10.140625" style="296" bestFit="1" customWidth="1"/>
    <col min="14842" max="14842" width="9" style="296" customWidth="1"/>
    <col min="14843" max="14843" width="9.42578125" style="296" customWidth="1"/>
    <col min="14844" max="14844" width="10.28515625" style="296" bestFit="1" customWidth="1"/>
    <col min="14845" max="14847" width="11.28515625" style="296" bestFit="1" customWidth="1"/>
    <col min="14848" max="15092" width="9.140625" style="296"/>
    <col min="15093" max="15093" width="3" style="296" bestFit="1" customWidth="1"/>
    <col min="15094" max="15094" width="32.7109375" style="296" bestFit="1" customWidth="1"/>
    <col min="15095" max="15095" width="11" style="296" customWidth="1"/>
    <col min="15096" max="15096" width="11.5703125" style="296" customWidth="1"/>
    <col min="15097" max="15097" width="10.140625" style="296" bestFit="1" customWidth="1"/>
    <col min="15098" max="15098" width="9" style="296" customWidth="1"/>
    <col min="15099" max="15099" width="9.42578125" style="296" customWidth="1"/>
    <col min="15100" max="15100" width="10.28515625" style="296" bestFit="1" customWidth="1"/>
    <col min="15101" max="15103" width="11.28515625" style="296" bestFit="1" customWidth="1"/>
    <col min="15104" max="15348" width="9.140625" style="296"/>
    <col min="15349" max="15349" width="3" style="296" bestFit="1" customWidth="1"/>
    <col min="15350" max="15350" width="32.7109375" style="296" bestFit="1" customWidth="1"/>
    <col min="15351" max="15351" width="11" style="296" customWidth="1"/>
    <col min="15352" max="15352" width="11.5703125" style="296" customWidth="1"/>
    <col min="15353" max="15353" width="10.140625" style="296" bestFit="1" customWidth="1"/>
    <col min="15354" max="15354" width="9" style="296" customWidth="1"/>
    <col min="15355" max="15355" width="9.42578125" style="296" customWidth="1"/>
    <col min="15356" max="15356" width="10.28515625" style="296" bestFit="1" customWidth="1"/>
    <col min="15357" max="15359" width="11.28515625" style="296" bestFit="1" customWidth="1"/>
    <col min="15360" max="15604" width="9.140625" style="296"/>
    <col min="15605" max="15605" width="3" style="296" bestFit="1" customWidth="1"/>
    <col min="15606" max="15606" width="32.7109375" style="296" bestFit="1" customWidth="1"/>
    <col min="15607" max="15607" width="11" style="296" customWidth="1"/>
    <col min="15608" max="15608" width="11.5703125" style="296" customWidth="1"/>
    <col min="15609" max="15609" width="10.140625" style="296" bestFit="1" customWidth="1"/>
    <col min="15610" max="15610" width="9" style="296" customWidth="1"/>
    <col min="15611" max="15611" width="9.42578125" style="296" customWidth="1"/>
    <col min="15612" max="15612" width="10.28515625" style="296" bestFit="1" customWidth="1"/>
    <col min="15613" max="15615" width="11.28515625" style="296" bestFit="1" customWidth="1"/>
    <col min="15616" max="15860" width="9.140625" style="296"/>
    <col min="15861" max="15861" width="3" style="296" bestFit="1" customWidth="1"/>
    <col min="15862" max="15862" width="32.7109375" style="296" bestFit="1" customWidth="1"/>
    <col min="15863" max="15863" width="11" style="296" customWidth="1"/>
    <col min="15864" max="15864" width="11.5703125" style="296" customWidth="1"/>
    <col min="15865" max="15865" width="10.140625" style="296" bestFit="1" customWidth="1"/>
    <col min="15866" max="15866" width="9" style="296" customWidth="1"/>
    <col min="15867" max="15867" width="9.42578125" style="296" customWidth="1"/>
    <col min="15868" max="15868" width="10.28515625" style="296" bestFit="1" customWidth="1"/>
    <col min="15869" max="15871" width="11.28515625" style="296" bestFit="1" customWidth="1"/>
    <col min="15872" max="16116" width="9.140625" style="296"/>
    <col min="16117" max="16117" width="3" style="296" bestFit="1" customWidth="1"/>
    <col min="16118" max="16118" width="32.7109375" style="296" bestFit="1" customWidth="1"/>
    <col min="16119" max="16119" width="11" style="296" customWidth="1"/>
    <col min="16120" max="16120" width="11.5703125" style="296" customWidth="1"/>
    <col min="16121" max="16121" width="10.140625" style="296" bestFit="1" customWidth="1"/>
    <col min="16122" max="16122" width="9" style="296" customWidth="1"/>
    <col min="16123" max="16123" width="9.42578125" style="296" customWidth="1"/>
    <col min="16124" max="16124" width="10.28515625" style="296" bestFit="1" customWidth="1"/>
    <col min="16125" max="16127" width="11.28515625" style="296" bestFit="1" customWidth="1"/>
    <col min="16128" max="16384" width="9.140625" style="296"/>
  </cols>
  <sheetData>
    <row r="1" spans="1:8" ht="15.75" x14ac:dyDescent="0.25">
      <c r="B1" s="581" t="s">
        <v>286</v>
      </c>
      <c r="C1" s="581"/>
      <c r="D1" s="581"/>
      <c r="E1" s="581"/>
      <c r="F1" s="581"/>
      <c r="G1" s="581"/>
      <c r="H1" s="581"/>
    </row>
    <row r="2" spans="1:8" ht="13.5" thickBot="1" x14ac:dyDescent="0.25">
      <c r="B2" s="297"/>
      <c r="E2" s="48"/>
      <c r="F2" s="297"/>
      <c r="G2" s="299" t="s">
        <v>107</v>
      </c>
      <c r="H2" s="297"/>
    </row>
    <row r="3" spans="1:8" ht="14.25" customHeight="1" thickBot="1" x14ac:dyDescent="0.25">
      <c r="A3" s="582" t="s">
        <v>287</v>
      </c>
      <c r="B3" s="583"/>
      <c r="C3" s="588" t="s">
        <v>110</v>
      </c>
      <c r="D3" s="589"/>
      <c r="E3" s="590" t="s">
        <v>111</v>
      </c>
      <c r="F3" s="591"/>
      <c r="G3" s="588" t="s">
        <v>110</v>
      </c>
      <c r="H3" s="589"/>
    </row>
    <row r="4" spans="1:8" ht="14.25" customHeight="1" x14ac:dyDescent="0.2">
      <c r="A4" s="584"/>
      <c r="B4" s="585"/>
      <c r="C4" s="592" t="s">
        <v>113</v>
      </c>
      <c r="D4" s="592" t="s">
        <v>114</v>
      </c>
      <c r="E4" s="594" t="s">
        <v>115</v>
      </c>
      <c r="F4" s="596" t="s">
        <v>116</v>
      </c>
      <c r="G4" s="300" t="s">
        <v>113</v>
      </c>
      <c r="H4" s="301" t="s">
        <v>114</v>
      </c>
    </row>
    <row r="5" spans="1:8" ht="15" customHeight="1" thickBot="1" x14ac:dyDescent="0.25">
      <c r="A5" s="586"/>
      <c r="B5" s="587"/>
      <c r="C5" s="593"/>
      <c r="D5" s="593"/>
      <c r="E5" s="595"/>
      <c r="F5" s="597"/>
      <c r="G5" s="598" t="s">
        <v>117</v>
      </c>
      <c r="H5" s="599"/>
    </row>
    <row r="6" spans="1:8" x14ac:dyDescent="0.2">
      <c r="C6" s="48"/>
      <c r="D6" s="48"/>
      <c r="G6" s="302"/>
      <c r="H6" s="302"/>
    </row>
    <row r="7" spans="1:8" s="307" customFormat="1" ht="17.25" customHeight="1" x14ac:dyDescent="0.2">
      <c r="A7" s="580" t="s">
        <v>288</v>
      </c>
      <c r="B7" s="580"/>
      <c r="C7" s="303">
        <v>22958322</v>
      </c>
      <c r="D7" s="303">
        <v>23212007</v>
      </c>
      <c r="E7" s="304">
        <f>C7-D7</f>
        <v>-253685</v>
      </c>
      <c r="F7" s="305">
        <f>E7*100/D7</f>
        <v>-1.0929042025534457</v>
      </c>
      <c r="G7" s="306">
        <f>C7*100/22958322</f>
        <v>100</v>
      </c>
      <c r="H7" s="306">
        <f>D7*100/23212007</f>
        <v>100</v>
      </c>
    </row>
    <row r="8" spans="1:8" s="308" customFormat="1" ht="8.25" x14ac:dyDescent="0.15">
      <c r="C8" s="309">
        <f>SUM(C55:C57)</f>
        <v>22958322</v>
      </c>
      <c r="D8" s="309">
        <f>SUM(D55:D57)</f>
        <v>23212007</v>
      </c>
      <c r="E8" s="310">
        <f t="shared" ref="E8:E28" si="0">C8-D8</f>
        <v>-253685</v>
      </c>
      <c r="F8" s="311">
        <f t="shared" ref="F8:F28" si="1">E8*100/D8</f>
        <v>-1.0929042025534457</v>
      </c>
      <c r="G8" s="312">
        <f>C8*100/22958322</f>
        <v>100</v>
      </c>
      <c r="H8" s="312">
        <f>D8*100/23212007</f>
        <v>100</v>
      </c>
    </row>
    <row r="9" spans="1:8" x14ac:dyDescent="0.2">
      <c r="A9" s="296">
        <v>1</v>
      </c>
      <c r="B9" s="313" t="s">
        <v>63</v>
      </c>
      <c r="C9" s="48">
        <v>3910877</v>
      </c>
      <c r="D9" s="48">
        <v>3641761</v>
      </c>
      <c r="E9" s="314">
        <f t="shared" si="0"/>
        <v>269116</v>
      </c>
      <c r="F9" s="315">
        <f t="shared" si="1"/>
        <v>7.3897216209410779</v>
      </c>
      <c r="G9" s="316">
        <f>C9*100/22958322</f>
        <v>17.034681367392619</v>
      </c>
      <c r="H9" s="316">
        <f>D9*100/23212007</f>
        <v>15.689125890751283</v>
      </c>
    </row>
    <row r="10" spans="1:8" x14ac:dyDescent="0.2">
      <c r="A10" s="296">
        <v>2</v>
      </c>
      <c r="B10" s="313" t="s">
        <v>73</v>
      </c>
      <c r="C10" s="48">
        <v>1896497</v>
      </c>
      <c r="D10" s="48">
        <v>1686286</v>
      </c>
      <c r="E10" s="314">
        <f t="shared" si="0"/>
        <v>210211</v>
      </c>
      <c r="F10" s="315">
        <f t="shared" si="1"/>
        <v>12.46591622061738</v>
      </c>
      <c r="G10" s="316">
        <f t="shared" ref="G10:G28" si="2">C10*100/22958322</f>
        <v>8.2606080705724043</v>
      </c>
      <c r="H10" s="316">
        <f t="shared" ref="H10:H28" si="3">D10*100/23212007</f>
        <v>7.2647143351283674</v>
      </c>
    </row>
    <row r="11" spans="1:8" x14ac:dyDescent="0.2">
      <c r="A11" s="296">
        <v>3</v>
      </c>
      <c r="B11" s="313" t="s">
        <v>68</v>
      </c>
      <c r="C11" s="48">
        <v>1668816</v>
      </c>
      <c r="D11" s="48">
        <v>1698251</v>
      </c>
      <c r="E11" s="314">
        <f t="shared" si="0"/>
        <v>-29435</v>
      </c>
      <c r="F11" s="315">
        <f t="shared" si="1"/>
        <v>-1.7332538005277194</v>
      </c>
      <c r="G11" s="316">
        <f t="shared" si="2"/>
        <v>7.2688936064229779</v>
      </c>
      <c r="H11" s="316">
        <f t="shared" si="3"/>
        <v>7.3162609334039921</v>
      </c>
    </row>
    <row r="12" spans="1:8" x14ac:dyDescent="0.2">
      <c r="A12" s="296">
        <v>4</v>
      </c>
      <c r="B12" s="313" t="s">
        <v>78</v>
      </c>
      <c r="C12" s="48">
        <v>1292943</v>
      </c>
      <c r="D12" s="48">
        <v>1504369</v>
      </c>
      <c r="E12" s="314">
        <f t="shared" si="0"/>
        <v>-211426</v>
      </c>
      <c r="F12" s="315">
        <f t="shared" si="1"/>
        <v>-14.054131665834646</v>
      </c>
      <c r="G12" s="316">
        <f t="shared" si="2"/>
        <v>5.6316964279880732</v>
      </c>
      <c r="H12" s="316">
        <f t="shared" si="3"/>
        <v>6.4809949436944425</v>
      </c>
    </row>
    <row r="13" spans="1:8" x14ac:dyDescent="0.2">
      <c r="A13" s="296">
        <v>5</v>
      </c>
      <c r="B13" s="313" t="s">
        <v>83</v>
      </c>
      <c r="C13" s="48">
        <v>1272110</v>
      </c>
      <c r="D13" s="48">
        <v>1334076</v>
      </c>
      <c r="E13" s="314">
        <f t="shared" si="0"/>
        <v>-61966</v>
      </c>
      <c r="F13" s="315">
        <f t="shared" si="1"/>
        <v>-4.6448628114140424</v>
      </c>
      <c r="G13" s="316">
        <f t="shared" si="2"/>
        <v>5.540953733465364</v>
      </c>
      <c r="H13" s="316">
        <f t="shared" si="3"/>
        <v>5.7473530832555753</v>
      </c>
    </row>
    <row r="14" spans="1:8" x14ac:dyDescent="0.2">
      <c r="A14" s="296">
        <v>6</v>
      </c>
      <c r="B14" s="313" t="s">
        <v>97</v>
      </c>
      <c r="C14" s="48">
        <v>970021</v>
      </c>
      <c r="D14" s="48">
        <v>864178</v>
      </c>
      <c r="E14" s="314">
        <f t="shared" si="0"/>
        <v>105843</v>
      </c>
      <c r="F14" s="315">
        <f t="shared" si="1"/>
        <v>12.24782394367827</v>
      </c>
      <c r="G14" s="316">
        <f t="shared" si="2"/>
        <v>4.2251389278362765</v>
      </c>
      <c r="H14" s="316">
        <f t="shared" si="3"/>
        <v>3.7229783706337845</v>
      </c>
    </row>
    <row r="15" spans="1:8" x14ac:dyDescent="0.2">
      <c r="A15" s="296">
        <v>7</v>
      </c>
      <c r="B15" s="313" t="s">
        <v>88</v>
      </c>
      <c r="C15" s="48">
        <v>930064</v>
      </c>
      <c r="D15" s="48">
        <v>952376</v>
      </c>
      <c r="E15" s="314">
        <f t="shared" si="0"/>
        <v>-22312</v>
      </c>
      <c r="F15" s="315">
        <f t="shared" si="1"/>
        <v>-2.3427721824153487</v>
      </c>
      <c r="G15" s="316">
        <f t="shared" si="2"/>
        <v>4.0510974626107252</v>
      </c>
      <c r="H15" s="316">
        <f t="shared" si="3"/>
        <v>4.1029455143624594</v>
      </c>
    </row>
    <row r="16" spans="1:8" x14ac:dyDescent="0.2">
      <c r="A16" s="296">
        <v>8</v>
      </c>
      <c r="B16" s="313" t="s">
        <v>93</v>
      </c>
      <c r="C16" s="48">
        <v>917539</v>
      </c>
      <c r="D16" s="48">
        <v>936611</v>
      </c>
      <c r="E16" s="314">
        <f t="shared" si="0"/>
        <v>-19072</v>
      </c>
      <c r="F16" s="315">
        <f t="shared" si="1"/>
        <v>-2.0362776008396231</v>
      </c>
      <c r="G16" s="316">
        <f t="shared" si="2"/>
        <v>3.9965420817775792</v>
      </c>
      <c r="H16" s="316">
        <f t="shared" si="3"/>
        <v>4.0350280783561718</v>
      </c>
    </row>
    <row r="17" spans="1:8" x14ac:dyDescent="0.2">
      <c r="A17" s="296">
        <v>9</v>
      </c>
      <c r="B17" s="313" t="s">
        <v>101</v>
      </c>
      <c r="C17" s="48">
        <v>785651</v>
      </c>
      <c r="D17" s="48">
        <v>766376</v>
      </c>
      <c r="E17" s="314">
        <f t="shared" si="0"/>
        <v>19275</v>
      </c>
      <c r="F17" s="315">
        <f t="shared" si="1"/>
        <v>2.5150839796653339</v>
      </c>
      <c r="G17" s="316">
        <f t="shared" si="2"/>
        <v>3.4220750105343063</v>
      </c>
      <c r="H17" s="316">
        <f t="shared" si="3"/>
        <v>3.3016360885984568</v>
      </c>
    </row>
    <row r="18" spans="1:8" x14ac:dyDescent="0.2">
      <c r="A18" s="296">
        <v>10</v>
      </c>
      <c r="B18" s="313" t="s">
        <v>64</v>
      </c>
      <c r="C18" s="48">
        <v>750706</v>
      </c>
      <c r="D18" s="48">
        <v>732812</v>
      </c>
      <c r="E18" s="314">
        <f t="shared" si="0"/>
        <v>17894</v>
      </c>
      <c r="F18" s="315">
        <f t="shared" si="1"/>
        <v>2.4418268259799238</v>
      </c>
      <c r="G18" s="316">
        <f t="shared" si="2"/>
        <v>3.2698644090800713</v>
      </c>
      <c r="H18" s="316">
        <f t="shared" si="3"/>
        <v>3.1570385102847851</v>
      </c>
    </row>
    <row r="19" spans="1:8" x14ac:dyDescent="0.2">
      <c r="A19" s="296">
        <v>11</v>
      </c>
      <c r="B19" s="313" t="s">
        <v>69</v>
      </c>
      <c r="C19" s="48">
        <v>624320</v>
      </c>
      <c r="D19" s="48">
        <v>712049</v>
      </c>
      <c r="E19" s="314">
        <f t="shared" si="0"/>
        <v>-87729</v>
      </c>
      <c r="F19" s="315">
        <f t="shared" si="1"/>
        <v>-12.320640854772636</v>
      </c>
      <c r="G19" s="316">
        <f t="shared" si="2"/>
        <v>2.7193625039321252</v>
      </c>
      <c r="H19" s="316">
        <f t="shared" si="3"/>
        <v>3.0675891145474838</v>
      </c>
    </row>
    <row r="20" spans="1:8" x14ac:dyDescent="0.2">
      <c r="A20" s="296">
        <v>12</v>
      </c>
      <c r="B20" s="313" t="s">
        <v>74</v>
      </c>
      <c r="C20" s="48">
        <v>396773</v>
      </c>
      <c r="D20" s="48">
        <v>413425</v>
      </c>
      <c r="E20" s="314">
        <f t="shared" si="0"/>
        <v>-16652</v>
      </c>
      <c r="F20" s="315">
        <f t="shared" si="1"/>
        <v>-4.0278164116828927</v>
      </c>
      <c r="G20" s="316">
        <f t="shared" si="2"/>
        <v>1.7282317061325301</v>
      </c>
      <c r="H20" s="316">
        <f t="shared" si="3"/>
        <v>1.7810825233681862</v>
      </c>
    </row>
    <row r="21" spans="1:8" x14ac:dyDescent="0.2">
      <c r="A21" s="296">
        <v>13</v>
      </c>
      <c r="B21" s="313" t="s">
        <v>102</v>
      </c>
      <c r="C21" s="48">
        <v>327506</v>
      </c>
      <c r="D21" s="48">
        <v>302507</v>
      </c>
      <c r="E21" s="314">
        <f t="shared" si="0"/>
        <v>24999</v>
      </c>
      <c r="F21" s="315">
        <f t="shared" si="1"/>
        <v>8.2639409997124034</v>
      </c>
      <c r="G21" s="316">
        <f t="shared" si="2"/>
        <v>1.426524116178874</v>
      </c>
      <c r="H21" s="316">
        <f t="shared" si="3"/>
        <v>1.3032350024709194</v>
      </c>
    </row>
    <row r="22" spans="1:8" x14ac:dyDescent="0.2">
      <c r="A22" s="296">
        <v>14</v>
      </c>
      <c r="B22" s="313" t="s">
        <v>94</v>
      </c>
      <c r="C22" s="48">
        <v>317093</v>
      </c>
      <c r="D22" s="48">
        <v>319705</v>
      </c>
      <c r="E22" s="314">
        <f t="shared" si="0"/>
        <v>-2612</v>
      </c>
      <c r="F22" s="315">
        <f t="shared" si="1"/>
        <v>-0.81700317480177043</v>
      </c>
      <c r="G22" s="316">
        <f t="shared" si="2"/>
        <v>1.3811680139341194</v>
      </c>
      <c r="H22" s="316">
        <f t="shared" si="3"/>
        <v>1.3773259675477436</v>
      </c>
    </row>
    <row r="23" spans="1:8" x14ac:dyDescent="0.2">
      <c r="A23" s="296">
        <v>15</v>
      </c>
      <c r="B23" s="313" t="s">
        <v>84</v>
      </c>
      <c r="C23" s="48">
        <v>286538</v>
      </c>
      <c r="D23" s="48">
        <v>335579</v>
      </c>
      <c r="E23" s="314">
        <f t="shared" si="0"/>
        <v>-49041</v>
      </c>
      <c r="F23" s="315">
        <f t="shared" si="1"/>
        <v>-14.613846516021562</v>
      </c>
      <c r="G23" s="316">
        <f t="shared" si="2"/>
        <v>1.2480790190154141</v>
      </c>
      <c r="H23" s="316">
        <f t="shared" si="3"/>
        <v>1.4457129881099897</v>
      </c>
    </row>
    <row r="24" spans="1:8" x14ac:dyDescent="0.2">
      <c r="A24" s="296">
        <v>16</v>
      </c>
      <c r="B24" s="313" t="s">
        <v>289</v>
      </c>
      <c r="C24" s="48">
        <v>273412</v>
      </c>
      <c r="D24" s="48">
        <v>323463</v>
      </c>
      <c r="E24" s="314">
        <f t="shared" si="0"/>
        <v>-50051</v>
      </c>
      <c r="F24" s="315">
        <f t="shared" si="1"/>
        <v>-15.473485375452524</v>
      </c>
      <c r="G24" s="316">
        <f t="shared" si="2"/>
        <v>1.1909058510460826</v>
      </c>
      <c r="H24" s="316">
        <f t="shared" si="3"/>
        <v>1.3935158644403305</v>
      </c>
    </row>
    <row r="25" spans="1:8" x14ac:dyDescent="0.2">
      <c r="A25" s="296">
        <v>17</v>
      </c>
      <c r="B25" s="313" t="s">
        <v>80</v>
      </c>
      <c r="C25" s="48">
        <v>270764</v>
      </c>
      <c r="D25" s="48">
        <v>254567</v>
      </c>
      <c r="E25" s="314">
        <f t="shared" si="0"/>
        <v>16197</v>
      </c>
      <c r="F25" s="315">
        <f t="shared" si="1"/>
        <v>6.362568596872336</v>
      </c>
      <c r="G25" s="316">
        <f t="shared" si="2"/>
        <v>1.1793719070583644</v>
      </c>
      <c r="H25" s="316">
        <f t="shared" si="3"/>
        <v>1.0967039601530364</v>
      </c>
    </row>
    <row r="26" spans="1:8" x14ac:dyDescent="0.2">
      <c r="A26" s="296">
        <v>18</v>
      </c>
      <c r="B26" s="313" t="s">
        <v>79</v>
      </c>
      <c r="C26" s="48">
        <v>264404</v>
      </c>
      <c r="D26" s="48">
        <v>358123</v>
      </c>
      <c r="E26" s="314">
        <f t="shared" si="0"/>
        <v>-93719</v>
      </c>
      <c r="F26" s="315">
        <f t="shared" si="1"/>
        <v>-26.169500423039011</v>
      </c>
      <c r="G26" s="316">
        <f t="shared" si="2"/>
        <v>1.1516695340365033</v>
      </c>
      <c r="H26" s="316">
        <f t="shared" si="3"/>
        <v>1.5428351370047406</v>
      </c>
    </row>
    <row r="27" spans="1:8" x14ac:dyDescent="0.2">
      <c r="A27" s="296">
        <v>19</v>
      </c>
      <c r="B27" s="313" t="s">
        <v>70</v>
      </c>
      <c r="C27" s="48">
        <v>262627</v>
      </c>
      <c r="D27" s="48">
        <v>288366</v>
      </c>
      <c r="E27" s="314">
        <f t="shared" si="0"/>
        <v>-25739</v>
      </c>
      <c r="F27" s="315">
        <f t="shared" si="1"/>
        <v>-8.9258095614600883</v>
      </c>
      <c r="G27" s="316">
        <f t="shared" si="2"/>
        <v>1.1439294213226907</v>
      </c>
      <c r="H27" s="316">
        <f t="shared" si="3"/>
        <v>1.2423139455368939</v>
      </c>
    </row>
    <row r="28" spans="1:8" x14ac:dyDescent="0.2">
      <c r="A28" s="296">
        <v>20</v>
      </c>
      <c r="B28" s="313" t="s">
        <v>90</v>
      </c>
      <c r="C28" s="48">
        <v>255120</v>
      </c>
      <c r="D28" s="48">
        <v>219148</v>
      </c>
      <c r="E28" s="314">
        <f t="shared" si="0"/>
        <v>35972</v>
      </c>
      <c r="F28" s="315">
        <f t="shared" si="1"/>
        <v>16.414477887090005</v>
      </c>
      <c r="G28" s="316">
        <f t="shared" si="2"/>
        <v>1.1112310385750317</v>
      </c>
      <c r="H28" s="316">
        <f t="shared" si="3"/>
        <v>0.94411482815768577</v>
      </c>
    </row>
    <row r="29" spans="1:8" s="308" customFormat="1" ht="8.25" x14ac:dyDescent="0.15">
      <c r="C29" s="317"/>
      <c r="D29" s="317"/>
      <c r="E29" s="318"/>
      <c r="F29" s="319"/>
      <c r="G29" s="320"/>
      <c r="H29" s="320"/>
    </row>
    <row r="30" spans="1:8" x14ac:dyDescent="0.2">
      <c r="A30" s="321"/>
      <c r="B30" s="321" t="s">
        <v>290</v>
      </c>
      <c r="C30" s="322">
        <f>SUM(C9:C28)</f>
        <v>17673781</v>
      </c>
      <c r="D30" s="322">
        <f>SUM(D9:D28)</f>
        <v>17644028</v>
      </c>
      <c r="E30" s="323">
        <f>C30-D30</f>
        <v>29753</v>
      </c>
      <c r="F30" s="324">
        <f>E30*100/D30</f>
        <v>0.16862929485262662</v>
      </c>
      <c r="G30" s="306">
        <f>C30*100/22958322</f>
        <v>76.982024208912136</v>
      </c>
      <c r="H30" s="306">
        <f>D30*100/23212007</f>
        <v>76.012505079806331</v>
      </c>
    </row>
    <row r="31" spans="1:8" s="308" customFormat="1" ht="8.25" x14ac:dyDescent="0.15">
      <c r="C31" s="317"/>
      <c r="D31" s="317"/>
      <c r="E31" s="318"/>
      <c r="F31" s="319"/>
      <c r="G31" s="320"/>
      <c r="H31" s="320"/>
    </row>
    <row r="32" spans="1:8" x14ac:dyDescent="0.2">
      <c r="A32" s="296">
        <v>21</v>
      </c>
      <c r="B32" s="313" t="s">
        <v>65</v>
      </c>
      <c r="C32" s="48">
        <v>251370</v>
      </c>
      <c r="D32" s="48">
        <v>302171</v>
      </c>
      <c r="E32" s="314">
        <f t="shared" ref="E32:E51" si="4">C32-D32</f>
        <v>-50801</v>
      </c>
      <c r="F32" s="315">
        <f t="shared" ref="F32:F51" si="5">E32*100/D32</f>
        <v>-16.812003799173315</v>
      </c>
      <c r="G32" s="316">
        <f t="shared" ref="G32:G51" si="6">C32*100/22958322</f>
        <v>1.0948970922178023</v>
      </c>
      <c r="H32" s="316">
        <f t="shared" ref="H32:H51" si="7">D32*100/23212007</f>
        <v>1.3017874757663135</v>
      </c>
    </row>
    <row r="33" spans="1:8" x14ac:dyDescent="0.2">
      <c r="A33" s="296">
        <v>22</v>
      </c>
      <c r="B33" s="313" t="s">
        <v>85</v>
      </c>
      <c r="C33" s="48">
        <v>226369</v>
      </c>
      <c r="D33" s="48">
        <v>248499</v>
      </c>
      <c r="E33" s="314">
        <f t="shared" si="4"/>
        <v>-22130</v>
      </c>
      <c r="F33" s="315">
        <f t="shared" si="5"/>
        <v>-8.9054684324685418</v>
      </c>
      <c r="G33" s="316">
        <f t="shared" si="6"/>
        <v>0.98599976078391094</v>
      </c>
      <c r="H33" s="316">
        <f t="shared" si="7"/>
        <v>1.0705623171662839</v>
      </c>
    </row>
    <row r="34" spans="1:8" x14ac:dyDescent="0.2">
      <c r="A34" s="296">
        <v>23</v>
      </c>
      <c r="B34" s="313" t="s">
        <v>103</v>
      </c>
      <c r="C34" s="48">
        <v>222756</v>
      </c>
      <c r="D34" s="48">
        <v>188122</v>
      </c>
      <c r="E34" s="314">
        <f t="shared" si="4"/>
        <v>34634</v>
      </c>
      <c r="F34" s="315">
        <f t="shared" si="5"/>
        <v>18.410393255440617</v>
      </c>
      <c r="G34" s="316">
        <f t="shared" si="6"/>
        <v>0.97026254793359901</v>
      </c>
      <c r="H34" s="316">
        <f t="shared" si="7"/>
        <v>0.81045124620201947</v>
      </c>
    </row>
    <row r="35" spans="1:8" x14ac:dyDescent="0.2">
      <c r="A35" s="296">
        <v>24</v>
      </c>
      <c r="B35" s="313" t="s">
        <v>99</v>
      </c>
      <c r="C35" s="48">
        <v>197465</v>
      </c>
      <c r="D35" s="48">
        <v>194331</v>
      </c>
      <c r="E35" s="314">
        <f t="shared" si="4"/>
        <v>3134</v>
      </c>
      <c r="F35" s="315">
        <f t="shared" si="5"/>
        <v>1.6127123310228424</v>
      </c>
      <c r="G35" s="316">
        <f t="shared" si="6"/>
        <v>0.86010205798141515</v>
      </c>
      <c r="H35" s="316">
        <f t="shared" si="7"/>
        <v>0.8372003334308834</v>
      </c>
    </row>
    <row r="36" spans="1:8" x14ac:dyDescent="0.2">
      <c r="A36" s="296">
        <v>25</v>
      </c>
      <c r="B36" s="313" t="s">
        <v>76</v>
      </c>
      <c r="C36" s="48">
        <v>181807</v>
      </c>
      <c r="D36" s="48">
        <v>165813</v>
      </c>
      <c r="E36" s="314">
        <f t="shared" si="4"/>
        <v>15994</v>
      </c>
      <c r="F36" s="315">
        <f t="shared" si="5"/>
        <v>9.6458058173967061</v>
      </c>
      <c r="G36" s="316">
        <f t="shared" si="6"/>
        <v>0.79190020943168238</v>
      </c>
      <c r="H36" s="316">
        <f t="shared" si="7"/>
        <v>0.71434150437745436</v>
      </c>
    </row>
    <row r="37" spans="1:8" x14ac:dyDescent="0.2">
      <c r="A37" s="296">
        <v>26</v>
      </c>
      <c r="B37" s="313" t="s">
        <v>95</v>
      </c>
      <c r="C37" s="48">
        <v>180461</v>
      </c>
      <c r="D37" s="48">
        <v>199089</v>
      </c>
      <c r="E37" s="314">
        <f t="shared" si="4"/>
        <v>-18628</v>
      </c>
      <c r="F37" s="315">
        <f t="shared" si="5"/>
        <v>-9.3566194013732549</v>
      </c>
      <c r="G37" s="316">
        <f t="shared" si="6"/>
        <v>0.78603741161919416</v>
      </c>
      <c r="H37" s="316">
        <f t="shared" si="7"/>
        <v>0.85769834551574964</v>
      </c>
    </row>
    <row r="38" spans="1:8" x14ac:dyDescent="0.2">
      <c r="A38" s="296">
        <v>27</v>
      </c>
      <c r="B38" s="313" t="s">
        <v>98</v>
      </c>
      <c r="C38" s="48">
        <v>166299</v>
      </c>
      <c r="D38" s="48">
        <v>308233</v>
      </c>
      <c r="E38" s="314">
        <f t="shared" si="4"/>
        <v>-141934</v>
      </c>
      <c r="F38" s="315">
        <f t="shared" si="5"/>
        <v>-46.047632797266999</v>
      </c>
      <c r="G38" s="316">
        <f t="shared" si="6"/>
        <v>0.7243517187362386</v>
      </c>
      <c r="H38" s="316">
        <f t="shared" si="7"/>
        <v>1.3279032700619124</v>
      </c>
    </row>
    <row r="39" spans="1:8" x14ac:dyDescent="0.2">
      <c r="A39" s="296">
        <v>28</v>
      </c>
      <c r="B39" s="313" t="s">
        <v>86</v>
      </c>
      <c r="C39" s="48">
        <v>165595</v>
      </c>
      <c r="D39" s="48">
        <v>146045</v>
      </c>
      <c r="E39" s="314">
        <f t="shared" si="4"/>
        <v>19550</v>
      </c>
      <c r="F39" s="315">
        <f t="shared" si="5"/>
        <v>13.386285049128693</v>
      </c>
      <c r="G39" s="316">
        <f t="shared" si="6"/>
        <v>0.72128529254010809</v>
      </c>
      <c r="H39" s="316">
        <f t="shared" si="7"/>
        <v>0.62917868325647153</v>
      </c>
    </row>
    <row r="40" spans="1:8" x14ac:dyDescent="0.2">
      <c r="A40" s="296">
        <v>29</v>
      </c>
      <c r="B40" s="313" t="s">
        <v>66</v>
      </c>
      <c r="C40" s="48">
        <v>164483</v>
      </c>
      <c r="D40" s="48">
        <v>173942</v>
      </c>
      <c r="E40" s="314">
        <f t="shared" si="4"/>
        <v>-9459</v>
      </c>
      <c r="F40" s="315">
        <f t="shared" si="5"/>
        <v>-5.4380195697416376</v>
      </c>
      <c r="G40" s="316">
        <f t="shared" si="6"/>
        <v>0.716441732980311</v>
      </c>
      <c r="H40" s="316">
        <f t="shared" si="7"/>
        <v>0.74936217277549499</v>
      </c>
    </row>
    <row r="41" spans="1:8" x14ac:dyDescent="0.2">
      <c r="A41" s="296">
        <v>30</v>
      </c>
      <c r="B41" s="313" t="s">
        <v>291</v>
      </c>
      <c r="C41" s="48">
        <v>152940</v>
      </c>
      <c r="D41" s="48">
        <v>146173</v>
      </c>
      <c r="E41" s="314">
        <f t="shared" si="4"/>
        <v>6767</v>
      </c>
      <c r="F41" s="315">
        <f t="shared" si="5"/>
        <v>4.6294459305070017</v>
      </c>
      <c r="G41" s="316">
        <f t="shared" si="6"/>
        <v>0.66616366823324458</v>
      </c>
      <c r="H41" s="316">
        <f t="shared" si="7"/>
        <v>0.62973012200108336</v>
      </c>
    </row>
    <row r="42" spans="1:8" x14ac:dyDescent="0.2">
      <c r="A42" s="296">
        <v>31</v>
      </c>
      <c r="B42" s="313" t="s">
        <v>148</v>
      </c>
      <c r="C42" s="48">
        <v>140392</v>
      </c>
      <c r="D42" s="48">
        <v>107324</v>
      </c>
      <c r="E42" s="314">
        <f t="shared" si="4"/>
        <v>33068</v>
      </c>
      <c r="F42" s="315">
        <f t="shared" si="5"/>
        <v>30.811374902165404</v>
      </c>
      <c r="G42" s="316">
        <f t="shared" si="6"/>
        <v>0.61150810586244064</v>
      </c>
      <c r="H42" s="316">
        <f t="shared" si="7"/>
        <v>0.46236415489621385</v>
      </c>
    </row>
    <row r="43" spans="1:8" x14ac:dyDescent="0.2">
      <c r="A43" s="296">
        <v>32</v>
      </c>
      <c r="B43" s="313" t="s">
        <v>96</v>
      </c>
      <c r="C43" s="48">
        <v>139024</v>
      </c>
      <c r="D43" s="48">
        <v>132257</v>
      </c>
      <c r="E43" s="314">
        <f t="shared" si="4"/>
        <v>6767</v>
      </c>
      <c r="F43" s="315">
        <f t="shared" si="5"/>
        <v>5.1165533771369383</v>
      </c>
      <c r="G43" s="316">
        <f t="shared" si="6"/>
        <v>0.60554948223132332</v>
      </c>
      <c r="H43" s="316">
        <f t="shared" si="7"/>
        <v>0.56977839098532068</v>
      </c>
    </row>
    <row r="44" spans="1:8" x14ac:dyDescent="0.2">
      <c r="A44" s="296">
        <v>33</v>
      </c>
      <c r="B44" s="313" t="s">
        <v>91</v>
      </c>
      <c r="C44" s="48">
        <v>134979</v>
      </c>
      <c r="D44" s="48">
        <v>140548</v>
      </c>
      <c r="E44" s="314">
        <f t="shared" si="4"/>
        <v>-5569</v>
      </c>
      <c r="F44" s="315">
        <f t="shared" si="5"/>
        <v>-3.9623473831004357</v>
      </c>
      <c r="G44" s="316">
        <f t="shared" si="6"/>
        <v>0.58793059876065856</v>
      </c>
      <c r="H44" s="316">
        <f t="shared" si="7"/>
        <v>0.60549697404451064</v>
      </c>
    </row>
    <row r="45" spans="1:8" x14ac:dyDescent="0.2">
      <c r="A45" s="296">
        <v>34</v>
      </c>
      <c r="B45" s="313" t="s">
        <v>77</v>
      </c>
      <c r="C45" s="48">
        <v>102487</v>
      </c>
      <c r="D45" s="48">
        <v>94825</v>
      </c>
      <c r="E45" s="314">
        <f t="shared" si="4"/>
        <v>7662</v>
      </c>
      <c r="F45" s="315">
        <f t="shared" si="5"/>
        <v>8.0801476403901926</v>
      </c>
      <c r="G45" s="316">
        <f t="shared" si="6"/>
        <v>0.44640457608356571</v>
      </c>
      <c r="H45" s="316">
        <f t="shared" si="7"/>
        <v>0.40851702310791133</v>
      </c>
    </row>
    <row r="46" spans="1:8" x14ac:dyDescent="0.2">
      <c r="A46" s="296">
        <v>35</v>
      </c>
      <c r="B46" s="313" t="s">
        <v>292</v>
      </c>
      <c r="C46" s="48">
        <v>102482</v>
      </c>
      <c r="D46" s="48">
        <v>110069</v>
      </c>
      <c r="E46" s="314">
        <f t="shared" si="4"/>
        <v>-7587</v>
      </c>
      <c r="F46" s="315">
        <f t="shared" si="5"/>
        <v>-6.892948968374383</v>
      </c>
      <c r="G46" s="316">
        <f t="shared" si="6"/>
        <v>0.44638279748842269</v>
      </c>
      <c r="H46" s="316">
        <f t="shared" si="7"/>
        <v>0.4741899310990213</v>
      </c>
    </row>
    <row r="47" spans="1:8" x14ac:dyDescent="0.2">
      <c r="A47" s="296">
        <v>36</v>
      </c>
      <c r="B47" s="313" t="s">
        <v>67</v>
      </c>
      <c r="C47" s="48">
        <v>99606</v>
      </c>
      <c r="D47" s="48">
        <v>106398</v>
      </c>
      <c r="E47" s="314">
        <f t="shared" si="4"/>
        <v>-6792</v>
      </c>
      <c r="F47" s="315">
        <f t="shared" si="5"/>
        <v>-6.3835786386962159</v>
      </c>
      <c r="G47" s="316">
        <f t="shared" si="6"/>
        <v>0.43385574956218492</v>
      </c>
      <c r="H47" s="316">
        <f t="shared" si="7"/>
        <v>0.45837484022816294</v>
      </c>
    </row>
    <row r="48" spans="1:8" x14ac:dyDescent="0.2">
      <c r="A48" s="296">
        <v>37</v>
      </c>
      <c r="B48" s="313" t="s">
        <v>82</v>
      </c>
      <c r="C48" s="48">
        <v>98406</v>
      </c>
      <c r="D48" s="48">
        <v>91107</v>
      </c>
      <c r="E48" s="314">
        <f t="shared" si="4"/>
        <v>7299</v>
      </c>
      <c r="F48" s="315">
        <f t="shared" si="5"/>
        <v>8.011459053640225</v>
      </c>
      <c r="G48" s="316">
        <f t="shared" si="6"/>
        <v>0.42862888672787147</v>
      </c>
      <c r="H48" s="316">
        <f t="shared" si="7"/>
        <v>0.39249945082301585</v>
      </c>
    </row>
    <row r="49" spans="1:8" x14ac:dyDescent="0.2">
      <c r="A49" s="296">
        <v>38</v>
      </c>
      <c r="B49" s="313" t="s">
        <v>72</v>
      </c>
      <c r="C49" s="48">
        <v>97082</v>
      </c>
      <c r="D49" s="48">
        <v>101115</v>
      </c>
      <c r="E49" s="314">
        <f t="shared" si="4"/>
        <v>-4033</v>
      </c>
      <c r="F49" s="315">
        <f t="shared" si="5"/>
        <v>-3.9885279137615588</v>
      </c>
      <c r="G49" s="316">
        <f t="shared" si="6"/>
        <v>0.42286191473401236</v>
      </c>
      <c r="H49" s="316">
        <f t="shared" si="7"/>
        <v>0.43561506766734992</v>
      </c>
    </row>
    <row r="50" spans="1:8" x14ac:dyDescent="0.2">
      <c r="A50" s="296">
        <v>39</v>
      </c>
      <c r="B50" s="313" t="s">
        <v>71</v>
      </c>
      <c r="C50" s="48">
        <v>95140</v>
      </c>
      <c r="D50" s="48">
        <v>166761</v>
      </c>
      <c r="E50" s="314">
        <f t="shared" si="4"/>
        <v>-71621</v>
      </c>
      <c r="F50" s="315">
        <f t="shared" si="5"/>
        <v>-42.9482912671428</v>
      </c>
      <c r="G50" s="316">
        <f t="shared" si="6"/>
        <v>0.41440310838048183</v>
      </c>
      <c r="H50" s="316">
        <f t="shared" si="7"/>
        <v>0.71842559757973534</v>
      </c>
    </row>
    <row r="51" spans="1:8" x14ac:dyDescent="0.2">
      <c r="A51" s="296">
        <v>40</v>
      </c>
      <c r="B51" s="313" t="s">
        <v>87</v>
      </c>
      <c r="C51" s="48">
        <v>91461</v>
      </c>
      <c r="D51" s="48">
        <v>89979</v>
      </c>
      <c r="E51" s="314">
        <f t="shared" si="4"/>
        <v>1482</v>
      </c>
      <c r="F51" s="315">
        <f t="shared" si="5"/>
        <v>1.6470509785616645</v>
      </c>
      <c r="G51" s="316">
        <f t="shared" si="6"/>
        <v>0.39837841807428259</v>
      </c>
      <c r="H51" s="316">
        <f t="shared" si="7"/>
        <v>0.38763989688612449</v>
      </c>
    </row>
    <row r="52" spans="1:8" s="308" customFormat="1" ht="8.25" x14ac:dyDescent="0.15">
      <c r="B52" s="325"/>
      <c r="C52" s="317"/>
      <c r="D52" s="317"/>
      <c r="E52" s="318"/>
      <c r="F52" s="319"/>
      <c r="G52" s="320"/>
      <c r="H52" s="320"/>
    </row>
    <row r="53" spans="1:8" ht="26.25" customHeight="1" x14ac:dyDescent="0.2">
      <c r="A53" s="580" t="s">
        <v>293</v>
      </c>
      <c r="B53" s="580"/>
      <c r="C53" s="326">
        <f>SUM(C32:C51)</f>
        <v>3010604</v>
      </c>
      <c r="D53" s="326">
        <f>SUM(D32:D51)</f>
        <v>3212801</v>
      </c>
      <c r="E53" s="327">
        <f>C53-D53</f>
        <v>-202197</v>
      </c>
      <c r="F53" s="328">
        <f>E53*100/D53</f>
        <v>-6.293480361840027</v>
      </c>
      <c r="G53" s="306">
        <f>C53*100/22958322</f>
        <v>13.113345130362751</v>
      </c>
      <c r="H53" s="306">
        <f>D53*100/23212007</f>
        <v>13.841116797871033</v>
      </c>
    </row>
    <row r="54" spans="1:8" s="308" customFormat="1" ht="8.25" x14ac:dyDescent="0.15">
      <c r="B54" s="329"/>
      <c r="C54" s="330"/>
      <c r="D54" s="330"/>
      <c r="G54" s="331"/>
      <c r="H54" s="331"/>
    </row>
    <row r="55" spans="1:8" ht="27.75" customHeight="1" x14ac:dyDescent="0.2">
      <c r="A55" s="580" t="s">
        <v>294</v>
      </c>
      <c r="B55" s="580"/>
      <c r="C55" s="326">
        <f>C30+C53</f>
        <v>20684385</v>
      </c>
      <c r="D55" s="326">
        <f>D30+D53</f>
        <v>20856829</v>
      </c>
      <c r="E55" s="327">
        <f>C55-D55</f>
        <v>-172444</v>
      </c>
      <c r="F55" s="328">
        <f>E55*100/D55</f>
        <v>-0.82679874299204348</v>
      </c>
      <c r="G55" s="306">
        <f>C55*100/22958322</f>
        <v>90.095369339274882</v>
      </c>
      <c r="H55" s="306">
        <f>D55*100/23212007</f>
        <v>89.853621877677355</v>
      </c>
    </row>
    <row r="56" spans="1:8" s="308" customFormat="1" ht="8.25" x14ac:dyDescent="0.15">
      <c r="B56" s="329"/>
      <c r="C56" s="330"/>
      <c r="D56" s="330"/>
      <c r="G56" s="332"/>
      <c r="H56" s="332"/>
    </row>
    <row r="57" spans="1:8" ht="27" customHeight="1" x14ac:dyDescent="0.2">
      <c r="A57" s="580" t="s">
        <v>295</v>
      </c>
      <c r="B57" s="580"/>
      <c r="C57" s="333">
        <f>C7-C55</f>
        <v>2273937</v>
      </c>
      <c r="D57" s="333">
        <f>D7-D55</f>
        <v>2355178</v>
      </c>
      <c r="E57" s="333">
        <f>C57-D57</f>
        <v>-81241</v>
      </c>
      <c r="F57" s="334">
        <f>E57*100/D57</f>
        <v>-3.4494632677445187</v>
      </c>
      <c r="G57" s="306">
        <f>C57*100/22958322</f>
        <v>9.9046306607251182</v>
      </c>
      <c r="H57" s="306">
        <f>D57*100/23212007</f>
        <v>10.146378122322641</v>
      </c>
    </row>
    <row r="58" spans="1:8" x14ac:dyDescent="0.2">
      <c r="A58" s="335"/>
      <c r="B58" s="335"/>
      <c r="C58" s="296"/>
      <c r="D58" s="296"/>
    </row>
    <row r="59" spans="1:8" x14ac:dyDescent="0.2">
      <c r="B59" s="307"/>
      <c r="D59" s="336" t="s">
        <v>717</v>
      </c>
      <c r="E59" s="307"/>
    </row>
    <row r="60" spans="1:8" x14ac:dyDescent="0.2">
      <c r="B60" s="307"/>
      <c r="C60" s="337"/>
      <c r="D60" s="337"/>
      <c r="E60" s="307"/>
    </row>
    <row r="61" spans="1:8" x14ac:dyDescent="0.2">
      <c r="B61" s="307"/>
    </row>
    <row r="62" spans="1:8" x14ac:dyDescent="0.2">
      <c r="B62" s="307"/>
      <c r="C62" s="337"/>
      <c r="D62" s="337"/>
      <c r="E62" s="307"/>
    </row>
    <row r="63" spans="1:8" x14ac:dyDescent="0.2">
      <c r="B63" s="307"/>
      <c r="C63" s="337"/>
      <c r="D63" s="337"/>
      <c r="E63" s="307"/>
    </row>
    <row r="64" spans="1:8" x14ac:dyDescent="0.2">
      <c r="B64" s="307"/>
      <c r="C64" s="337"/>
      <c r="D64" s="337"/>
      <c r="E64" s="307"/>
    </row>
    <row r="65" spans="2:5" x14ac:dyDescent="0.2">
      <c r="B65" s="307"/>
      <c r="C65" s="337"/>
      <c r="D65" s="337"/>
      <c r="E65" s="307"/>
    </row>
    <row r="66" spans="2:5" x14ac:dyDescent="0.2">
      <c r="B66" s="307"/>
      <c r="C66" s="337"/>
      <c r="D66" s="337"/>
      <c r="E66" s="307"/>
    </row>
    <row r="67" spans="2:5" x14ac:dyDescent="0.2">
      <c r="B67" s="307"/>
      <c r="C67" s="337"/>
      <c r="D67" s="337"/>
      <c r="E67" s="307"/>
    </row>
    <row r="68" spans="2:5" x14ac:dyDescent="0.2">
      <c r="B68" s="307"/>
      <c r="C68" s="337"/>
      <c r="D68" s="337"/>
      <c r="E68" s="307"/>
    </row>
    <row r="69" spans="2:5" x14ac:dyDescent="0.2">
      <c r="B69" s="307"/>
      <c r="C69" s="337"/>
      <c r="D69" s="337"/>
      <c r="E69" s="307"/>
    </row>
    <row r="70" spans="2:5" x14ac:dyDescent="0.2">
      <c r="B70" s="307"/>
      <c r="C70" s="337"/>
      <c r="D70" s="337"/>
      <c r="E70" s="307"/>
    </row>
    <row r="71" spans="2:5" x14ac:dyDescent="0.2">
      <c r="B71" s="307"/>
      <c r="C71" s="337"/>
      <c r="D71" s="337"/>
      <c r="E71" s="307"/>
    </row>
    <row r="72" spans="2:5" x14ac:dyDescent="0.2">
      <c r="B72" s="307"/>
      <c r="C72" s="337"/>
      <c r="D72" s="337"/>
      <c r="E72" s="307"/>
    </row>
    <row r="73" spans="2:5" x14ac:dyDescent="0.2">
      <c r="B73" s="307"/>
      <c r="C73" s="337"/>
      <c r="D73" s="337"/>
      <c r="E73" s="307"/>
    </row>
    <row r="74" spans="2:5" x14ac:dyDescent="0.2">
      <c r="B74" s="307"/>
      <c r="C74" s="337"/>
      <c r="D74" s="337"/>
      <c r="E74" s="307"/>
    </row>
    <row r="75" spans="2:5" x14ac:dyDescent="0.2">
      <c r="B75" s="307"/>
      <c r="C75" s="337"/>
      <c r="D75" s="337"/>
      <c r="E75" s="307"/>
    </row>
    <row r="76" spans="2:5" x14ac:dyDescent="0.2">
      <c r="B76" s="307"/>
      <c r="C76" s="337"/>
      <c r="D76" s="337"/>
      <c r="E76" s="307"/>
    </row>
    <row r="77" spans="2:5" x14ac:dyDescent="0.2">
      <c r="B77" s="307"/>
      <c r="C77" s="337"/>
      <c r="D77" s="337"/>
      <c r="E77" s="307"/>
    </row>
    <row r="78" spans="2:5" x14ac:dyDescent="0.2">
      <c r="B78" s="307"/>
      <c r="C78" s="337"/>
      <c r="D78" s="337"/>
      <c r="E78" s="307"/>
    </row>
    <row r="1962" spans="2:2" s="298" customFormat="1" ht="15" x14ac:dyDescent="0.2">
      <c r="B1962" s="338"/>
    </row>
  </sheetData>
  <mergeCells count="14">
    <mergeCell ref="A7:B7"/>
    <mergeCell ref="A53:B53"/>
    <mergeCell ref="A55:B55"/>
    <mergeCell ref="A57:B57"/>
    <mergeCell ref="B1:H1"/>
    <mergeCell ref="A3:B5"/>
    <mergeCell ref="C3:D3"/>
    <mergeCell ref="E3:F3"/>
    <mergeCell ref="G3:H3"/>
    <mergeCell ref="C4:C5"/>
    <mergeCell ref="D4:D5"/>
    <mergeCell ref="E4:E5"/>
    <mergeCell ref="F4:F5"/>
    <mergeCell ref="G5:H5"/>
  </mergeCells>
  <printOptions horizontalCentered="1"/>
  <pageMargins left="0.2" right="0.23" top="0.24" bottom="0.21" header="0.24" footer="0.2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2"/>
  <sheetViews>
    <sheetView workbookViewId="0">
      <selection activeCell="I2066" sqref="I2066"/>
    </sheetView>
  </sheetViews>
  <sheetFormatPr defaultColWidth="10.7109375" defaultRowHeight="11.25" customHeight="1" x14ac:dyDescent="0.2"/>
  <cols>
    <col min="1" max="1" width="4.85546875" style="341" customWidth="1"/>
    <col min="2" max="2" width="23.5703125" style="340" bestFit="1" customWidth="1"/>
    <col min="3" max="3" width="11.42578125" style="340" bestFit="1" customWidth="1"/>
    <col min="4" max="4" width="10.85546875" style="340" bestFit="1" customWidth="1"/>
    <col min="5" max="5" width="11.42578125" style="340" bestFit="1" customWidth="1"/>
    <col min="6" max="6" width="10.85546875" style="340" customWidth="1"/>
    <col min="7" max="7" width="12.140625" style="340" bestFit="1" customWidth="1"/>
    <col min="8" max="8" width="8.140625" style="340" bestFit="1" customWidth="1"/>
    <col min="9" max="9" width="22.140625" style="340" bestFit="1" customWidth="1"/>
    <col min="10" max="10" width="9.7109375" style="342" bestFit="1" customWidth="1"/>
    <col min="11" max="11" width="9.28515625" style="342" customWidth="1"/>
    <col min="12" max="12" width="8.85546875" style="342" bestFit="1" customWidth="1"/>
    <col min="13" max="13" width="21.7109375" style="343" customWidth="1"/>
    <col min="14" max="14" width="8.7109375" style="342" customWidth="1"/>
    <col min="15" max="15" width="8.85546875" style="342" customWidth="1"/>
    <col min="16" max="16" width="8.7109375" style="342" bestFit="1" customWidth="1"/>
    <col min="17" max="256" width="10.7109375" style="340"/>
    <col min="257" max="257" width="4.85546875" style="340" customWidth="1"/>
    <col min="258" max="258" width="26.28515625" style="340" bestFit="1" customWidth="1"/>
    <col min="259" max="259" width="12.7109375" style="340" bestFit="1" customWidth="1"/>
    <col min="260" max="260" width="10.42578125" style="340" bestFit="1" customWidth="1"/>
    <col min="261" max="261" width="12.7109375" style="340" customWidth="1"/>
    <col min="262" max="262" width="10.28515625" style="340" bestFit="1" customWidth="1"/>
    <col min="263" max="263" width="10.85546875" style="340" bestFit="1" customWidth="1"/>
    <col min="264" max="264" width="9" style="340" bestFit="1" customWidth="1"/>
    <col min="265" max="265" width="24" style="340" bestFit="1" customWidth="1"/>
    <col min="266" max="267" width="10.5703125" style="340" bestFit="1" customWidth="1"/>
    <col min="268" max="268" width="10.85546875" style="340" bestFit="1" customWidth="1"/>
    <col min="269" max="269" width="24" style="340" bestFit="1" customWidth="1"/>
    <col min="270" max="270" width="11.42578125" style="340" customWidth="1"/>
    <col min="271" max="271" width="10.5703125" style="340" bestFit="1" customWidth="1"/>
    <col min="272" max="272" width="10.85546875" style="340" bestFit="1" customWidth="1"/>
    <col min="273" max="512" width="10.7109375" style="340"/>
    <col min="513" max="513" width="4.85546875" style="340" customWidth="1"/>
    <col min="514" max="514" width="26.28515625" style="340" bestFit="1" customWidth="1"/>
    <col min="515" max="515" width="12.7109375" style="340" bestFit="1" customWidth="1"/>
    <col min="516" max="516" width="10.42578125" style="340" bestFit="1" customWidth="1"/>
    <col min="517" max="517" width="12.7109375" style="340" customWidth="1"/>
    <col min="518" max="518" width="10.28515625" style="340" bestFit="1" customWidth="1"/>
    <col min="519" max="519" width="10.85546875" style="340" bestFit="1" customWidth="1"/>
    <col min="520" max="520" width="9" style="340" bestFit="1" customWidth="1"/>
    <col min="521" max="521" width="24" style="340" bestFit="1" customWidth="1"/>
    <col min="522" max="523" width="10.5703125" style="340" bestFit="1" customWidth="1"/>
    <col min="524" max="524" width="10.85546875" style="340" bestFit="1" customWidth="1"/>
    <col min="525" max="525" width="24" style="340" bestFit="1" customWidth="1"/>
    <col min="526" max="526" width="11.42578125" style="340" customWidth="1"/>
    <col min="527" max="527" width="10.5703125" style="340" bestFit="1" customWidth="1"/>
    <col min="528" max="528" width="10.85546875" style="340" bestFit="1" customWidth="1"/>
    <col min="529" max="768" width="10.7109375" style="340"/>
    <col min="769" max="769" width="4.85546875" style="340" customWidth="1"/>
    <col min="770" max="770" width="26.28515625" style="340" bestFit="1" customWidth="1"/>
    <col min="771" max="771" width="12.7109375" style="340" bestFit="1" customWidth="1"/>
    <col min="772" max="772" width="10.42578125" style="340" bestFit="1" customWidth="1"/>
    <col min="773" max="773" width="12.7109375" style="340" customWidth="1"/>
    <col min="774" max="774" width="10.28515625" style="340" bestFit="1" customWidth="1"/>
    <col min="775" max="775" width="10.85546875" style="340" bestFit="1" customWidth="1"/>
    <col min="776" max="776" width="9" style="340" bestFit="1" customWidth="1"/>
    <col min="777" max="777" width="24" style="340" bestFit="1" customWidth="1"/>
    <col min="778" max="779" width="10.5703125" style="340" bestFit="1" customWidth="1"/>
    <col min="780" max="780" width="10.85546875" style="340" bestFit="1" customWidth="1"/>
    <col min="781" max="781" width="24" style="340" bestFit="1" customWidth="1"/>
    <col min="782" max="782" width="11.42578125" style="340" customWidth="1"/>
    <col min="783" max="783" width="10.5703125" style="340" bestFit="1" customWidth="1"/>
    <col min="784" max="784" width="10.85546875" style="340" bestFit="1" customWidth="1"/>
    <col min="785" max="1024" width="10.7109375" style="340"/>
    <col min="1025" max="1025" width="4.85546875" style="340" customWidth="1"/>
    <col min="1026" max="1026" width="26.28515625" style="340" bestFit="1" customWidth="1"/>
    <col min="1027" max="1027" width="12.7109375" style="340" bestFit="1" customWidth="1"/>
    <col min="1028" max="1028" width="10.42578125" style="340" bestFit="1" customWidth="1"/>
    <col min="1029" max="1029" width="12.7109375" style="340" customWidth="1"/>
    <col min="1030" max="1030" width="10.28515625" style="340" bestFit="1" customWidth="1"/>
    <col min="1031" max="1031" width="10.85546875" style="340" bestFit="1" customWidth="1"/>
    <col min="1032" max="1032" width="9" style="340" bestFit="1" customWidth="1"/>
    <col min="1033" max="1033" width="24" style="340" bestFit="1" customWidth="1"/>
    <col min="1034" max="1035" width="10.5703125" style="340" bestFit="1" customWidth="1"/>
    <col min="1036" max="1036" width="10.85546875" style="340" bestFit="1" customWidth="1"/>
    <col min="1037" max="1037" width="24" style="340" bestFit="1" customWidth="1"/>
    <col min="1038" max="1038" width="11.42578125" style="340" customWidth="1"/>
    <col min="1039" max="1039" width="10.5703125" style="340" bestFit="1" customWidth="1"/>
    <col min="1040" max="1040" width="10.85546875" style="340" bestFit="1" customWidth="1"/>
    <col min="1041" max="1280" width="10.7109375" style="340"/>
    <col min="1281" max="1281" width="4.85546875" style="340" customWidth="1"/>
    <col min="1282" max="1282" width="26.28515625" style="340" bestFit="1" customWidth="1"/>
    <col min="1283" max="1283" width="12.7109375" style="340" bestFit="1" customWidth="1"/>
    <col min="1284" max="1284" width="10.42578125" style="340" bestFit="1" customWidth="1"/>
    <col min="1285" max="1285" width="12.7109375" style="340" customWidth="1"/>
    <col min="1286" max="1286" width="10.28515625" style="340" bestFit="1" customWidth="1"/>
    <col min="1287" max="1287" width="10.85546875" style="340" bestFit="1" customWidth="1"/>
    <col min="1288" max="1288" width="9" style="340" bestFit="1" customWidth="1"/>
    <col min="1289" max="1289" width="24" style="340" bestFit="1" customWidth="1"/>
    <col min="1290" max="1291" width="10.5703125" style="340" bestFit="1" customWidth="1"/>
    <col min="1292" max="1292" width="10.85546875" style="340" bestFit="1" customWidth="1"/>
    <col min="1293" max="1293" width="24" style="340" bestFit="1" customWidth="1"/>
    <col min="1294" max="1294" width="11.42578125" style="340" customWidth="1"/>
    <col min="1295" max="1295" width="10.5703125" style="340" bestFit="1" customWidth="1"/>
    <col min="1296" max="1296" width="10.85546875" style="340" bestFit="1" customWidth="1"/>
    <col min="1297" max="1536" width="10.7109375" style="340"/>
    <col min="1537" max="1537" width="4.85546875" style="340" customWidth="1"/>
    <col min="1538" max="1538" width="26.28515625" style="340" bestFit="1" customWidth="1"/>
    <col min="1539" max="1539" width="12.7109375" style="340" bestFit="1" customWidth="1"/>
    <col min="1540" max="1540" width="10.42578125" style="340" bestFit="1" customWidth="1"/>
    <col min="1541" max="1541" width="12.7109375" style="340" customWidth="1"/>
    <col min="1542" max="1542" width="10.28515625" style="340" bestFit="1" customWidth="1"/>
    <col min="1543" max="1543" width="10.85546875" style="340" bestFit="1" customWidth="1"/>
    <col min="1544" max="1544" width="9" style="340" bestFit="1" customWidth="1"/>
    <col min="1545" max="1545" width="24" style="340" bestFit="1" customWidth="1"/>
    <col min="1546" max="1547" width="10.5703125" style="340" bestFit="1" customWidth="1"/>
    <col min="1548" max="1548" width="10.85546875" style="340" bestFit="1" customWidth="1"/>
    <col min="1549" max="1549" width="24" style="340" bestFit="1" customWidth="1"/>
    <col min="1550" max="1550" width="11.42578125" style="340" customWidth="1"/>
    <col min="1551" max="1551" width="10.5703125" style="340" bestFit="1" customWidth="1"/>
    <col min="1552" max="1552" width="10.85546875" style="340" bestFit="1" customWidth="1"/>
    <col min="1553" max="1792" width="10.7109375" style="340"/>
    <col min="1793" max="1793" width="4.85546875" style="340" customWidth="1"/>
    <col min="1794" max="1794" width="26.28515625" style="340" bestFit="1" customWidth="1"/>
    <col min="1795" max="1795" width="12.7109375" style="340" bestFit="1" customWidth="1"/>
    <col min="1796" max="1796" width="10.42578125" style="340" bestFit="1" customWidth="1"/>
    <col min="1797" max="1797" width="12.7109375" style="340" customWidth="1"/>
    <col min="1798" max="1798" width="10.28515625" style="340" bestFit="1" customWidth="1"/>
    <col min="1799" max="1799" width="10.85546875" style="340" bestFit="1" customWidth="1"/>
    <col min="1800" max="1800" width="9" style="340" bestFit="1" customWidth="1"/>
    <col min="1801" max="1801" width="24" style="340" bestFit="1" customWidth="1"/>
    <col min="1802" max="1803" width="10.5703125" style="340" bestFit="1" customWidth="1"/>
    <col min="1804" max="1804" width="10.85546875" style="340" bestFit="1" customWidth="1"/>
    <col min="1805" max="1805" width="24" style="340" bestFit="1" customWidth="1"/>
    <col min="1806" max="1806" width="11.42578125" style="340" customWidth="1"/>
    <col min="1807" max="1807" width="10.5703125" style="340" bestFit="1" customWidth="1"/>
    <col min="1808" max="1808" width="10.85546875" style="340" bestFit="1" customWidth="1"/>
    <col min="1809" max="2048" width="10.7109375" style="340"/>
    <col min="2049" max="2049" width="4.85546875" style="340" customWidth="1"/>
    <col min="2050" max="2050" width="26.28515625" style="340" bestFit="1" customWidth="1"/>
    <col min="2051" max="2051" width="12.7109375" style="340" bestFit="1" customWidth="1"/>
    <col min="2052" max="2052" width="10.42578125" style="340" bestFit="1" customWidth="1"/>
    <col min="2053" max="2053" width="12.7109375" style="340" customWidth="1"/>
    <col min="2054" max="2054" width="10.28515625" style="340" bestFit="1" customWidth="1"/>
    <col min="2055" max="2055" width="10.85546875" style="340" bestFit="1" customWidth="1"/>
    <col min="2056" max="2056" width="9" style="340" bestFit="1" customWidth="1"/>
    <col min="2057" max="2057" width="24" style="340" bestFit="1" customWidth="1"/>
    <col min="2058" max="2059" width="10.5703125" style="340" bestFit="1" customWidth="1"/>
    <col min="2060" max="2060" width="10.85546875" style="340" bestFit="1" customWidth="1"/>
    <col min="2061" max="2061" width="24" style="340" bestFit="1" customWidth="1"/>
    <col min="2062" max="2062" width="11.42578125" style="340" customWidth="1"/>
    <col min="2063" max="2063" width="10.5703125" style="340" bestFit="1" customWidth="1"/>
    <col min="2064" max="2064" width="10.85546875" style="340" bestFit="1" customWidth="1"/>
    <col min="2065" max="2304" width="10.7109375" style="340"/>
    <col min="2305" max="2305" width="4.85546875" style="340" customWidth="1"/>
    <col min="2306" max="2306" width="26.28515625" style="340" bestFit="1" customWidth="1"/>
    <col min="2307" max="2307" width="12.7109375" style="340" bestFit="1" customWidth="1"/>
    <col min="2308" max="2308" width="10.42578125" style="340" bestFit="1" customWidth="1"/>
    <col min="2309" max="2309" width="12.7109375" style="340" customWidth="1"/>
    <col min="2310" max="2310" width="10.28515625" style="340" bestFit="1" customWidth="1"/>
    <col min="2311" max="2311" width="10.85546875" style="340" bestFit="1" customWidth="1"/>
    <col min="2312" max="2312" width="9" style="340" bestFit="1" customWidth="1"/>
    <col min="2313" max="2313" width="24" style="340" bestFit="1" customWidth="1"/>
    <col min="2314" max="2315" width="10.5703125" style="340" bestFit="1" customWidth="1"/>
    <col min="2316" max="2316" width="10.85546875" style="340" bestFit="1" customWidth="1"/>
    <col min="2317" max="2317" width="24" style="340" bestFit="1" customWidth="1"/>
    <col min="2318" max="2318" width="11.42578125" style="340" customWidth="1"/>
    <col min="2319" max="2319" width="10.5703125" style="340" bestFit="1" customWidth="1"/>
    <col min="2320" max="2320" width="10.85546875" style="340" bestFit="1" customWidth="1"/>
    <col min="2321" max="2560" width="10.7109375" style="340"/>
    <col min="2561" max="2561" width="4.85546875" style="340" customWidth="1"/>
    <col min="2562" max="2562" width="26.28515625" style="340" bestFit="1" customWidth="1"/>
    <col min="2563" max="2563" width="12.7109375" style="340" bestFit="1" customWidth="1"/>
    <col min="2564" max="2564" width="10.42578125" style="340" bestFit="1" customWidth="1"/>
    <col min="2565" max="2565" width="12.7109375" style="340" customWidth="1"/>
    <col min="2566" max="2566" width="10.28515625" style="340" bestFit="1" customWidth="1"/>
    <col min="2567" max="2567" width="10.85546875" style="340" bestFit="1" customWidth="1"/>
    <col min="2568" max="2568" width="9" style="340" bestFit="1" customWidth="1"/>
    <col min="2569" max="2569" width="24" style="340" bestFit="1" customWidth="1"/>
    <col min="2570" max="2571" width="10.5703125" style="340" bestFit="1" customWidth="1"/>
    <col min="2572" max="2572" width="10.85546875" style="340" bestFit="1" customWidth="1"/>
    <col min="2573" max="2573" width="24" style="340" bestFit="1" customWidth="1"/>
    <col min="2574" max="2574" width="11.42578125" style="340" customWidth="1"/>
    <col min="2575" max="2575" width="10.5703125" style="340" bestFit="1" customWidth="1"/>
    <col min="2576" max="2576" width="10.85546875" style="340" bestFit="1" customWidth="1"/>
    <col min="2577" max="2816" width="10.7109375" style="340"/>
    <col min="2817" max="2817" width="4.85546875" style="340" customWidth="1"/>
    <col min="2818" max="2818" width="26.28515625" style="340" bestFit="1" customWidth="1"/>
    <col min="2819" max="2819" width="12.7109375" style="340" bestFit="1" customWidth="1"/>
    <col min="2820" max="2820" width="10.42578125" style="340" bestFit="1" customWidth="1"/>
    <col min="2821" max="2821" width="12.7109375" style="340" customWidth="1"/>
    <col min="2822" max="2822" width="10.28515625" style="340" bestFit="1" customWidth="1"/>
    <col min="2823" max="2823" width="10.85546875" style="340" bestFit="1" customWidth="1"/>
    <col min="2824" max="2824" width="9" style="340" bestFit="1" customWidth="1"/>
    <col min="2825" max="2825" width="24" style="340" bestFit="1" customWidth="1"/>
    <col min="2826" max="2827" width="10.5703125" style="340" bestFit="1" customWidth="1"/>
    <col min="2828" max="2828" width="10.85546875" style="340" bestFit="1" customWidth="1"/>
    <col min="2829" max="2829" width="24" style="340" bestFit="1" customWidth="1"/>
    <col min="2830" max="2830" width="11.42578125" style="340" customWidth="1"/>
    <col min="2831" max="2831" width="10.5703125" style="340" bestFit="1" customWidth="1"/>
    <col min="2832" max="2832" width="10.85546875" style="340" bestFit="1" customWidth="1"/>
    <col min="2833" max="3072" width="10.7109375" style="340"/>
    <col min="3073" max="3073" width="4.85546875" style="340" customWidth="1"/>
    <col min="3074" max="3074" width="26.28515625" style="340" bestFit="1" customWidth="1"/>
    <col min="3075" max="3075" width="12.7109375" style="340" bestFit="1" customWidth="1"/>
    <col min="3076" max="3076" width="10.42578125" style="340" bestFit="1" customWidth="1"/>
    <col min="3077" max="3077" width="12.7109375" style="340" customWidth="1"/>
    <col min="3078" max="3078" width="10.28515625" style="340" bestFit="1" customWidth="1"/>
    <col min="3079" max="3079" width="10.85546875" style="340" bestFit="1" customWidth="1"/>
    <col min="3080" max="3080" width="9" style="340" bestFit="1" customWidth="1"/>
    <col min="3081" max="3081" width="24" style="340" bestFit="1" customWidth="1"/>
    <col min="3082" max="3083" width="10.5703125" style="340" bestFit="1" customWidth="1"/>
    <col min="3084" max="3084" width="10.85546875" style="340" bestFit="1" customWidth="1"/>
    <col min="3085" max="3085" width="24" style="340" bestFit="1" customWidth="1"/>
    <col min="3086" max="3086" width="11.42578125" style="340" customWidth="1"/>
    <col min="3087" max="3087" width="10.5703125" style="340" bestFit="1" customWidth="1"/>
    <col min="3088" max="3088" width="10.85546875" style="340" bestFit="1" customWidth="1"/>
    <col min="3089" max="3328" width="10.7109375" style="340"/>
    <col min="3329" max="3329" width="4.85546875" style="340" customWidth="1"/>
    <col min="3330" max="3330" width="26.28515625" style="340" bestFit="1" customWidth="1"/>
    <col min="3331" max="3331" width="12.7109375" style="340" bestFit="1" customWidth="1"/>
    <col min="3332" max="3332" width="10.42578125" style="340" bestFit="1" customWidth="1"/>
    <col min="3333" max="3333" width="12.7109375" style="340" customWidth="1"/>
    <col min="3334" max="3334" width="10.28515625" style="340" bestFit="1" customWidth="1"/>
    <col min="3335" max="3335" width="10.85546875" style="340" bestFit="1" customWidth="1"/>
    <col min="3336" max="3336" width="9" style="340" bestFit="1" customWidth="1"/>
    <col min="3337" max="3337" width="24" style="340" bestFit="1" customWidth="1"/>
    <col min="3338" max="3339" width="10.5703125" style="340" bestFit="1" customWidth="1"/>
    <col min="3340" max="3340" width="10.85546875" style="340" bestFit="1" customWidth="1"/>
    <col min="3341" max="3341" width="24" style="340" bestFit="1" customWidth="1"/>
    <col min="3342" max="3342" width="11.42578125" style="340" customWidth="1"/>
    <col min="3343" max="3343" width="10.5703125" style="340" bestFit="1" customWidth="1"/>
    <col min="3344" max="3344" width="10.85546875" style="340" bestFit="1" customWidth="1"/>
    <col min="3345" max="3584" width="10.7109375" style="340"/>
    <col min="3585" max="3585" width="4.85546875" style="340" customWidth="1"/>
    <col min="3586" max="3586" width="26.28515625" style="340" bestFit="1" customWidth="1"/>
    <col min="3587" max="3587" width="12.7109375" style="340" bestFit="1" customWidth="1"/>
    <col min="3588" max="3588" width="10.42578125" style="340" bestFit="1" customWidth="1"/>
    <col min="3589" max="3589" width="12.7109375" style="340" customWidth="1"/>
    <col min="3590" max="3590" width="10.28515625" style="340" bestFit="1" customWidth="1"/>
    <col min="3591" max="3591" width="10.85546875" style="340" bestFit="1" customWidth="1"/>
    <col min="3592" max="3592" width="9" style="340" bestFit="1" customWidth="1"/>
    <col min="3593" max="3593" width="24" style="340" bestFit="1" customWidth="1"/>
    <col min="3594" max="3595" width="10.5703125" style="340" bestFit="1" customWidth="1"/>
    <col min="3596" max="3596" width="10.85546875" style="340" bestFit="1" customWidth="1"/>
    <col min="3597" max="3597" width="24" style="340" bestFit="1" customWidth="1"/>
    <col min="3598" max="3598" width="11.42578125" style="340" customWidth="1"/>
    <col min="3599" max="3599" width="10.5703125" style="340" bestFit="1" customWidth="1"/>
    <col min="3600" max="3600" width="10.85546875" style="340" bestFit="1" customWidth="1"/>
    <col min="3601" max="3840" width="10.7109375" style="340"/>
    <col min="3841" max="3841" width="4.85546875" style="340" customWidth="1"/>
    <col min="3842" max="3842" width="26.28515625" style="340" bestFit="1" customWidth="1"/>
    <col min="3843" max="3843" width="12.7109375" style="340" bestFit="1" customWidth="1"/>
    <col min="3844" max="3844" width="10.42578125" style="340" bestFit="1" customWidth="1"/>
    <col min="3845" max="3845" width="12.7109375" style="340" customWidth="1"/>
    <col min="3846" max="3846" width="10.28515625" style="340" bestFit="1" customWidth="1"/>
    <col min="3847" max="3847" width="10.85546875" style="340" bestFit="1" customWidth="1"/>
    <col min="3848" max="3848" width="9" style="340" bestFit="1" customWidth="1"/>
    <col min="3849" max="3849" width="24" style="340" bestFit="1" customWidth="1"/>
    <col min="3850" max="3851" width="10.5703125" style="340" bestFit="1" customWidth="1"/>
    <col min="3852" max="3852" width="10.85546875" style="340" bestFit="1" customWidth="1"/>
    <col min="3853" max="3853" width="24" style="340" bestFit="1" customWidth="1"/>
    <col min="3854" max="3854" width="11.42578125" style="340" customWidth="1"/>
    <col min="3855" max="3855" width="10.5703125" style="340" bestFit="1" customWidth="1"/>
    <col min="3856" max="3856" width="10.85546875" style="340" bestFit="1" customWidth="1"/>
    <col min="3857" max="4096" width="10.7109375" style="340"/>
    <col min="4097" max="4097" width="4.85546875" style="340" customWidth="1"/>
    <col min="4098" max="4098" width="26.28515625" style="340" bestFit="1" customWidth="1"/>
    <col min="4099" max="4099" width="12.7109375" style="340" bestFit="1" customWidth="1"/>
    <col min="4100" max="4100" width="10.42578125" style="340" bestFit="1" customWidth="1"/>
    <col min="4101" max="4101" width="12.7109375" style="340" customWidth="1"/>
    <col min="4102" max="4102" width="10.28515625" style="340" bestFit="1" customWidth="1"/>
    <col min="4103" max="4103" width="10.85546875" style="340" bestFit="1" customWidth="1"/>
    <col min="4104" max="4104" width="9" style="340" bestFit="1" customWidth="1"/>
    <col min="4105" max="4105" width="24" style="340" bestFit="1" customWidth="1"/>
    <col min="4106" max="4107" width="10.5703125" style="340" bestFit="1" customWidth="1"/>
    <col min="4108" max="4108" width="10.85546875" style="340" bestFit="1" customWidth="1"/>
    <col min="4109" max="4109" width="24" style="340" bestFit="1" customWidth="1"/>
    <col min="4110" max="4110" width="11.42578125" style="340" customWidth="1"/>
    <col min="4111" max="4111" width="10.5703125" style="340" bestFit="1" customWidth="1"/>
    <col min="4112" max="4112" width="10.85546875" style="340" bestFit="1" customWidth="1"/>
    <col min="4113" max="4352" width="10.7109375" style="340"/>
    <col min="4353" max="4353" width="4.85546875" style="340" customWidth="1"/>
    <col min="4354" max="4354" width="26.28515625" style="340" bestFit="1" customWidth="1"/>
    <col min="4355" max="4355" width="12.7109375" style="340" bestFit="1" customWidth="1"/>
    <col min="4356" max="4356" width="10.42578125" style="340" bestFit="1" customWidth="1"/>
    <col min="4357" max="4357" width="12.7109375" style="340" customWidth="1"/>
    <col min="4358" max="4358" width="10.28515625" style="340" bestFit="1" customWidth="1"/>
    <col min="4359" max="4359" width="10.85546875" style="340" bestFit="1" customWidth="1"/>
    <col min="4360" max="4360" width="9" style="340" bestFit="1" customWidth="1"/>
    <col min="4361" max="4361" width="24" style="340" bestFit="1" customWidth="1"/>
    <col min="4362" max="4363" width="10.5703125" style="340" bestFit="1" customWidth="1"/>
    <col min="4364" max="4364" width="10.85546875" style="340" bestFit="1" customWidth="1"/>
    <col min="4365" max="4365" width="24" style="340" bestFit="1" customWidth="1"/>
    <col min="4366" max="4366" width="11.42578125" style="340" customWidth="1"/>
    <col min="4367" max="4367" width="10.5703125" style="340" bestFit="1" customWidth="1"/>
    <col min="4368" max="4368" width="10.85546875" style="340" bestFit="1" customWidth="1"/>
    <col min="4369" max="4608" width="10.7109375" style="340"/>
    <col min="4609" max="4609" width="4.85546875" style="340" customWidth="1"/>
    <col min="4610" max="4610" width="26.28515625" style="340" bestFit="1" customWidth="1"/>
    <col min="4611" max="4611" width="12.7109375" style="340" bestFit="1" customWidth="1"/>
    <col min="4612" max="4612" width="10.42578125" style="340" bestFit="1" customWidth="1"/>
    <col min="4613" max="4613" width="12.7109375" style="340" customWidth="1"/>
    <col min="4614" max="4614" width="10.28515625" style="340" bestFit="1" customWidth="1"/>
    <col min="4615" max="4615" width="10.85546875" style="340" bestFit="1" customWidth="1"/>
    <col min="4616" max="4616" width="9" style="340" bestFit="1" customWidth="1"/>
    <col min="4617" max="4617" width="24" style="340" bestFit="1" customWidth="1"/>
    <col min="4618" max="4619" width="10.5703125" style="340" bestFit="1" customWidth="1"/>
    <col min="4620" max="4620" width="10.85546875" style="340" bestFit="1" customWidth="1"/>
    <col min="4621" max="4621" width="24" style="340" bestFit="1" customWidth="1"/>
    <col min="4622" max="4622" width="11.42578125" style="340" customWidth="1"/>
    <col min="4623" max="4623" width="10.5703125" style="340" bestFit="1" customWidth="1"/>
    <col min="4624" max="4624" width="10.85546875" style="340" bestFit="1" customWidth="1"/>
    <col min="4625" max="4864" width="10.7109375" style="340"/>
    <col min="4865" max="4865" width="4.85546875" style="340" customWidth="1"/>
    <col min="4866" max="4866" width="26.28515625" style="340" bestFit="1" customWidth="1"/>
    <col min="4867" max="4867" width="12.7109375" style="340" bestFit="1" customWidth="1"/>
    <col min="4868" max="4868" width="10.42578125" style="340" bestFit="1" customWidth="1"/>
    <col min="4869" max="4869" width="12.7109375" style="340" customWidth="1"/>
    <col min="4870" max="4870" width="10.28515625" style="340" bestFit="1" customWidth="1"/>
    <col min="4871" max="4871" width="10.85546875" style="340" bestFit="1" customWidth="1"/>
    <col min="4872" max="4872" width="9" style="340" bestFit="1" customWidth="1"/>
    <col min="4873" max="4873" width="24" style="340" bestFit="1" customWidth="1"/>
    <col min="4874" max="4875" width="10.5703125" style="340" bestFit="1" customWidth="1"/>
    <col min="4876" max="4876" width="10.85546875" style="340" bestFit="1" customWidth="1"/>
    <col min="4877" max="4877" width="24" style="340" bestFit="1" customWidth="1"/>
    <col min="4878" max="4878" width="11.42578125" style="340" customWidth="1"/>
    <col min="4879" max="4879" width="10.5703125" style="340" bestFit="1" customWidth="1"/>
    <col min="4880" max="4880" width="10.85546875" style="340" bestFit="1" customWidth="1"/>
    <col min="4881" max="5120" width="10.7109375" style="340"/>
    <col min="5121" max="5121" width="4.85546875" style="340" customWidth="1"/>
    <col min="5122" max="5122" width="26.28515625" style="340" bestFit="1" customWidth="1"/>
    <col min="5123" max="5123" width="12.7109375" style="340" bestFit="1" customWidth="1"/>
    <col min="5124" max="5124" width="10.42578125" style="340" bestFit="1" customWidth="1"/>
    <col min="5125" max="5125" width="12.7109375" style="340" customWidth="1"/>
    <col min="5126" max="5126" width="10.28515625" style="340" bestFit="1" customWidth="1"/>
    <col min="5127" max="5127" width="10.85546875" style="340" bestFit="1" customWidth="1"/>
    <col min="5128" max="5128" width="9" style="340" bestFit="1" customWidth="1"/>
    <col min="5129" max="5129" width="24" style="340" bestFit="1" customWidth="1"/>
    <col min="5130" max="5131" width="10.5703125" style="340" bestFit="1" customWidth="1"/>
    <col min="5132" max="5132" width="10.85546875" style="340" bestFit="1" customWidth="1"/>
    <col min="5133" max="5133" width="24" style="340" bestFit="1" customWidth="1"/>
    <col min="5134" max="5134" width="11.42578125" style="340" customWidth="1"/>
    <col min="5135" max="5135" width="10.5703125" style="340" bestFit="1" customWidth="1"/>
    <col min="5136" max="5136" width="10.85546875" style="340" bestFit="1" customWidth="1"/>
    <col min="5137" max="5376" width="10.7109375" style="340"/>
    <col min="5377" max="5377" width="4.85546875" style="340" customWidth="1"/>
    <col min="5378" max="5378" width="26.28515625" style="340" bestFit="1" customWidth="1"/>
    <col min="5379" max="5379" width="12.7109375" style="340" bestFit="1" customWidth="1"/>
    <col min="5380" max="5380" width="10.42578125" style="340" bestFit="1" customWidth="1"/>
    <col min="5381" max="5381" width="12.7109375" style="340" customWidth="1"/>
    <col min="5382" max="5382" width="10.28515625" style="340" bestFit="1" customWidth="1"/>
    <col min="5383" max="5383" width="10.85546875" style="340" bestFit="1" customWidth="1"/>
    <col min="5384" max="5384" width="9" style="340" bestFit="1" customWidth="1"/>
    <col min="5385" max="5385" width="24" style="340" bestFit="1" customWidth="1"/>
    <col min="5386" max="5387" width="10.5703125" style="340" bestFit="1" customWidth="1"/>
    <col min="5388" max="5388" width="10.85546875" style="340" bestFit="1" customWidth="1"/>
    <col min="5389" max="5389" width="24" style="340" bestFit="1" customWidth="1"/>
    <col min="5390" max="5390" width="11.42578125" style="340" customWidth="1"/>
    <col min="5391" max="5391" width="10.5703125" style="340" bestFit="1" customWidth="1"/>
    <col min="5392" max="5392" width="10.85546875" style="340" bestFit="1" customWidth="1"/>
    <col min="5393" max="5632" width="10.7109375" style="340"/>
    <col min="5633" max="5633" width="4.85546875" style="340" customWidth="1"/>
    <col min="5634" max="5634" width="26.28515625" style="340" bestFit="1" customWidth="1"/>
    <col min="5635" max="5635" width="12.7109375" style="340" bestFit="1" customWidth="1"/>
    <col min="5636" max="5636" width="10.42578125" style="340" bestFit="1" customWidth="1"/>
    <col min="5637" max="5637" width="12.7109375" style="340" customWidth="1"/>
    <col min="5638" max="5638" width="10.28515625" style="340" bestFit="1" customWidth="1"/>
    <col min="5639" max="5639" width="10.85546875" style="340" bestFit="1" customWidth="1"/>
    <col min="5640" max="5640" width="9" style="340" bestFit="1" customWidth="1"/>
    <col min="5641" max="5641" width="24" style="340" bestFit="1" customWidth="1"/>
    <col min="5642" max="5643" width="10.5703125" style="340" bestFit="1" customWidth="1"/>
    <col min="5644" max="5644" width="10.85546875" style="340" bestFit="1" customWidth="1"/>
    <col min="5645" max="5645" width="24" style="340" bestFit="1" customWidth="1"/>
    <col min="5646" max="5646" width="11.42578125" style="340" customWidth="1"/>
    <col min="5647" max="5647" width="10.5703125" style="340" bestFit="1" customWidth="1"/>
    <col min="5648" max="5648" width="10.85546875" style="340" bestFit="1" customWidth="1"/>
    <col min="5649" max="5888" width="10.7109375" style="340"/>
    <col min="5889" max="5889" width="4.85546875" style="340" customWidth="1"/>
    <col min="5890" max="5890" width="26.28515625" style="340" bestFit="1" customWidth="1"/>
    <col min="5891" max="5891" width="12.7109375" style="340" bestFit="1" customWidth="1"/>
    <col min="5892" max="5892" width="10.42578125" style="340" bestFit="1" customWidth="1"/>
    <col min="5893" max="5893" width="12.7109375" style="340" customWidth="1"/>
    <col min="5894" max="5894" width="10.28515625" style="340" bestFit="1" customWidth="1"/>
    <col min="5895" max="5895" width="10.85546875" style="340" bestFit="1" customWidth="1"/>
    <col min="5896" max="5896" width="9" style="340" bestFit="1" customWidth="1"/>
    <col min="5897" max="5897" width="24" style="340" bestFit="1" customWidth="1"/>
    <col min="5898" max="5899" width="10.5703125" style="340" bestFit="1" customWidth="1"/>
    <col min="5900" max="5900" width="10.85546875" style="340" bestFit="1" customWidth="1"/>
    <col min="5901" max="5901" width="24" style="340" bestFit="1" customWidth="1"/>
    <col min="5902" max="5902" width="11.42578125" style="340" customWidth="1"/>
    <col min="5903" max="5903" width="10.5703125" style="340" bestFit="1" customWidth="1"/>
    <col min="5904" max="5904" width="10.85546875" style="340" bestFit="1" customWidth="1"/>
    <col min="5905" max="6144" width="10.7109375" style="340"/>
    <col min="6145" max="6145" width="4.85546875" style="340" customWidth="1"/>
    <col min="6146" max="6146" width="26.28515625" style="340" bestFit="1" customWidth="1"/>
    <col min="6147" max="6147" width="12.7109375" style="340" bestFit="1" customWidth="1"/>
    <col min="6148" max="6148" width="10.42578125" style="340" bestFit="1" customWidth="1"/>
    <col min="6149" max="6149" width="12.7109375" style="340" customWidth="1"/>
    <col min="6150" max="6150" width="10.28515625" style="340" bestFit="1" customWidth="1"/>
    <col min="6151" max="6151" width="10.85546875" style="340" bestFit="1" customWidth="1"/>
    <col min="6152" max="6152" width="9" style="340" bestFit="1" customWidth="1"/>
    <col min="6153" max="6153" width="24" style="340" bestFit="1" customWidth="1"/>
    <col min="6154" max="6155" width="10.5703125" style="340" bestFit="1" customWidth="1"/>
    <col min="6156" max="6156" width="10.85546875" style="340" bestFit="1" customWidth="1"/>
    <col min="6157" max="6157" width="24" style="340" bestFit="1" customWidth="1"/>
    <col min="6158" max="6158" width="11.42578125" style="340" customWidth="1"/>
    <col min="6159" max="6159" width="10.5703125" style="340" bestFit="1" customWidth="1"/>
    <col min="6160" max="6160" width="10.85546875" style="340" bestFit="1" customWidth="1"/>
    <col min="6161" max="6400" width="10.7109375" style="340"/>
    <col min="6401" max="6401" width="4.85546875" style="340" customWidth="1"/>
    <col min="6402" max="6402" width="26.28515625" style="340" bestFit="1" customWidth="1"/>
    <col min="6403" max="6403" width="12.7109375" style="340" bestFit="1" customWidth="1"/>
    <col min="6404" max="6404" width="10.42578125" style="340" bestFit="1" customWidth="1"/>
    <col min="6405" max="6405" width="12.7109375" style="340" customWidth="1"/>
    <col min="6406" max="6406" width="10.28515625" style="340" bestFit="1" customWidth="1"/>
    <col min="6407" max="6407" width="10.85546875" style="340" bestFit="1" customWidth="1"/>
    <col min="6408" max="6408" width="9" style="340" bestFit="1" customWidth="1"/>
    <col min="6409" max="6409" width="24" style="340" bestFit="1" customWidth="1"/>
    <col min="6410" max="6411" width="10.5703125" style="340" bestFit="1" customWidth="1"/>
    <col min="6412" max="6412" width="10.85546875" style="340" bestFit="1" customWidth="1"/>
    <col min="6413" max="6413" width="24" style="340" bestFit="1" customWidth="1"/>
    <col min="6414" max="6414" width="11.42578125" style="340" customWidth="1"/>
    <col min="6415" max="6415" width="10.5703125" style="340" bestFit="1" customWidth="1"/>
    <col min="6416" max="6416" width="10.85546875" style="340" bestFit="1" customWidth="1"/>
    <col min="6417" max="6656" width="10.7109375" style="340"/>
    <col min="6657" max="6657" width="4.85546875" style="340" customWidth="1"/>
    <col min="6658" max="6658" width="26.28515625" style="340" bestFit="1" customWidth="1"/>
    <col min="6659" max="6659" width="12.7109375" style="340" bestFit="1" customWidth="1"/>
    <col min="6660" max="6660" width="10.42578125" style="340" bestFit="1" customWidth="1"/>
    <col min="6661" max="6661" width="12.7109375" style="340" customWidth="1"/>
    <col min="6662" max="6662" width="10.28515625" style="340" bestFit="1" customWidth="1"/>
    <col min="6663" max="6663" width="10.85546875" style="340" bestFit="1" customWidth="1"/>
    <col min="6664" max="6664" width="9" style="340" bestFit="1" customWidth="1"/>
    <col min="6665" max="6665" width="24" style="340" bestFit="1" customWidth="1"/>
    <col min="6666" max="6667" width="10.5703125" style="340" bestFit="1" customWidth="1"/>
    <col min="6668" max="6668" width="10.85546875" style="340" bestFit="1" customWidth="1"/>
    <col min="6669" max="6669" width="24" style="340" bestFit="1" customWidth="1"/>
    <col min="6670" max="6670" width="11.42578125" style="340" customWidth="1"/>
    <col min="6671" max="6671" width="10.5703125" style="340" bestFit="1" customWidth="1"/>
    <col min="6672" max="6672" width="10.85546875" style="340" bestFit="1" customWidth="1"/>
    <col min="6673" max="6912" width="10.7109375" style="340"/>
    <col min="6913" max="6913" width="4.85546875" style="340" customWidth="1"/>
    <col min="6914" max="6914" width="26.28515625" style="340" bestFit="1" customWidth="1"/>
    <col min="6915" max="6915" width="12.7109375" style="340" bestFit="1" customWidth="1"/>
    <col min="6916" max="6916" width="10.42578125" style="340" bestFit="1" customWidth="1"/>
    <col min="6917" max="6917" width="12.7109375" style="340" customWidth="1"/>
    <col min="6918" max="6918" width="10.28515625" style="340" bestFit="1" customWidth="1"/>
    <col min="6919" max="6919" width="10.85546875" style="340" bestFit="1" customWidth="1"/>
    <col min="6920" max="6920" width="9" style="340" bestFit="1" customWidth="1"/>
    <col min="6921" max="6921" width="24" style="340" bestFit="1" customWidth="1"/>
    <col min="6922" max="6923" width="10.5703125" style="340" bestFit="1" customWidth="1"/>
    <col min="6924" max="6924" width="10.85546875" style="340" bestFit="1" customWidth="1"/>
    <col min="6925" max="6925" width="24" style="340" bestFit="1" customWidth="1"/>
    <col min="6926" max="6926" width="11.42578125" style="340" customWidth="1"/>
    <col min="6927" max="6927" width="10.5703125" style="340" bestFit="1" customWidth="1"/>
    <col min="6928" max="6928" width="10.85546875" style="340" bestFit="1" customWidth="1"/>
    <col min="6929" max="7168" width="10.7109375" style="340"/>
    <col min="7169" max="7169" width="4.85546875" style="340" customWidth="1"/>
    <col min="7170" max="7170" width="26.28515625" style="340" bestFit="1" customWidth="1"/>
    <col min="7171" max="7171" width="12.7109375" style="340" bestFit="1" customWidth="1"/>
    <col min="7172" max="7172" width="10.42578125" style="340" bestFit="1" customWidth="1"/>
    <col min="7173" max="7173" width="12.7109375" style="340" customWidth="1"/>
    <col min="7174" max="7174" width="10.28515625" style="340" bestFit="1" customWidth="1"/>
    <col min="7175" max="7175" width="10.85546875" style="340" bestFit="1" customWidth="1"/>
    <col min="7176" max="7176" width="9" style="340" bestFit="1" customWidth="1"/>
    <col min="7177" max="7177" width="24" style="340" bestFit="1" customWidth="1"/>
    <col min="7178" max="7179" width="10.5703125" style="340" bestFit="1" customWidth="1"/>
    <col min="7180" max="7180" width="10.85546875" style="340" bestFit="1" customWidth="1"/>
    <col min="7181" max="7181" width="24" style="340" bestFit="1" customWidth="1"/>
    <col min="7182" max="7182" width="11.42578125" style="340" customWidth="1"/>
    <col min="7183" max="7183" width="10.5703125" style="340" bestFit="1" customWidth="1"/>
    <col min="7184" max="7184" width="10.85546875" style="340" bestFit="1" customWidth="1"/>
    <col min="7185" max="7424" width="10.7109375" style="340"/>
    <col min="7425" max="7425" width="4.85546875" style="340" customWidth="1"/>
    <col min="7426" max="7426" width="26.28515625" style="340" bestFit="1" customWidth="1"/>
    <col min="7427" max="7427" width="12.7109375" style="340" bestFit="1" customWidth="1"/>
    <col min="7428" max="7428" width="10.42578125" style="340" bestFit="1" customWidth="1"/>
    <col min="7429" max="7429" width="12.7109375" style="340" customWidth="1"/>
    <col min="7430" max="7430" width="10.28515625" style="340" bestFit="1" customWidth="1"/>
    <col min="7431" max="7431" width="10.85546875" style="340" bestFit="1" customWidth="1"/>
    <col min="7432" max="7432" width="9" style="340" bestFit="1" customWidth="1"/>
    <col min="7433" max="7433" width="24" style="340" bestFit="1" customWidth="1"/>
    <col min="7434" max="7435" width="10.5703125" style="340" bestFit="1" customWidth="1"/>
    <col min="7436" max="7436" width="10.85546875" style="340" bestFit="1" customWidth="1"/>
    <col min="7437" max="7437" width="24" style="340" bestFit="1" customWidth="1"/>
    <col min="7438" max="7438" width="11.42578125" style="340" customWidth="1"/>
    <col min="7439" max="7439" width="10.5703125" style="340" bestFit="1" customWidth="1"/>
    <col min="7440" max="7440" width="10.85546875" style="340" bestFit="1" customWidth="1"/>
    <col min="7441" max="7680" width="10.7109375" style="340"/>
    <col min="7681" max="7681" width="4.85546875" style="340" customWidth="1"/>
    <col min="7682" max="7682" width="26.28515625" style="340" bestFit="1" customWidth="1"/>
    <col min="7683" max="7683" width="12.7109375" style="340" bestFit="1" customWidth="1"/>
    <col min="7684" max="7684" width="10.42578125" style="340" bestFit="1" customWidth="1"/>
    <col min="7685" max="7685" width="12.7109375" style="340" customWidth="1"/>
    <col min="7686" max="7686" width="10.28515625" style="340" bestFit="1" customWidth="1"/>
    <col min="7687" max="7687" width="10.85546875" style="340" bestFit="1" customWidth="1"/>
    <col min="7688" max="7688" width="9" style="340" bestFit="1" customWidth="1"/>
    <col min="7689" max="7689" width="24" style="340" bestFit="1" customWidth="1"/>
    <col min="7690" max="7691" width="10.5703125" style="340" bestFit="1" customWidth="1"/>
    <col min="7692" max="7692" width="10.85546875" style="340" bestFit="1" customWidth="1"/>
    <col min="7693" max="7693" width="24" style="340" bestFit="1" customWidth="1"/>
    <col min="7694" max="7694" width="11.42578125" style="340" customWidth="1"/>
    <col min="7695" max="7695" width="10.5703125" style="340" bestFit="1" customWidth="1"/>
    <col min="7696" max="7696" width="10.85546875" style="340" bestFit="1" customWidth="1"/>
    <col min="7697" max="7936" width="10.7109375" style="340"/>
    <col min="7937" max="7937" width="4.85546875" style="340" customWidth="1"/>
    <col min="7938" max="7938" width="26.28515625" style="340" bestFit="1" customWidth="1"/>
    <col min="7939" max="7939" width="12.7109375" style="340" bestFit="1" customWidth="1"/>
    <col min="7940" max="7940" width="10.42578125" style="340" bestFit="1" customWidth="1"/>
    <col min="7941" max="7941" width="12.7109375" style="340" customWidth="1"/>
    <col min="7942" max="7942" width="10.28515625" style="340" bestFit="1" customWidth="1"/>
    <col min="7943" max="7943" width="10.85546875" style="340" bestFit="1" customWidth="1"/>
    <col min="7944" max="7944" width="9" style="340" bestFit="1" customWidth="1"/>
    <col min="7945" max="7945" width="24" style="340" bestFit="1" customWidth="1"/>
    <col min="7946" max="7947" width="10.5703125" style="340" bestFit="1" customWidth="1"/>
    <col min="7948" max="7948" width="10.85546875" style="340" bestFit="1" customWidth="1"/>
    <col min="7949" max="7949" width="24" style="340" bestFit="1" customWidth="1"/>
    <col min="7950" max="7950" width="11.42578125" style="340" customWidth="1"/>
    <col min="7951" max="7951" width="10.5703125" style="340" bestFit="1" customWidth="1"/>
    <col min="7952" max="7952" width="10.85546875" style="340" bestFit="1" customWidth="1"/>
    <col min="7953" max="8192" width="10.7109375" style="340"/>
    <col min="8193" max="8193" width="4.85546875" style="340" customWidth="1"/>
    <col min="8194" max="8194" width="26.28515625" style="340" bestFit="1" customWidth="1"/>
    <col min="8195" max="8195" width="12.7109375" style="340" bestFit="1" customWidth="1"/>
    <col min="8196" max="8196" width="10.42578125" style="340" bestFit="1" customWidth="1"/>
    <col min="8197" max="8197" width="12.7109375" style="340" customWidth="1"/>
    <col min="8198" max="8198" width="10.28515625" style="340" bestFit="1" customWidth="1"/>
    <col min="8199" max="8199" width="10.85546875" style="340" bestFit="1" customWidth="1"/>
    <col min="8200" max="8200" width="9" style="340" bestFit="1" customWidth="1"/>
    <col min="8201" max="8201" width="24" style="340" bestFit="1" customWidth="1"/>
    <col min="8202" max="8203" width="10.5703125" style="340" bestFit="1" customWidth="1"/>
    <col min="8204" max="8204" width="10.85546875" style="340" bestFit="1" customWidth="1"/>
    <col min="8205" max="8205" width="24" style="340" bestFit="1" customWidth="1"/>
    <col min="8206" max="8206" width="11.42578125" style="340" customWidth="1"/>
    <col min="8207" max="8207" width="10.5703125" style="340" bestFit="1" customWidth="1"/>
    <col min="8208" max="8208" width="10.85546875" style="340" bestFit="1" customWidth="1"/>
    <col min="8209" max="8448" width="10.7109375" style="340"/>
    <col min="8449" max="8449" width="4.85546875" style="340" customWidth="1"/>
    <col min="8450" max="8450" width="26.28515625" style="340" bestFit="1" customWidth="1"/>
    <col min="8451" max="8451" width="12.7109375" style="340" bestFit="1" customWidth="1"/>
    <col min="8452" max="8452" width="10.42578125" style="340" bestFit="1" customWidth="1"/>
    <col min="8453" max="8453" width="12.7109375" style="340" customWidth="1"/>
    <col min="8454" max="8454" width="10.28515625" style="340" bestFit="1" customWidth="1"/>
    <col min="8455" max="8455" width="10.85546875" style="340" bestFit="1" customWidth="1"/>
    <col min="8456" max="8456" width="9" style="340" bestFit="1" customWidth="1"/>
    <col min="8457" max="8457" width="24" style="340" bestFit="1" customWidth="1"/>
    <col min="8458" max="8459" width="10.5703125" style="340" bestFit="1" customWidth="1"/>
    <col min="8460" max="8460" width="10.85546875" style="340" bestFit="1" customWidth="1"/>
    <col min="8461" max="8461" width="24" style="340" bestFit="1" customWidth="1"/>
    <col min="8462" max="8462" width="11.42578125" style="340" customWidth="1"/>
    <col min="8463" max="8463" width="10.5703125" style="340" bestFit="1" customWidth="1"/>
    <col min="8464" max="8464" width="10.85546875" style="340" bestFit="1" customWidth="1"/>
    <col min="8465" max="8704" width="10.7109375" style="340"/>
    <col min="8705" max="8705" width="4.85546875" style="340" customWidth="1"/>
    <col min="8706" max="8706" width="26.28515625" style="340" bestFit="1" customWidth="1"/>
    <col min="8707" max="8707" width="12.7109375" style="340" bestFit="1" customWidth="1"/>
    <col min="8708" max="8708" width="10.42578125" style="340" bestFit="1" customWidth="1"/>
    <col min="8709" max="8709" width="12.7109375" style="340" customWidth="1"/>
    <col min="8710" max="8710" width="10.28515625" style="340" bestFit="1" customWidth="1"/>
    <col min="8711" max="8711" width="10.85546875" style="340" bestFit="1" customWidth="1"/>
    <col min="8712" max="8712" width="9" style="340" bestFit="1" customWidth="1"/>
    <col min="8713" max="8713" width="24" style="340" bestFit="1" customWidth="1"/>
    <col min="8714" max="8715" width="10.5703125" style="340" bestFit="1" customWidth="1"/>
    <col min="8716" max="8716" width="10.85546875" style="340" bestFit="1" customWidth="1"/>
    <col min="8717" max="8717" width="24" style="340" bestFit="1" customWidth="1"/>
    <col min="8718" max="8718" width="11.42578125" style="340" customWidth="1"/>
    <col min="8719" max="8719" width="10.5703125" style="340" bestFit="1" customWidth="1"/>
    <col min="8720" max="8720" width="10.85546875" style="340" bestFit="1" customWidth="1"/>
    <col min="8721" max="8960" width="10.7109375" style="340"/>
    <col min="8961" max="8961" width="4.85546875" style="340" customWidth="1"/>
    <col min="8962" max="8962" width="26.28515625" style="340" bestFit="1" customWidth="1"/>
    <col min="8963" max="8963" width="12.7109375" style="340" bestFit="1" customWidth="1"/>
    <col min="8964" max="8964" width="10.42578125" style="340" bestFit="1" customWidth="1"/>
    <col min="8965" max="8965" width="12.7109375" style="340" customWidth="1"/>
    <col min="8966" max="8966" width="10.28515625" style="340" bestFit="1" customWidth="1"/>
    <col min="8967" max="8967" width="10.85546875" style="340" bestFit="1" customWidth="1"/>
    <col min="8968" max="8968" width="9" style="340" bestFit="1" customWidth="1"/>
    <col min="8969" max="8969" width="24" style="340" bestFit="1" customWidth="1"/>
    <col min="8970" max="8971" width="10.5703125" style="340" bestFit="1" customWidth="1"/>
    <col min="8972" max="8972" width="10.85546875" style="340" bestFit="1" customWidth="1"/>
    <col min="8973" max="8973" width="24" style="340" bestFit="1" customWidth="1"/>
    <col min="8974" max="8974" width="11.42578125" style="340" customWidth="1"/>
    <col min="8975" max="8975" width="10.5703125" style="340" bestFit="1" customWidth="1"/>
    <col min="8976" max="8976" width="10.85546875" style="340" bestFit="1" customWidth="1"/>
    <col min="8977" max="9216" width="10.7109375" style="340"/>
    <col min="9217" max="9217" width="4.85546875" style="340" customWidth="1"/>
    <col min="9218" max="9218" width="26.28515625" style="340" bestFit="1" customWidth="1"/>
    <col min="9219" max="9219" width="12.7109375" style="340" bestFit="1" customWidth="1"/>
    <col min="9220" max="9220" width="10.42578125" style="340" bestFit="1" customWidth="1"/>
    <col min="9221" max="9221" width="12.7109375" style="340" customWidth="1"/>
    <col min="9222" max="9222" width="10.28515625" style="340" bestFit="1" customWidth="1"/>
    <col min="9223" max="9223" width="10.85546875" style="340" bestFit="1" customWidth="1"/>
    <col min="9224" max="9224" width="9" style="340" bestFit="1" customWidth="1"/>
    <col min="9225" max="9225" width="24" style="340" bestFit="1" customWidth="1"/>
    <col min="9226" max="9227" width="10.5703125" style="340" bestFit="1" customWidth="1"/>
    <col min="9228" max="9228" width="10.85546875" style="340" bestFit="1" customWidth="1"/>
    <col min="9229" max="9229" width="24" style="340" bestFit="1" customWidth="1"/>
    <col min="9230" max="9230" width="11.42578125" style="340" customWidth="1"/>
    <col min="9231" max="9231" width="10.5703125" style="340" bestFit="1" customWidth="1"/>
    <col min="9232" max="9232" width="10.85546875" style="340" bestFit="1" customWidth="1"/>
    <col min="9233" max="9472" width="10.7109375" style="340"/>
    <col min="9473" max="9473" width="4.85546875" style="340" customWidth="1"/>
    <col min="9474" max="9474" width="26.28515625" style="340" bestFit="1" customWidth="1"/>
    <col min="9475" max="9475" width="12.7109375" style="340" bestFit="1" customWidth="1"/>
    <col min="9476" max="9476" width="10.42578125" style="340" bestFit="1" customWidth="1"/>
    <col min="9477" max="9477" width="12.7109375" style="340" customWidth="1"/>
    <col min="9478" max="9478" width="10.28515625" style="340" bestFit="1" customWidth="1"/>
    <col min="9479" max="9479" width="10.85546875" style="340" bestFit="1" customWidth="1"/>
    <col min="9480" max="9480" width="9" style="340" bestFit="1" customWidth="1"/>
    <col min="9481" max="9481" width="24" style="340" bestFit="1" customWidth="1"/>
    <col min="9482" max="9483" width="10.5703125" style="340" bestFit="1" customWidth="1"/>
    <col min="9484" max="9484" width="10.85546875" style="340" bestFit="1" customWidth="1"/>
    <col min="9485" max="9485" width="24" style="340" bestFit="1" customWidth="1"/>
    <col min="9486" max="9486" width="11.42578125" style="340" customWidth="1"/>
    <col min="9487" max="9487" width="10.5703125" style="340" bestFit="1" customWidth="1"/>
    <col min="9488" max="9488" width="10.85546875" style="340" bestFit="1" customWidth="1"/>
    <col min="9489" max="9728" width="10.7109375" style="340"/>
    <col min="9729" max="9729" width="4.85546875" style="340" customWidth="1"/>
    <col min="9730" max="9730" width="26.28515625" style="340" bestFit="1" customWidth="1"/>
    <col min="9731" max="9731" width="12.7109375" style="340" bestFit="1" customWidth="1"/>
    <col min="9732" max="9732" width="10.42578125" style="340" bestFit="1" customWidth="1"/>
    <col min="9733" max="9733" width="12.7109375" style="340" customWidth="1"/>
    <col min="9734" max="9734" width="10.28515625" style="340" bestFit="1" customWidth="1"/>
    <col min="9735" max="9735" width="10.85546875" style="340" bestFit="1" customWidth="1"/>
    <col min="9736" max="9736" width="9" style="340" bestFit="1" customWidth="1"/>
    <col min="9737" max="9737" width="24" style="340" bestFit="1" customWidth="1"/>
    <col min="9738" max="9739" width="10.5703125" style="340" bestFit="1" customWidth="1"/>
    <col min="9740" max="9740" width="10.85546875" style="340" bestFit="1" customWidth="1"/>
    <col min="9741" max="9741" width="24" style="340" bestFit="1" customWidth="1"/>
    <col min="9742" max="9742" width="11.42578125" style="340" customWidth="1"/>
    <col min="9743" max="9743" width="10.5703125" style="340" bestFit="1" customWidth="1"/>
    <col min="9744" max="9744" width="10.85546875" style="340" bestFit="1" customWidth="1"/>
    <col min="9745" max="9984" width="10.7109375" style="340"/>
    <col min="9985" max="9985" width="4.85546875" style="340" customWidth="1"/>
    <col min="9986" max="9986" width="26.28515625" style="340" bestFit="1" customWidth="1"/>
    <col min="9987" max="9987" width="12.7109375" style="340" bestFit="1" customWidth="1"/>
    <col min="9988" max="9988" width="10.42578125" style="340" bestFit="1" customWidth="1"/>
    <col min="9989" max="9989" width="12.7109375" style="340" customWidth="1"/>
    <col min="9990" max="9990" width="10.28515625" style="340" bestFit="1" customWidth="1"/>
    <col min="9991" max="9991" width="10.85546875" style="340" bestFit="1" customWidth="1"/>
    <col min="9992" max="9992" width="9" style="340" bestFit="1" customWidth="1"/>
    <col min="9993" max="9993" width="24" style="340" bestFit="1" customWidth="1"/>
    <col min="9994" max="9995" width="10.5703125" style="340" bestFit="1" customWidth="1"/>
    <col min="9996" max="9996" width="10.85546875" style="340" bestFit="1" customWidth="1"/>
    <col min="9997" max="9997" width="24" style="340" bestFit="1" customWidth="1"/>
    <col min="9998" max="9998" width="11.42578125" style="340" customWidth="1"/>
    <col min="9999" max="9999" width="10.5703125" style="340" bestFit="1" customWidth="1"/>
    <col min="10000" max="10000" width="10.85546875" style="340" bestFit="1" customWidth="1"/>
    <col min="10001" max="10240" width="10.7109375" style="340"/>
    <col min="10241" max="10241" width="4.85546875" style="340" customWidth="1"/>
    <col min="10242" max="10242" width="26.28515625" style="340" bestFit="1" customWidth="1"/>
    <col min="10243" max="10243" width="12.7109375" style="340" bestFit="1" customWidth="1"/>
    <col min="10244" max="10244" width="10.42578125" style="340" bestFit="1" customWidth="1"/>
    <col min="10245" max="10245" width="12.7109375" style="340" customWidth="1"/>
    <col min="10246" max="10246" width="10.28515625" style="340" bestFit="1" customWidth="1"/>
    <col min="10247" max="10247" width="10.85546875" style="340" bestFit="1" customWidth="1"/>
    <col min="10248" max="10248" width="9" style="340" bestFit="1" customWidth="1"/>
    <col min="10249" max="10249" width="24" style="340" bestFit="1" customWidth="1"/>
    <col min="10250" max="10251" width="10.5703125" style="340" bestFit="1" customWidth="1"/>
    <col min="10252" max="10252" width="10.85546875" style="340" bestFit="1" customWidth="1"/>
    <col min="10253" max="10253" width="24" style="340" bestFit="1" customWidth="1"/>
    <col min="10254" max="10254" width="11.42578125" style="340" customWidth="1"/>
    <col min="10255" max="10255" width="10.5703125" style="340" bestFit="1" customWidth="1"/>
    <col min="10256" max="10256" width="10.85546875" style="340" bestFit="1" customWidth="1"/>
    <col min="10257" max="10496" width="10.7109375" style="340"/>
    <col min="10497" max="10497" width="4.85546875" style="340" customWidth="1"/>
    <col min="10498" max="10498" width="26.28515625" style="340" bestFit="1" customWidth="1"/>
    <col min="10499" max="10499" width="12.7109375" style="340" bestFit="1" customWidth="1"/>
    <col min="10500" max="10500" width="10.42578125" style="340" bestFit="1" customWidth="1"/>
    <col min="10501" max="10501" width="12.7109375" style="340" customWidth="1"/>
    <col min="10502" max="10502" width="10.28515625" style="340" bestFit="1" customWidth="1"/>
    <col min="10503" max="10503" width="10.85546875" style="340" bestFit="1" customWidth="1"/>
    <col min="10504" max="10504" width="9" style="340" bestFit="1" customWidth="1"/>
    <col min="10505" max="10505" width="24" style="340" bestFit="1" customWidth="1"/>
    <col min="10506" max="10507" width="10.5703125" style="340" bestFit="1" customWidth="1"/>
    <col min="10508" max="10508" width="10.85546875" style="340" bestFit="1" customWidth="1"/>
    <col min="10509" max="10509" width="24" style="340" bestFit="1" customWidth="1"/>
    <col min="10510" max="10510" width="11.42578125" style="340" customWidth="1"/>
    <col min="10511" max="10511" width="10.5703125" style="340" bestFit="1" customWidth="1"/>
    <col min="10512" max="10512" width="10.85546875" style="340" bestFit="1" customWidth="1"/>
    <col min="10513" max="10752" width="10.7109375" style="340"/>
    <col min="10753" max="10753" width="4.85546875" style="340" customWidth="1"/>
    <col min="10754" max="10754" width="26.28515625" style="340" bestFit="1" customWidth="1"/>
    <col min="10755" max="10755" width="12.7109375" style="340" bestFit="1" customWidth="1"/>
    <col min="10756" max="10756" width="10.42578125" style="340" bestFit="1" customWidth="1"/>
    <col min="10757" max="10757" width="12.7109375" style="340" customWidth="1"/>
    <col min="10758" max="10758" width="10.28515625" style="340" bestFit="1" customWidth="1"/>
    <col min="10759" max="10759" width="10.85546875" style="340" bestFit="1" customWidth="1"/>
    <col min="10760" max="10760" width="9" style="340" bestFit="1" customWidth="1"/>
    <col min="10761" max="10761" width="24" style="340" bestFit="1" customWidth="1"/>
    <col min="10762" max="10763" width="10.5703125" style="340" bestFit="1" customWidth="1"/>
    <col min="10764" max="10764" width="10.85546875" style="340" bestFit="1" customWidth="1"/>
    <col min="10765" max="10765" width="24" style="340" bestFit="1" customWidth="1"/>
    <col min="10766" max="10766" width="11.42578125" style="340" customWidth="1"/>
    <col min="10767" max="10767" width="10.5703125" style="340" bestFit="1" customWidth="1"/>
    <col min="10768" max="10768" width="10.85546875" style="340" bestFit="1" customWidth="1"/>
    <col min="10769" max="11008" width="10.7109375" style="340"/>
    <col min="11009" max="11009" width="4.85546875" style="340" customWidth="1"/>
    <col min="11010" max="11010" width="26.28515625" style="340" bestFit="1" customWidth="1"/>
    <col min="11011" max="11011" width="12.7109375" style="340" bestFit="1" customWidth="1"/>
    <col min="11012" max="11012" width="10.42578125" style="340" bestFit="1" customWidth="1"/>
    <col min="11013" max="11013" width="12.7109375" style="340" customWidth="1"/>
    <col min="11014" max="11014" width="10.28515625" style="340" bestFit="1" customWidth="1"/>
    <col min="11015" max="11015" width="10.85546875" style="340" bestFit="1" customWidth="1"/>
    <col min="11016" max="11016" width="9" style="340" bestFit="1" customWidth="1"/>
    <col min="11017" max="11017" width="24" style="340" bestFit="1" customWidth="1"/>
    <col min="11018" max="11019" width="10.5703125" style="340" bestFit="1" customWidth="1"/>
    <col min="11020" max="11020" width="10.85546875" style="340" bestFit="1" customWidth="1"/>
    <col min="11021" max="11021" width="24" style="340" bestFit="1" customWidth="1"/>
    <col min="11022" max="11022" width="11.42578125" style="340" customWidth="1"/>
    <col min="11023" max="11023" width="10.5703125" style="340" bestFit="1" customWidth="1"/>
    <col min="11024" max="11024" width="10.85546875" style="340" bestFit="1" customWidth="1"/>
    <col min="11025" max="11264" width="10.7109375" style="340"/>
    <col min="11265" max="11265" width="4.85546875" style="340" customWidth="1"/>
    <col min="11266" max="11266" width="26.28515625" style="340" bestFit="1" customWidth="1"/>
    <col min="11267" max="11267" width="12.7109375" style="340" bestFit="1" customWidth="1"/>
    <col min="11268" max="11268" width="10.42578125" style="340" bestFit="1" customWidth="1"/>
    <col min="11269" max="11269" width="12.7109375" style="340" customWidth="1"/>
    <col min="11270" max="11270" width="10.28515625" style="340" bestFit="1" customWidth="1"/>
    <col min="11271" max="11271" width="10.85546875" style="340" bestFit="1" customWidth="1"/>
    <col min="11272" max="11272" width="9" style="340" bestFit="1" customWidth="1"/>
    <col min="11273" max="11273" width="24" style="340" bestFit="1" customWidth="1"/>
    <col min="11274" max="11275" width="10.5703125" style="340" bestFit="1" customWidth="1"/>
    <col min="11276" max="11276" width="10.85546875" style="340" bestFit="1" customWidth="1"/>
    <col min="11277" max="11277" width="24" style="340" bestFit="1" customWidth="1"/>
    <col min="11278" max="11278" width="11.42578125" style="340" customWidth="1"/>
    <col min="11279" max="11279" width="10.5703125" style="340" bestFit="1" customWidth="1"/>
    <col min="11280" max="11280" width="10.85546875" style="340" bestFit="1" customWidth="1"/>
    <col min="11281" max="11520" width="10.7109375" style="340"/>
    <col min="11521" max="11521" width="4.85546875" style="340" customWidth="1"/>
    <col min="11522" max="11522" width="26.28515625" style="340" bestFit="1" customWidth="1"/>
    <col min="11523" max="11523" width="12.7109375" style="340" bestFit="1" customWidth="1"/>
    <col min="11524" max="11524" width="10.42578125" style="340" bestFit="1" customWidth="1"/>
    <col min="11525" max="11525" width="12.7109375" style="340" customWidth="1"/>
    <col min="11526" max="11526" width="10.28515625" style="340" bestFit="1" customWidth="1"/>
    <col min="11527" max="11527" width="10.85546875" style="340" bestFit="1" customWidth="1"/>
    <col min="11528" max="11528" width="9" style="340" bestFit="1" customWidth="1"/>
    <col min="11529" max="11529" width="24" style="340" bestFit="1" customWidth="1"/>
    <col min="11530" max="11531" width="10.5703125" style="340" bestFit="1" customWidth="1"/>
    <col min="11532" max="11532" width="10.85546875" style="340" bestFit="1" customWidth="1"/>
    <col min="11533" max="11533" width="24" style="340" bestFit="1" customWidth="1"/>
    <col min="11534" max="11534" width="11.42578125" style="340" customWidth="1"/>
    <col min="11535" max="11535" width="10.5703125" style="340" bestFit="1" customWidth="1"/>
    <col min="11536" max="11536" width="10.85546875" style="340" bestFit="1" customWidth="1"/>
    <col min="11537" max="11776" width="10.7109375" style="340"/>
    <col min="11777" max="11777" width="4.85546875" style="340" customWidth="1"/>
    <col min="11778" max="11778" width="26.28515625" style="340" bestFit="1" customWidth="1"/>
    <col min="11779" max="11779" width="12.7109375" style="340" bestFit="1" customWidth="1"/>
    <col min="11780" max="11780" width="10.42578125" style="340" bestFit="1" customWidth="1"/>
    <col min="11781" max="11781" width="12.7109375" style="340" customWidth="1"/>
    <col min="11782" max="11782" width="10.28515625" style="340" bestFit="1" customWidth="1"/>
    <col min="11783" max="11783" width="10.85546875" style="340" bestFit="1" customWidth="1"/>
    <col min="11784" max="11784" width="9" style="340" bestFit="1" customWidth="1"/>
    <col min="11785" max="11785" width="24" style="340" bestFit="1" customWidth="1"/>
    <col min="11786" max="11787" width="10.5703125" style="340" bestFit="1" customWidth="1"/>
    <col min="11788" max="11788" width="10.85546875" style="340" bestFit="1" customWidth="1"/>
    <col min="11789" max="11789" width="24" style="340" bestFit="1" customWidth="1"/>
    <col min="11790" max="11790" width="11.42578125" style="340" customWidth="1"/>
    <col min="11791" max="11791" width="10.5703125" style="340" bestFit="1" customWidth="1"/>
    <col min="11792" max="11792" width="10.85546875" style="340" bestFit="1" customWidth="1"/>
    <col min="11793" max="12032" width="10.7109375" style="340"/>
    <col min="12033" max="12033" width="4.85546875" style="340" customWidth="1"/>
    <col min="12034" max="12034" width="26.28515625" style="340" bestFit="1" customWidth="1"/>
    <col min="12035" max="12035" width="12.7109375" style="340" bestFit="1" customWidth="1"/>
    <col min="12036" max="12036" width="10.42578125" style="340" bestFit="1" customWidth="1"/>
    <col min="12037" max="12037" width="12.7109375" style="340" customWidth="1"/>
    <col min="12038" max="12038" width="10.28515625" style="340" bestFit="1" customWidth="1"/>
    <col min="12039" max="12039" width="10.85546875" style="340" bestFit="1" customWidth="1"/>
    <col min="12040" max="12040" width="9" style="340" bestFit="1" customWidth="1"/>
    <col min="12041" max="12041" width="24" style="340" bestFit="1" customWidth="1"/>
    <col min="12042" max="12043" width="10.5703125" style="340" bestFit="1" customWidth="1"/>
    <col min="12044" max="12044" width="10.85546875" style="340" bestFit="1" customWidth="1"/>
    <col min="12045" max="12045" width="24" style="340" bestFit="1" customWidth="1"/>
    <col min="12046" max="12046" width="11.42578125" style="340" customWidth="1"/>
    <col min="12047" max="12047" width="10.5703125" style="340" bestFit="1" customWidth="1"/>
    <col min="12048" max="12048" width="10.85546875" style="340" bestFit="1" customWidth="1"/>
    <col min="12049" max="12288" width="10.7109375" style="340"/>
    <col min="12289" max="12289" width="4.85546875" style="340" customWidth="1"/>
    <col min="12290" max="12290" width="26.28515625" style="340" bestFit="1" customWidth="1"/>
    <col min="12291" max="12291" width="12.7109375" style="340" bestFit="1" customWidth="1"/>
    <col min="12292" max="12292" width="10.42578125" style="340" bestFit="1" customWidth="1"/>
    <col min="12293" max="12293" width="12.7109375" style="340" customWidth="1"/>
    <col min="12294" max="12294" width="10.28515625" style="340" bestFit="1" customWidth="1"/>
    <col min="12295" max="12295" width="10.85546875" style="340" bestFit="1" customWidth="1"/>
    <col min="12296" max="12296" width="9" style="340" bestFit="1" customWidth="1"/>
    <col min="12297" max="12297" width="24" style="340" bestFit="1" customWidth="1"/>
    <col min="12298" max="12299" width="10.5703125" style="340" bestFit="1" customWidth="1"/>
    <col min="12300" max="12300" width="10.85546875" style="340" bestFit="1" customWidth="1"/>
    <col min="12301" max="12301" width="24" style="340" bestFit="1" customWidth="1"/>
    <col min="12302" max="12302" width="11.42578125" style="340" customWidth="1"/>
    <col min="12303" max="12303" width="10.5703125" style="340" bestFit="1" customWidth="1"/>
    <col min="12304" max="12304" width="10.85546875" style="340" bestFit="1" customWidth="1"/>
    <col min="12305" max="12544" width="10.7109375" style="340"/>
    <col min="12545" max="12545" width="4.85546875" style="340" customWidth="1"/>
    <col min="12546" max="12546" width="26.28515625" style="340" bestFit="1" customWidth="1"/>
    <col min="12547" max="12547" width="12.7109375" style="340" bestFit="1" customWidth="1"/>
    <col min="12548" max="12548" width="10.42578125" style="340" bestFit="1" customWidth="1"/>
    <col min="12549" max="12549" width="12.7109375" style="340" customWidth="1"/>
    <col min="12550" max="12550" width="10.28515625" style="340" bestFit="1" customWidth="1"/>
    <col min="12551" max="12551" width="10.85546875" style="340" bestFit="1" customWidth="1"/>
    <col min="12552" max="12552" width="9" style="340" bestFit="1" customWidth="1"/>
    <col min="12553" max="12553" width="24" style="340" bestFit="1" customWidth="1"/>
    <col min="12554" max="12555" width="10.5703125" style="340" bestFit="1" customWidth="1"/>
    <col min="12556" max="12556" width="10.85546875" style="340" bestFit="1" customWidth="1"/>
    <col min="12557" max="12557" width="24" style="340" bestFit="1" customWidth="1"/>
    <col min="12558" max="12558" width="11.42578125" style="340" customWidth="1"/>
    <col min="12559" max="12559" width="10.5703125" style="340" bestFit="1" customWidth="1"/>
    <col min="12560" max="12560" width="10.85546875" style="340" bestFit="1" customWidth="1"/>
    <col min="12561" max="12800" width="10.7109375" style="340"/>
    <col min="12801" max="12801" width="4.85546875" style="340" customWidth="1"/>
    <col min="12802" max="12802" width="26.28515625" style="340" bestFit="1" customWidth="1"/>
    <col min="12803" max="12803" width="12.7109375" style="340" bestFit="1" customWidth="1"/>
    <col min="12804" max="12804" width="10.42578125" style="340" bestFit="1" customWidth="1"/>
    <col min="12805" max="12805" width="12.7109375" style="340" customWidth="1"/>
    <col min="12806" max="12806" width="10.28515625" style="340" bestFit="1" customWidth="1"/>
    <col min="12807" max="12807" width="10.85546875" style="340" bestFit="1" customWidth="1"/>
    <col min="12808" max="12808" width="9" style="340" bestFit="1" customWidth="1"/>
    <col min="12809" max="12809" width="24" style="340" bestFit="1" customWidth="1"/>
    <col min="12810" max="12811" width="10.5703125" style="340" bestFit="1" customWidth="1"/>
    <col min="12812" max="12812" width="10.85546875" style="340" bestFit="1" customWidth="1"/>
    <col min="12813" max="12813" width="24" style="340" bestFit="1" customWidth="1"/>
    <col min="12814" max="12814" width="11.42578125" style="340" customWidth="1"/>
    <col min="12815" max="12815" width="10.5703125" style="340" bestFit="1" customWidth="1"/>
    <col min="12816" max="12816" width="10.85546875" style="340" bestFit="1" customWidth="1"/>
    <col min="12817" max="13056" width="10.7109375" style="340"/>
    <col min="13057" max="13057" width="4.85546875" style="340" customWidth="1"/>
    <col min="13058" max="13058" width="26.28515625" style="340" bestFit="1" customWidth="1"/>
    <col min="13059" max="13059" width="12.7109375" style="340" bestFit="1" customWidth="1"/>
    <col min="13060" max="13060" width="10.42578125" style="340" bestFit="1" customWidth="1"/>
    <col min="13061" max="13061" width="12.7109375" style="340" customWidth="1"/>
    <col min="13062" max="13062" width="10.28515625" style="340" bestFit="1" customWidth="1"/>
    <col min="13063" max="13063" width="10.85546875" style="340" bestFit="1" customWidth="1"/>
    <col min="13064" max="13064" width="9" style="340" bestFit="1" customWidth="1"/>
    <col min="13065" max="13065" width="24" style="340" bestFit="1" customWidth="1"/>
    <col min="13066" max="13067" width="10.5703125" style="340" bestFit="1" customWidth="1"/>
    <col min="13068" max="13068" width="10.85546875" style="340" bestFit="1" customWidth="1"/>
    <col min="13069" max="13069" width="24" style="340" bestFit="1" customWidth="1"/>
    <col min="13070" max="13070" width="11.42578125" style="340" customWidth="1"/>
    <col min="13071" max="13071" width="10.5703125" style="340" bestFit="1" customWidth="1"/>
    <col min="13072" max="13072" width="10.85546875" style="340" bestFit="1" customWidth="1"/>
    <col min="13073" max="13312" width="10.7109375" style="340"/>
    <col min="13313" max="13313" width="4.85546875" style="340" customWidth="1"/>
    <col min="13314" max="13314" width="26.28515625" style="340" bestFit="1" customWidth="1"/>
    <col min="13315" max="13315" width="12.7109375" style="340" bestFit="1" customWidth="1"/>
    <col min="13316" max="13316" width="10.42578125" style="340" bestFit="1" customWidth="1"/>
    <col min="13317" max="13317" width="12.7109375" style="340" customWidth="1"/>
    <col min="13318" max="13318" width="10.28515625" style="340" bestFit="1" customWidth="1"/>
    <col min="13319" max="13319" width="10.85546875" style="340" bestFit="1" customWidth="1"/>
    <col min="13320" max="13320" width="9" style="340" bestFit="1" customWidth="1"/>
    <col min="13321" max="13321" width="24" style="340" bestFit="1" customWidth="1"/>
    <col min="13322" max="13323" width="10.5703125" style="340" bestFit="1" customWidth="1"/>
    <col min="13324" max="13324" width="10.85546875" style="340" bestFit="1" customWidth="1"/>
    <col min="13325" max="13325" width="24" style="340" bestFit="1" customWidth="1"/>
    <col min="13326" max="13326" width="11.42578125" style="340" customWidth="1"/>
    <col min="13327" max="13327" width="10.5703125" style="340" bestFit="1" customWidth="1"/>
    <col min="13328" max="13328" width="10.85546875" style="340" bestFit="1" customWidth="1"/>
    <col min="13329" max="13568" width="10.7109375" style="340"/>
    <col min="13569" max="13569" width="4.85546875" style="340" customWidth="1"/>
    <col min="13570" max="13570" width="26.28515625" style="340" bestFit="1" customWidth="1"/>
    <col min="13571" max="13571" width="12.7109375" style="340" bestFit="1" customWidth="1"/>
    <col min="13572" max="13572" width="10.42578125" style="340" bestFit="1" customWidth="1"/>
    <col min="13573" max="13573" width="12.7109375" style="340" customWidth="1"/>
    <col min="13574" max="13574" width="10.28515625" style="340" bestFit="1" customWidth="1"/>
    <col min="13575" max="13575" width="10.85546875" style="340" bestFit="1" customWidth="1"/>
    <col min="13576" max="13576" width="9" style="340" bestFit="1" customWidth="1"/>
    <col min="13577" max="13577" width="24" style="340" bestFit="1" customWidth="1"/>
    <col min="13578" max="13579" width="10.5703125" style="340" bestFit="1" customWidth="1"/>
    <col min="13580" max="13580" width="10.85546875" style="340" bestFit="1" customWidth="1"/>
    <col min="13581" max="13581" width="24" style="340" bestFit="1" customWidth="1"/>
    <col min="13582" max="13582" width="11.42578125" style="340" customWidth="1"/>
    <col min="13583" max="13583" width="10.5703125" style="340" bestFit="1" customWidth="1"/>
    <col min="13584" max="13584" width="10.85546875" style="340" bestFit="1" customWidth="1"/>
    <col min="13585" max="13824" width="10.7109375" style="340"/>
    <col min="13825" max="13825" width="4.85546875" style="340" customWidth="1"/>
    <col min="13826" max="13826" width="26.28515625" style="340" bestFit="1" customWidth="1"/>
    <col min="13827" max="13827" width="12.7109375" style="340" bestFit="1" customWidth="1"/>
    <col min="13828" max="13828" width="10.42578125" style="340" bestFit="1" customWidth="1"/>
    <col min="13829" max="13829" width="12.7109375" style="340" customWidth="1"/>
    <col min="13830" max="13830" width="10.28515625" style="340" bestFit="1" customWidth="1"/>
    <col min="13831" max="13831" width="10.85546875" style="340" bestFit="1" customWidth="1"/>
    <col min="13832" max="13832" width="9" style="340" bestFit="1" customWidth="1"/>
    <col min="13833" max="13833" width="24" style="340" bestFit="1" customWidth="1"/>
    <col min="13834" max="13835" width="10.5703125" style="340" bestFit="1" customWidth="1"/>
    <col min="13836" max="13836" width="10.85546875" style="340" bestFit="1" customWidth="1"/>
    <col min="13837" max="13837" width="24" style="340" bestFit="1" customWidth="1"/>
    <col min="13838" max="13838" width="11.42578125" style="340" customWidth="1"/>
    <col min="13839" max="13839" width="10.5703125" style="340" bestFit="1" customWidth="1"/>
    <col min="13840" max="13840" width="10.85546875" style="340" bestFit="1" customWidth="1"/>
    <col min="13841" max="14080" width="10.7109375" style="340"/>
    <col min="14081" max="14081" width="4.85546875" style="340" customWidth="1"/>
    <col min="14082" max="14082" width="26.28515625" style="340" bestFit="1" customWidth="1"/>
    <col min="14083" max="14083" width="12.7109375" style="340" bestFit="1" customWidth="1"/>
    <col min="14084" max="14084" width="10.42578125" style="340" bestFit="1" customWidth="1"/>
    <col min="14085" max="14085" width="12.7109375" style="340" customWidth="1"/>
    <col min="14086" max="14086" width="10.28515625" style="340" bestFit="1" customWidth="1"/>
    <col min="14087" max="14087" width="10.85546875" style="340" bestFit="1" customWidth="1"/>
    <col min="14088" max="14088" width="9" style="340" bestFit="1" customWidth="1"/>
    <col min="14089" max="14089" width="24" style="340" bestFit="1" customWidth="1"/>
    <col min="14090" max="14091" width="10.5703125" style="340" bestFit="1" customWidth="1"/>
    <col min="14092" max="14092" width="10.85546875" style="340" bestFit="1" customWidth="1"/>
    <col min="14093" max="14093" width="24" style="340" bestFit="1" customWidth="1"/>
    <col min="14094" max="14094" width="11.42578125" style="340" customWidth="1"/>
    <col min="14095" max="14095" width="10.5703125" style="340" bestFit="1" customWidth="1"/>
    <col min="14096" max="14096" width="10.85546875" style="340" bestFit="1" customWidth="1"/>
    <col min="14097" max="14336" width="10.7109375" style="340"/>
    <col min="14337" max="14337" width="4.85546875" style="340" customWidth="1"/>
    <col min="14338" max="14338" width="26.28515625" style="340" bestFit="1" customWidth="1"/>
    <col min="14339" max="14339" width="12.7109375" style="340" bestFit="1" customWidth="1"/>
    <col min="14340" max="14340" width="10.42578125" style="340" bestFit="1" customWidth="1"/>
    <col min="14341" max="14341" width="12.7109375" style="340" customWidth="1"/>
    <col min="14342" max="14342" width="10.28515625" style="340" bestFit="1" customWidth="1"/>
    <col min="14343" max="14343" width="10.85546875" style="340" bestFit="1" customWidth="1"/>
    <col min="14344" max="14344" width="9" style="340" bestFit="1" customWidth="1"/>
    <col min="14345" max="14345" width="24" style="340" bestFit="1" customWidth="1"/>
    <col min="14346" max="14347" width="10.5703125" style="340" bestFit="1" customWidth="1"/>
    <col min="14348" max="14348" width="10.85546875" style="340" bestFit="1" customWidth="1"/>
    <col min="14349" max="14349" width="24" style="340" bestFit="1" customWidth="1"/>
    <col min="14350" max="14350" width="11.42578125" style="340" customWidth="1"/>
    <col min="14351" max="14351" width="10.5703125" style="340" bestFit="1" customWidth="1"/>
    <col min="14352" max="14352" width="10.85546875" style="340" bestFit="1" customWidth="1"/>
    <col min="14353" max="14592" width="10.7109375" style="340"/>
    <col min="14593" max="14593" width="4.85546875" style="340" customWidth="1"/>
    <col min="14594" max="14594" width="26.28515625" style="340" bestFit="1" customWidth="1"/>
    <col min="14595" max="14595" width="12.7109375" style="340" bestFit="1" customWidth="1"/>
    <col min="14596" max="14596" width="10.42578125" style="340" bestFit="1" customWidth="1"/>
    <col min="14597" max="14597" width="12.7109375" style="340" customWidth="1"/>
    <col min="14598" max="14598" width="10.28515625" style="340" bestFit="1" customWidth="1"/>
    <col min="14599" max="14599" width="10.85546875" style="340" bestFit="1" customWidth="1"/>
    <col min="14600" max="14600" width="9" style="340" bestFit="1" customWidth="1"/>
    <col min="14601" max="14601" width="24" style="340" bestFit="1" customWidth="1"/>
    <col min="14602" max="14603" width="10.5703125" style="340" bestFit="1" customWidth="1"/>
    <col min="14604" max="14604" width="10.85546875" style="340" bestFit="1" customWidth="1"/>
    <col min="14605" max="14605" width="24" style="340" bestFit="1" customWidth="1"/>
    <col min="14606" max="14606" width="11.42578125" style="340" customWidth="1"/>
    <col min="14607" max="14607" width="10.5703125" style="340" bestFit="1" customWidth="1"/>
    <col min="14608" max="14608" width="10.85546875" style="340" bestFit="1" customWidth="1"/>
    <col min="14609" max="14848" width="10.7109375" style="340"/>
    <col min="14849" max="14849" width="4.85546875" style="340" customWidth="1"/>
    <col min="14850" max="14850" width="26.28515625" style="340" bestFit="1" customWidth="1"/>
    <col min="14851" max="14851" width="12.7109375" style="340" bestFit="1" customWidth="1"/>
    <col min="14852" max="14852" width="10.42578125" style="340" bestFit="1" customWidth="1"/>
    <col min="14853" max="14853" width="12.7109375" style="340" customWidth="1"/>
    <col min="14854" max="14854" width="10.28515625" style="340" bestFit="1" customWidth="1"/>
    <col min="14855" max="14855" width="10.85546875" style="340" bestFit="1" customWidth="1"/>
    <col min="14856" max="14856" width="9" style="340" bestFit="1" customWidth="1"/>
    <col min="14857" max="14857" width="24" style="340" bestFit="1" customWidth="1"/>
    <col min="14858" max="14859" width="10.5703125" style="340" bestFit="1" customWidth="1"/>
    <col min="14860" max="14860" width="10.85546875" style="340" bestFit="1" customWidth="1"/>
    <col min="14861" max="14861" width="24" style="340" bestFit="1" customWidth="1"/>
    <col min="14862" max="14862" width="11.42578125" style="340" customWidth="1"/>
    <col min="14863" max="14863" width="10.5703125" style="340" bestFit="1" customWidth="1"/>
    <col min="14864" max="14864" width="10.85546875" style="340" bestFit="1" customWidth="1"/>
    <col min="14865" max="15104" width="10.7109375" style="340"/>
    <col min="15105" max="15105" width="4.85546875" style="340" customWidth="1"/>
    <col min="15106" max="15106" width="26.28515625" style="340" bestFit="1" customWidth="1"/>
    <col min="15107" max="15107" width="12.7109375" style="340" bestFit="1" customWidth="1"/>
    <col min="15108" max="15108" width="10.42578125" style="340" bestFit="1" customWidth="1"/>
    <col min="15109" max="15109" width="12.7109375" style="340" customWidth="1"/>
    <col min="15110" max="15110" width="10.28515625" style="340" bestFit="1" customWidth="1"/>
    <col min="15111" max="15111" width="10.85546875" style="340" bestFit="1" customWidth="1"/>
    <col min="15112" max="15112" width="9" style="340" bestFit="1" customWidth="1"/>
    <col min="15113" max="15113" width="24" style="340" bestFit="1" customWidth="1"/>
    <col min="15114" max="15115" width="10.5703125" style="340" bestFit="1" customWidth="1"/>
    <col min="15116" max="15116" width="10.85546875" style="340" bestFit="1" customWidth="1"/>
    <col min="15117" max="15117" width="24" style="340" bestFit="1" customWidth="1"/>
    <col min="15118" max="15118" width="11.42578125" style="340" customWidth="1"/>
    <col min="15119" max="15119" width="10.5703125" style="340" bestFit="1" customWidth="1"/>
    <col min="15120" max="15120" width="10.85546875" style="340" bestFit="1" customWidth="1"/>
    <col min="15121" max="15360" width="10.7109375" style="340"/>
    <col min="15361" max="15361" width="4.85546875" style="340" customWidth="1"/>
    <col min="15362" max="15362" width="26.28515625" style="340" bestFit="1" customWidth="1"/>
    <col min="15363" max="15363" width="12.7109375" style="340" bestFit="1" customWidth="1"/>
    <col min="15364" max="15364" width="10.42578125" style="340" bestFit="1" customWidth="1"/>
    <col min="15365" max="15365" width="12.7109375" style="340" customWidth="1"/>
    <col min="15366" max="15366" width="10.28515625" style="340" bestFit="1" customWidth="1"/>
    <col min="15367" max="15367" width="10.85546875" style="340" bestFit="1" customWidth="1"/>
    <col min="15368" max="15368" width="9" style="340" bestFit="1" customWidth="1"/>
    <col min="15369" max="15369" width="24" style="340" bestFit="1" customWidth="1"/>
    <col min="15370" max="15371" width="10.5703125" style="340" bestFit="1" customWidth="1"/>
    <col min="15372" max="15372" width="10.85546875" style="340" bestFit="1" customWidth="1"/>
    <col min="15373" max="15373" width="24" style="340" bestFit="1" customWidth="1"/>
    <col min="15374" max="15374" width="11.42578125" style="340" customWidth="1"/>
    <col min="15375" max="15375" width="10.5703125" style="340" bestFit="1" customWidth="1"/>
    <col min="15376" max="15376" width="10.85546875" style="340" bestFit="1" customWidth="1"/>
    <col min="15377" max="15616" width="10.7109375" style="340"/>
    <col min="15617" max="15617" width="4.85546875" style="340" customWidth="1"/>
    <col min="15618" max="15618" width="26.28515625" style="340" bestFit="1" customWidth="1"/>
    <col min="15619" max="15619" width="12.7109375" style="340" bestFit="1" customWidth="1"/>
    <col min="15620" max="15620" width="10.42578125" style="340" bestFit="1" customWidth="1"/>
    <col min="15621" max="15621" width="12.7109375" style="340" customWidth="1"/>
    <col min="15622" max="15622" width="10.28515625" style="340" bestFit="1" customWidth="1"/>
    <col min="15623" max="15623" width="10.85546875" style="340" bestFit="1" customWidth="1"/>
    <col min="15624" max="15624" width="9" style="340" bestFit="1" customWidth="1"/>
    <col min="15625" max="15625" width="24" style="340" bestFit="1" customWidth="1"/>
    <col min="15626" max="15627" width="10.5703125" style="340" bestFit="1" customWidth="1"/>
    <col min="15628" max="15628" width="10.85546875" style="340" bestFit="1" customWidth="1"/>
    <col min="15629" max="15629" width="24" style="340" bestFit="1" customWidth="1"/>
    <col min="15630" max="15630" width="11.42578125" style="340" customWidth="1"/>
    <col min="15631" max="15631" width="10.5703125" style="340" bestFit="1" customWidth="1"/>
    <col min="15632" max="15632" width="10.85546875" style="340" bestFit="1" customWidth="1"/>
    <col min="15633" max="15872" width="10.7109375" style="340"/>
    <col min="15873" max="15873" width="4.85546875" style="340" customWidth="1"/>
    <col min="15874" max="15874" width="26.28515625" style="340" bestFit="1" customWidth="1"/>
    <col min="15875" max="15875" width="12.7109375" style="340" bestFit="1" customWidth="1"/>
    <col min="15876" max="15876" width="10.42578125" style="340" bestFit="1" customWidth="1"/>
    <col min="15877" max="15877" width="12.7109375" style="340" customWidth="1"/>
    <col min="15878" max="15878" width="10.28515625" style="340" bestFit="1" customWidth="1"/>
    <col min="15879" max="15879" width="10.85546875" style="340" bestFit="1" customWidth="1"/>
    <col min="15880" max="15880" width="9" style="340" bestFit="1" customWidth="1"/>
    <col min="15881" max="15881" width="24" style="340" bestFit="1" customWidth="1"/>
    <col min="15882" max="15883" width="10.5703125" style="340" bestFit="1" customWidth="1"/>
    <col min="15884" max="15884" width="10.85546875" style="340" bestFit="1" customWidth="1"/>
    <col min="15885" max="15885" width="24" style="340" bestFit="1" customWidth="1"/>
    <col min="15886" max="15886" width="11.42578125" style="340" customWidth="1"/>
    <col min="15887" max="15887" width="10.5703125" style="340" bestFit="1" customWidth="1"/>
    <col min="15888" max="15888" width="10.85546875" style="340" bestFit="1" customWidth="1"/>
    <col min="15889" max="16128" width="10.7109375" style="340"/>
    <col min="16129" max="16129" width="4.85546875" style="340" customWidth="1"/>
    <col min="16130" max="16130" width="26.28515625" style="340" bestFit="1" customWidth="1"/>
    <col min="16131" max="16131" width="12.7109375" style="340" bestFit="1" customWidth="1"/>
    <col min="16132" max="16132" width="10.42578125" style="340" bestFit="1" customWidth="1"/>
    <col min="16133" max="16133" width="12.7109375" style="340" customWidth="1"/>
    <col min="16134" max="16134" width="10.28515625" style="340" bestFit="1" customWidth="1"/>
    <col min="16135" max="16135" width="10.85546875" style="340" bestFit="1" customWidth="1"/>
    <col min="16136" max="16136" width="9" style="340" bestFit="1" customWidth="1"/>
    <col min="16137" max="16137" width="24" style="340" bestFit="1" customWidth="1"/>
    <col min="16138" max="16139" width="10.5703125" style="340" bestFit="1" customWidth="1"/>
    <col min="16140" max="16140" width="10.85546875" style="340" bestFit="1" customWidth="1"/>
    <col min="16141" max="16141" width="24" style="340" bestFit="1" customWidth="1"/>
    <col min="16142" max="16142" width="11.42578125" style="340" customWidth="1"/>
    <col min="16143" max="16143" width="10.5703125" style="340" bestFit="1" customWidth="1"/>
    <col min="16144" max="16144" width="10.85546875" style="340" bestFit="1" customWidth="1"/>
    <col min="16145" max="16384" width="10.7109375" style="340"/>
  </cols>
  <sheetData>
    <row r="1" spans="1:17" ht="15.75" customHeight="1" x14ac:dyDescent="0.25">
      <c r="A1" s="600" t="s">
        <v>4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339"/>
    </row>
    <row r="2" spans="1:17" ht="15.75" customHeight="1" x14ac:dyDescent="0.25">
      <c r="A2" s="600" t="s">
        <v>139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339"/>
    </row>
    <row r="3" spans="1:17" ht="14.1" customHeight="1" thickBot="1" x14ac:dyDescent="0.3">
      <c r="N3" s="344" t="s">
        <v>140</v>
      </c>
      <c r="P3" s="345"/>
    </row>
    <row r="4" spans="1:17" s="339" customFormat="1" ht="14.1" customHeight="1" x14ac:dyDescent="0.2">
      <c r="A4" s="346" t="s">
        <v>108</v>
      </c>
      <c r="B4" s="601" t="s">
        <v>296</v>
      </c>
      <c r="C4" s="603" t="s">
        <v>142</v>
      </c>
      <c r="D4" s="604"/>
      <c r="E4" s="605" t="s">
        <v>143</v>
      </c>
      <c r="F4" s="606"/>
      <c r="G4" s="607" t="s">
        <v>111</v>
      </c>
      <c r="H4" s="608"/>
      <c r="I4" s="609" t="s">
        <v>297</v>
      </c>
      <c r="J4" s="609"/>
      <c r="K4" s="609"/>
      <c r="L4" s="610"/>
      <c r="M4" s="611" t="s">
        <v>297</v>
      </c>
      <c r="N4" s="612"/>
      <c r="O4" s="612"/>
      <c r="P4" s="613"/>
    </row>
    <row r="5" spans="1:17" s="339" customFormat="1" ht="14.1" customHeight="1" thickBot="1" x14ac:dyDescent="0.25">
      <c r="A5" s="347" t="s">
        <v>112</v>
      </c>
      <c r="B5" s="602"/>
      <c r="C5" s="348" t="s">
        <v>144</v>
      </c>
      <c r="D5" s="349" t="s">
        <v>117</v>
      </c>
      <c r="E5" s="350" t="s">
        <v>144</v>
      </c>
      <c r="F5" s="351" t="s">
        <v>117</v>
      </c>
      <c r="G5" s="348" t="s">
        <v>115</v>
      </c>
      <c r="H5" s="349" t="s">
        <v>116</v>
      </c>
      <c r="I5" s="614" t="s">
        <v>145</v>
      </c>
      <c r="J5" s="615"/>
      <c r="K5" s="615"/>
      <c r="L5" s="616"/>
      <c r="M5" s="617" t="s">
        <v>298</v>
      </c>
      <c r="N5" s="618"/>
      <c r="O5" s="618"/>
      <c r="P5" s="619"/>
    </row>
    <row r="6" spans="1:17" s="339" customFormat="1" ht="14.1" customHeight="1" x14ac:dyDescent="0.2">
      <c r="A6" s="352"/>
      <c r="B6" s="353"/>
      <c r="C6" s="353"/>
      <c r="D6" s="353"/>
      <c r="E6" s="353"/>
      <c r="F6" s="353"/>
      <c r="G6" s="353"/>
      <c r="H6" s="353"/>
      <c r="I6" s="353"/>
      <c r="J6" s="623" t="s">
        <v>110</v>
      </c>
      <c r="K6" s="624"/>
      <c r="L6" s="625"/>
      <c r="M6" s="354"/>
      <c r="N6" s="623" t="s">
        <v>110</v>
      </c>
      <c r="O6" s="624"/>
      <c r="P6" s="625"/>
    </row>
    <row r="7" spans="1:17" ht="14.1" customHeight="1" thickBot="1" x14ac:dyDescent="0.25">
      <c r="B7" s="355" t="s">
        <v>299</v>
      </c>
      <c r="C7" s="356"/>
      <c r="G7" s="356"/>
      <c r="J7" s="357" t="s">
        <v>113</v>
      </c>
      <c r="K7" s="358" t="s">
        <v>114</v>
      </c>
      <c r="L7" s="359" t="s">
        <v>147</v>
      </c>
      <c r="N7" s="357" t="s">
        <v>113</v>
      </c>
      <c r="O7" s="358" t="s">
        <v>114</v>
      </c>
      <c r="P7" s="359" t="s">
        <v>147</v>
      </c>
    </row>
    <row r="8" spans="1:17" ht="14.1" customHeight="1" x14ac:dyDescent="0.2">
      <c r="G8" s="360"/>
      <c r="H8" s="360"/>
      <c r="J8" s="361"/>
      <c r="K8" s="361"/>
      <c r="L8" s="361"/>
      <c r="N8" s="361"/>
      <c r="O8" s="361"/>
      <c r="P8" s="361"/>
    </row>
    <row r="9" spans="1:17" ht="14.1" customHeight="1" x14ac:dyDescent="0.2">
      <c r="A9" s="114">
        <v>1</v>
      </c>
      <c r="B9" s="362" t="s">
        <v>300</v>
      </c>
      <c r="C9" s="48">
        <v>3910877</v>
      </c>
      <c r="D9" s="363">
        <f>C9*100/22958322</f>
        <v>17.034681367392619</v>
      </c>
      <c r="E9" s="48">
        <v>3641761</v>
      </c>
      <c r="F9" s="363">
        <f>E9*100/23212007</f>
        <v>15.689125890751283</v>
      </c>
      <c r="G9" s="120">
        <f>C9-E9</f>
        <v>269116</v>
      </c>
      <c r="H9" s="121">
        <f>G9*100/E9</f>
        <v>7.3897216209410779</v>
      </c>
      <c r="M9" s="364"/>
      <c r="N9" s="365"/>
      <c r="O9" s="365"/>
      <c r="P9" s="365"/>
    </row>
    <row r="10" spans="1:17" s="366" customFormat="1" ht="14.1" customHeight="1" x14ac:dyDescent="0.2">
      <c r="A10" s="341"/>
      <c r="B10" s="340"/>
      <c r="C10" s="340"/>
      <c r="D10" s="340"/>
      <c r="E10" s="340"/>
      <c r="F10" s="340"/>
      <c r="G10" s="340"/>
      <c r="H10" s="340"/>
      <c r="I10" s="171" t="s">
        <v>301</v>
      </c>
      <c r="J10" s="128">
        <v>1083225</v>
      </c>
      <c r="K10" s="128">
        <v>963797</v>
      </c>
      <c r="L10" s="156">
        <f t="shared" ref="L10:L50" si="0">J10-K10</f>
        <v>119428</v>
      </c>
      <c r="M10" s="171" t="s">
        <v>31</v>
      </c>
      <c r="N10" s="128">
        <v>345115</v>
      </c>
      <c r="O10" s="128">
        <v>357026</v>
      </c>
      <c r="P10" s="156">
        <f t="shared" ref="P10:P32" si="1">N10-O10</f>
        <v>-11911</v>
      </c>
    </row>
    <row r="11" spans="1:17" ht="14.1" customHeight="1" x14ac:dyDescent="0.2">
      <c r="I11" s="171" t="s">
        <v>302</v>
      </c>
      <c r="J11" s="128">
        <v>622272</v>
      </c>
      <c r="K11" s="128">
        <v>552627</v>
      </c>
      <c r="L11" s="156">
        <f t="shared" si="0"/>
        <v>69645</v>
      </c>
      <c r="M11" s="171" t="s">
        <v>303</v>
      </c>
      <c r="N11" s="128">
        <v>35304</v>
      </c>
      <c r="O11" s="128">
        <v>39098</v>
      </c>
      <c r="P11" s="156">
        <f t="shared" si="1"/>
        <v>-3794</v>
      </c>
    </row>
    <row r="12" spans="1:17" ht="14.1" customHeight="1" x14ac:dyDescent="0.2">
      <c r="B12" s="367"/>
      <c r="C12" s="367"/>
      <c r="D12" s="368"/>
      <c r="E12" s="48"/>
      <c r="F12" s="367"/>
      <c r="I12" s="171" t="s">
        <v>304</v>
      </c>
      <c r="J12" s="128">
        <v>447226</v>
      </c>
      <c r="K12" s="128">
        <v>436016</v>
      </c>
      <c r="L12" s="156">
        <f t="shared" si="0"/>
        <v>11210</v>
      </c>
      <c r="M12" s="171" t="s">
        <v>305</v>
      </c>
      <c r="N12" s="128">
        <v>15003</v>
      </c>
      <c r="O12" s="128">
        <v>17964</v>
      </c>
      <c r="P12" s="156">
        <f t="shared" si="1"/>
        <v>-2961</v>
      </c>
    </row>
    <row r="13" spans="1:17" ht="14.1" customHeight="1" x14ac:dyDescent="0.2">
      <c r="B13" s="367"/>
      <c r="C13" s="367"/>
      <c r="D13" s="48"/>
      <c r="E13" s="367"/>
      <c r="F13" s="48"/>
      <c r="I13" s="171" t="s">
        <v>306</v>
      </c>
      <c r="J13" s="128">
        <v>112414</v>
      </c>
      <c r="K13" s="128">
        <v>90042</v>
      </c>
      <c r="L13" s="156">
        <f t="shared" si="0"/>
        <v>22372</v>
      </c>
      <c r="M13" s="171" t="s">
        <v>307</v>
      </c>
      <c r="N13" s="128">
        <v>377</v>
      </c>
      <c r="O13" s="128">
        <v>3202</v>
      </c>
      <c r="P13" s="156">
        <f t="shared" si="1"/>
        <v>-2825</v>
      </c>
    </row>
    <row r="14" spans="1:17" ht="14.1" customHeight="1" x14ac:dyDescent="0.2">
      <c r="B14" s="367"/>
      <c r="C14" s="367"/>
      <c r="D14" s="367"/>
      <c r="E14" s="367"/>
      <c r="F14" s="367"/>
      <c r="I14" s="171" t="s">
        <v>308</v>
      </c>
      <c r="J14" s="128">
        <v>108779</v>
      </c>
      <c r="K14" s="128">
        <v>98083</v>
      </c>
      <c r="L14" s="156">
        <f t="shared" si="0"/>
        <v>10696</v>
      </c>
      <c r="M14" s="171" t="s">
        <v>309</v>
      </c>
      <c r="N14" s="128">
        <v>6933</v>
      </c>
      <c r="O14" s="128">
        <v>9010</v>
      </c>
      <c r="P14" s="156">
        <f t="shared" si="1"/>
        <v>-2077</v>
      </c>
    </row>
    <row r="15" spans="1:17" ht="14.1" customHeight="1" x14ac:dyDescent="0.2">
      <c r="I15" s="171" t="s">
        <v>254</v>
      </c>
      <c r="J15" s="128">
        <v>94271</v>
      </c>
      <c r="K15" s="128">
        <v>89346</v>
      </c>
      <c r="L15" s="156">
        <f t="shared" si="0"/>
        <v>4925</v>
      </c>
      <c r="M15" s="171" t="s">
        <v>310</v>
      </c>
      <c r="N15" s="128">
        <v>0</v>
      </c>
      <c r="O15" s="128">
        <v>1683</v>
      </c>
      <c r="P15" s="156">
        <f t="shared" si="1"/>
        <v>-1683</v>
      </c>
    </row>
    <row r="16" spans="1:17" ht="14.1" customHeight="1" x14ac:dyDescent="0.2">
      <c r="I16" s="171" t="s">
        <v>22</v>
      </c>
      <c r="J16" s="128">
        <v>48794</v>
      </c>
      <c r="K16" s="128">
        <v>40414</v>
      </c>
      <c r="L16" s="156">
        <f t="shared" si="0"/>
        <v>8380</v>
      </c>
      <c r="M16" s="171" t="s">
        <v>204</v>
      </c>
      <c r="N16" s="128">
        <v>38860</v>
      </c>
      <c r="O16" s="128">
        <v>39748</v>
      </c>
      <c r="P16" s="156">
        <f t="shared" si="1"/>
        <v>-888</v>
      </c>
    </row>
    <row r="17" spans="1:16" ht="14.1" customHeight="1" x14ac:dyDescent="0.2">
      <c r="I17" s="171" t="s">
        <v>311</v>
      </c>
      <c r="J17" s="128">
        <v>30380</v>
      </c>
      <c r="K17" s="128">
        <v>30261</v>
      </c>
      <c r="L17" s="156">
        <f t="shared" si="0"/>
        <v>119</v>
      </c>
      <c r="M17" s="171" t="s">
        <v>312</v>
      </c>
      <c r="N17" s="128">
        <v>484242</v>
      </c>
      <c r="O17" s="128">
        <v>484898</v>
      </c>
      <c r="P17" s="156">
        <f t="shared" si="1"/>
        <v>-656</v>
      </c>
    </row>
    <row r="18" spans="1:16" ht="14.1" customHeight="1" x14ac:dyDescent="0.2">
      <c r="I18" s="171" t="s">
        <v>198</v>
      </c>
      <c r="J18" s="128">
        <v>24920</v>
      </c>
      <c r="K18" s="128">
        <v>21394</v>
      </c>
      <c r="L18" s="156">
        <f t="shared" si="0"/>
        <v>3526</v>
      </c>
      <c r="M18" s="171" t="s">
        <v>313</v>
      </c>
      <c r="N18" s="128">
        <v>2945</v>
      </c>
      <c r="O18" s="128">
        <v>3555</v>
      </c>
      <c r="P18" s="156">
        <f t="shared" si="1"/>
        <v>-610</v>
      </c>
    </row>
    <row r="19" spans="1:16" ht="14.1" customHeight="1" x14ac:dyDescent="0.2">
      <c r="I19" s="171" t="s">
        <v>30</v>
      </c>
      <c r="J19" s="128">
        <v>22457</v>
      </c>
      <c r="K19" s="128">
        <v>13532</v>
      </c>
      <c r="L19" s="156">
        <f t="shared" si="0"/>
        <v>8925</v>
      </c>
      <c r="M19" s="171" t="s">
        <v>314</v>
      </c>
      <c r="N19" s="128">
        <v>43</v>
      </c>
      <c r="O19" s="128">
        <v>325</v>
      </c>
      <c r="P19" s="156">
        <f t="shared" si="1"/>
        <v>-282</v>
      </c>
    </row>
    <row r="20" spans="1:16" ht="14.1" customHeight="1" x14ac:dyDescent="0.2">
      <c r="I20" s="171" t="s">
        <v>48</v>
      </c>
      <c r="J20" s="128">
        <v>21618</v>
      </c>
      <c r="K20" s="128">
        <v>19935</v>
      </c>
      <c r="L20" s="156">
        <f t="shared" si="0"/>
        <v>1683</v>
      </c>
      <c r="M20" s="171" t="s">
        <v>271</v>
      </c>
      <c r="N20" s="128">
        <v>2046</v>
      </c>
      <c r="O20" s="128">
        <v>2271</v>
      </c>
      <c r="P20" s="156">
        <f t="shared" si="1"/>
        <v>-225</v>
      </c>
    </row>
    <row r="21" spans="1:16" ht="14.1" customHeight="1" x14ac:dyDescent="0.2">
      <c r="I21" s="171" t="s">
        <v>315</v>
      </c>
      <c r="J21" s="128">
        <v>13165</v>
      </c>
      <c r="K21" s="128">
        <v>12394</v>
      </c>
      <c r="L21" s="156">
        <f t="shared" si="0"/>
        <v>771</v>
      </c>
      <c r="M21" s="171" t="s">
        <v>212</v>
      </c>
      <c r="N21" s="128">
        <v>150</v>
      </c>
      <c r="O21" s="128">
        <v>347</v>
      </c>
      <c r="P21" s="156">
        <f t="shared" si="1"/>
        <v>-197</v>
      </c>
    </row>
    <row r="22" spans="1:16" ht="14.1" customHeight="1" x14ac:dyDescent="0.2">
      <c r="I22" s="171" t="s">
        <v>316</v>
      </c>
      <c r="J22" s="128">
        <v>12031</v>
      </c>
      <c r="K22" s="128">
        <v>7186</v>
      </c>
      <c r="L22" s="156">
        <f t="shared" si="0"/>
        <v>4845</v>
      </c>
      <c r="M22" s="171" t="s">
        <v>317</v>
      </c>
      <c r="N22" s="128">
        <v>749</v>
      </c>
      <c r="O22" s="128">
        <v>931</v>
      </c>
      <c r="P22" s="156">
        <f t="shared" si="1"/>
        <v>-182</v>
      </c>
    </row>
    <row r="23" spans="1:16" ht="14.1" customHeight="1" x14ac:dyDescent="0.2">
      <c r="I23" s="171" t="s">
        <v>318</v>
      </c>
      <c r="J23" s="128">
        <v>11048</v>
      </c>
      <c r="K23" s="128">
        <v>9525</v>
      </c>
      <c r="L23" s="156">
        <f t="shared" si="0"/>
        <v>1523</v>
      </c>
      <c r="M23" s="171" t="s">
        <v>23</v>
      </c>
      <c r="N23" s="128">
        <v>5556</v>
      </c>
      <c r="O23" s="128">
        <v>5645</v>
      </c>
      <c r="P23" s="156">
        <f t="shared" si="1"/>
        <v>-89</v>
      </c>
    </row>
    <row r="24" spans="1:16" ht="14.1" customHeight="1" x14ac:dyDescent="0.2">
      <c r="I24" s="171" t="s">
        <v>210</v>
      </c>
      <c r="J24" s="128">
        <v>9307</v>
      </c>
      <c r="K24" s="128">
        <v>4795</v>
      </c>
      <c r="L24" s="156">
        <f t="shared" si="0"/>
        <v>4512</v>
      </c>
      <c r="M24" s="171" t="s">
        <v>319</v>
      </c>
      <c r="N24" s="128">
        <v>397</v>
      </c>
      <c r="O24" s="128">
        <v>475</v>
      </c>
      <c r="P24" s="156">
        <f t="shared" si="1"/>
        <v>-78</v>
      </c>
    </row>
    <row r="25" spans="1:16" ht="14.1" customHeight="1" x14ac:dyDescent="0.2">
      <c r="I25" s="171" t="s">
        <v>320</v>
      </c>
      <c r="J25" s="128">
        <v>8813</v>
      </c>
      <c r="K25" s="128">
        <v>6575</v>
      </c>
      <c r="L25" s="156">
        <f t="shared" si="0"/>
        <v>2238</v>
      </c>
      <c r="M25" s="171" t="s">
        <v>321</v>
      </c>
      <c r="N25" s="128">
        <v>25</v>
      </c>
      <c r="O25" s="128">
        <v>99</v>
      </c>
      <c r="P25" s="156">
        <f t="shared" si="1"/>
        <v>-74</v>
      </c>
    </row>
    <row r="26" spans="1:16" ht="14.1" customHeight="1" x14ac:dyDescent="0.2">
      <c r="A26" s="111"/>
      <c r="B26" s="367"/>
      <c r="C26" s="367"/>
      <c r="D26" s="367"/>
      <c r="E26" s="367"/>
      <c r="F26" s="367"/>
      <c r="G26" s="367"/>
      <c r="I26" s="171" t="s">
        <v>28</v>
      </c>
      <c r="J26" s="128">
        <v>8254</v>
      </c>
      <c r="K26" s="128">
        <v>7307</v>
      </c>
      <c r="L26" s="156">
        <f t="shared" si="0"/>
        <v>947</v>
      </c>
      <c r="M26" s="171" t="s">
        <v>322</v>
      </c>
      <c r="N26" s="128">
        <v>38</v>
      </c>
      <c r="O26" s="128">
        <v>111</v>
      </c>
      <c r="P26" s="156">
        <f t="shared" si="1"/>
        <v>-73</v>
      </c>
    </row>
    <row r="27" spans="1:16" s="367" customFormat="1" ht="14.1" customHeight="1" x14ac:dyDescent="0.2">
      <c r="A27" s="341"/>
      <c r="B27" s="340"/>
      <c r="C27" s="340"/>
      <c r="D27" s="340"/>
      <c r="E27" s="340"/>
      <c r="F27" s="340"/>
      <c r="G27" s="340"/>
      <c r="H27" s="340"/>
      <c r="I27" s="171" t="s">
        <v>323</v>
      </c>
      <c r="J27" s="128">
        <v>6677</v>
      </c>
      <c r="K27" s="128">
        <v>5792</v>
      </c>
      <c r="L27" s="156">
        <f t="shared" si="0"/>
        <v>885</v>
      </c>
      <c r="M27" s="171" t="s">
        <v>324</v>
      </c>
      <c r="N27" s="128">
        <v>75</v>
      </c>
      <c r="O27" s="128">
        <v>98</v>
      </c>
      <c r="P27" s="156">
        <f t="shared" si="1"/>
        <v>-23</v>
      </c>
    </row>
    <row r="28" spans="1:16" ht="14.1" customHeight="1" x14ac:dyDescent="0.2">
      <c r="I28" s="171" t="s">
        <v>201</v>
      </c>
      <c r="J28" s="128">
        <v>4566</v>
      </c>
      <c r="K28" s="128">
        <v>4338</v>
      </c>
      <c r="L28" s="156">
        <f t="shared" si="0"/>
        <v>228</v>
      </c>
      <c r="M28" s="171" t="s">
        <v>325</v>
      </c>
      <c r="N28" s="128">
        <v>0</v>
      </c>
      <c r="O28" s="128">
        <v>12</v>
      </c>
      <c r="P28" s="156">
        <f t="shared" si="1"/>
        <v>-12</v>
      </c>
    </row>
    <row r="29" spans="1:16" ht="14.1" customHeight="1" x14ac:dyDescent="0.2">
      <c r="I29" s="171" t="s">
        <v>326</v>
      </c>
      <c r="J29" s="128">
        <v>4469</v>
      </c>
      <c r="K29" s="128">
        <v>1322</v>
      </c>
      <c r="L29" s="156">
        <f t="shared" si="0"/>
        <v>3147</v>
      </c>
      <c r="M29" s="171" t="s">
        <v>327</v>
      </c>
      <c r="N29" s="128">
        <v>604</v>
      </c>
      <c r="O29" s="128">
        <v>610</v>
      </c>
      <c r="P29" s="156">
        <f t="shared" si="1"/>
        <v>-6</v>
      </c>
    </row>
    <row r="30" spans="1:16" ht="14.1" customHeight="1" x14ac:dyDescent="0.2">
      <c r="I30" s="171" t="s">
        <v>328</v>
      </c>
      <c r="J30" s="128">
        <v>4025</v>
      </c>
      <c r="K30" s="128">
        <v>3305</v>
      </c>
      <c r="L30" s="156">
        <f t="shared" si="0"/>
        <v>720</v>
      </c>
      <c r="M30" s="171" t="s">
        <v>329</v>
      </c>
      <c r="N30" s="128">
        <v>728</v>
      </c>
      <c r="O30" s="128">
        <v>733</v>
      </c>
      <c r="P30" s="156">
        <f t="shared" si="1"/>
        <v>-5</v>
      </c>
    </row>
    <row r="31" spans="1:16" ht="14.1" customHeight="1" x14ac:dyDescent="0.2">
      <c r="I31" s="171" t="s">
        <v>265</v>
      </c>
      <c r="J31" s="128">
        <v>3835</v>
      </c>
      <c r="K31" s="128">
        <v>3158</v>
      </c>
      <c r="L31" s="156">
        <f t="shared" si="0"/>
        <v>677</v>
      </c>
      <c r="M31" s="171" t="s">
        <v>49</v>
      </c>
      <c r="N31" s="128">
        <v>0</v>
      </c>
      <c r="O31" s="128">
        <v>5</v>
      </c>
      <c r="P31" s="156">
        <f t="shared" si="1"/>
        <v>-5</v>
      </c>
    </row>
    <row r="32" spans="1:16" ht="14.1" customHeight="1" x14ac:dyDescent="0.2">
      <c r="I32" s="171" t="s">
        <v>33</v>
      </c>
      <c r="J32" s="128">
        <v>3251</v>
      </c>
      <c r="K32" s="128">
        <v>2813</v>
      </c>
      <c r="L32" s="156">
        <f t="shared" si="0"/>
        <v>438</v>
      </c>
      <c r="M32" s="171" t="s">
        <v>330</v>
      </c>
      <c r="N32" s="128">
        <v>0</v>
      </c>
      <c r="O32" s="128">
        <v>1</v>
      </c>
      <c r="P32" s="156">
        <f t="shared" si="1"/>
        <v>-1</v>
      </c>
    </row>
    <row r="33" spans="1:16" ht="14.1" customHeight="1" x14ac:dyDescent="0.2">
      <c r="A33" s="340"/>
      <c r="I33" s="171" t="s">
        <v>331</v>
      </c>
      <c r="J33" s="128">
        <v>2707</v>
      </c>
      <c r="K33" s="128">
        <v>2305</v>
      </c>
      <c r="L33" s="156">
        <f t="shared" si="0"/>
        <v>402</v>
      </c>
      <c r="M33" s="131"/>
      <c r="N33" s="128"/>
      <c r="O33" s="128"/>
      <c r="P33" s="156"/>
    </row>
    <row r="34" spans="1:16" ht="14.1" customHeight="1" x14ac:dyDescent="0.2">
      <c r="A34" s="340"/>
      <c r="I34" s="171" t="s">
        <v>332</v>
      </c>
      <c r="J34" s="128">
        <v>2587</v>
      </c>
      <c r="K34" s="128">
        <v>2087</v>
      </c>
      <c r="L34" s="156">
        <f t="shared" si="0"/>
        <v>500</v>
      </c>
      <c r="M34" s="131"/>
      <c r="N34" s="128"/>
      <c r="O34" s="128"/>
      <c r="P34" s="156"/>
    </row>
    <row r="35" spans="1:16" ht="14.1" customHeight="1" x14ac:dyDescent="0.2">
      <c r="A35" s="340"/>
      <c r="I35" s="171" t="s">
        <v>333</v>
      </c>
      <c r="J35" s="128">
        <v>1810</v>
      </c>
      <c r="K35" s="128">
        <v>1753</v>
      </c>
      <c r="L35" s="156">
        <f t="shared" si="0"/>
        <v>57</v>
      </c>
      <c r="M35" s="131"/>
      <c r="N35" s="128"/>
      <c r="O35" s="128"/>
      <c r="P35" s="156"/>
    </row>
    <row r="36" spans="1:16" ht="14.1" customHeight="1" x14ac:dyDescent="0.2">
      <c r="A36" s="340"/>
      <c r="I36" s="171" t="s">
        <v>334</v>
      </c>
      <c r="J36" s="128">
        <v>1753</v>
      </c>
      <c r="K36" s="128">
        <v>926</v>
      </c>
      <c r="L36" s="156">
        <f t="shared" si="0"/>
        <v>827</v>
      </c>
      <c r="M36" s="131"/>
      <c r="N36" s="128"/>
      <c r="O36" s="128"/>
      <c r="P36" s="156"/>
    </row>
    <row r="37" spans="1:16" ht="14.1" customHeight="1" x14ac:dyDescent="0.2">
      <c r="A37" s="340"/>
      <c r="I37" s="171" t="s">
        <v>134</v>
      </c>
      <c r="J37" s="128">
        <v>1547</v>
      </c>
      <c r="K37" s="128">
        <v>977</v>
      </c>
      <c r="L37" s="156">
        <f t="shared" si="0"/>
        <v>570</v>
      </c>
      <c r="M37" s="131"/>
      <c r="N37" s="128"/>
      <c r="O37" s="128"/>
      <c r="P37" s="156"/>
    </row>
    <row r="38" spans="1:16" ht="14.1" customHeight="1" x14ac:dyDescent="0.2">
      <c r="A38" s="340"/>
      <c r="C38" s="104"/>
      <c r="E38" s="104"/>
      <c r="I38" s="171" t="s">
        <v>335</v>
      </c>
      <c r="J38" s="128">
        <v>1420</v>
      </c>
      <c r="K38" s="128">
        <v>1087</v>
      </c>
      <c r="L38" s="156">
        <f t="shared" si="0"/>
        <v>333</v>
      </c>
    </row>
    <row r="39" spans="1:16" ht="14.1" customHeight="1" x14ac:dyDescent="0.2">
      <c r="A39" s="340"/>
      <c r="I39" s="171" t="s">
        <v>44</v>
      </c>
      <c r="J39" s="128">
        <v>1284</v>
      </c>
      <c r="K39" s="128">
        <v>1030</v>
      </c>
      <c r="L39" s="156">
        <f t="shared" si="0"/>
        <v>254</v>
      </c>
      <c r="M39" s="131"/>
      <c r="N39" s="128"/>
      <c r="O39" s="128"/>
      <c r="P39" s="156"/>
    </row>
    <row r="40" spans="1:16" ht="14.1" customHeight="1" x14ac:dyDescent="0.2">
      <c r="A40" s="340"/>
      <c r="I40" s="171" t="s">
        <v>199</v>
      </c>
      <c r="J40" s="128">
        <v>1166</v>
      </c>
      <c r="K40" s="128">
        <v>698</v>
      </c>
      <c r="L40" s="156">
        <f t="shared" si="0"/>
        <v>468</v>
      </c>
      <c r="M40" s="131"/>
      <c r="N40" s="128"/>
      <c r="O40" s="128"/>
      <c r="P40" s="156"/>
    </row>
    <row r="41" spans="1:16" ht="14.1" customHeight="1" x14ac:dyDescent="0.2">
      <c r="A41" s="340"/>
      <c r="I41" s="171" t="s">
        <v>336</v>
      </c>
      <c r="J41" s="128">
        <v>1158</v>
      </c>
      <c r="K41" s="128">
        <v>1151</v>
      </c>
      <c r="L41" s="156">
        <f t="shared" si="0"/>
        <v>7</v>
      </c>
      <c r="M41" s="131"/>
      <c r="N41" s="128"/>
      <c r="O41" s="128"/>
      <c r="P41" s="156"/>
    </row>
    <row r="42" spans="1:16" ht="14.1" customHeight="1" x14ac:dyDescent="0.2">
      <c r="A42" s="340"/>
      <c r="I42" s="171" t="s">
        <v>337</v>
      </c>
      <c r="J42" s="128">
        <v>1102</v>
      </c>
      <c r="K42" s="128">
        <v>93</v>
      </c>
      <c r="L42" s="156">
        <f t="shared" si="0"/>
        <v>1009</v>
      </c>
      <c r="M42" s="131"/>
      <c r="N42" s="128"/>
      <c r="O42" s="128"/>
      <c r="P42" s="156"/>
    </row>
    <row r="43" spans="1:16" ht="14.1" customHeight="1" x14ac:dyDescent="0.2">
      <c r="A43" s="340"/>
      <c r="I43" s="171" t="s">
        <v>338</v>
      </c>
      <c r="J43" s="128">
        <v>1088</v>
      </c>
      <c r="K43" s="128">
        <v>883</v>
      </c>
      <c r="L43" s="156">
        <f t="shared" si="0"/>
        <v>205</v>
      </c>
    </row>
    <row r="44" spans="1:16" ht="14.1" customHeight="1" x14ac:dyDescent="0.2">
      <c r="A44" s="340"/>
      <c r="I44" s="171" t="s">
        <v>257</v>
      </c>
      <c r="J44" s="128">
        <v>1036</v>
      </c>
      <c r="K44" s="128">
        <v>558</v>
      </c>
      <c r="L44" s="156">
        <f t="shared" si="0"/>
        <v>478</v>
      </c>
    </row>
    <row r="45" spans="1:16" ht="14.1" customHeight="1" x14ac:dyDescent="0.2">
      <c r="A45" s="340"/>
      <c r="I45" s="171" t="s">
        <v>339</v>
      </c>
      <c r="J45" s="128">
        <v>1010</v>
      </c>
      <c r="K45" s="128">
        <v>923</v>
      </c>
      <c r="L45" s="156">
        <f t="shared" si="0"/>
        <v>87</v>
      </c>
      <c r="M45" s="369"/>
      <c r="N45" s="370"/>
      <c r="O45" s="370"/>
      <c r="P45" s="156"/>
    </row>
    <row r="46" spans="1:16" ht="14.1" customHeight="1" x14ac:dyDescent="0.2">
      <c r="A46" s="340"/>
      <c r="I46" s="171" t="s">
        <v>340</v>
      </c>
      <c r="J46" s="128">
        <v>827</v>
      </c>
      <c r="K46" s="128">
        <v>275</v>
      </c>
      <c r="L46" s="156">
        <f t="shared" si="0"/>
        <v>552</v>
      </c>
    </row>
    <row r="47" spans="1:16" ht="14.1" customHeight="1" x14ac:dyDescent="0.2">
      <c r="A47" s="340"/>
      <c r="I47" s="171" t="s">
        <v>262</v>
      </c>
      <c r="J47" s="128">
        <v>211</v>
      </c>
      <c r="K47" s="128">
        <v>85</v>
      </c>
      <c r="L47" s="156">
        <f t="shared" si="0"/>
        <v>126</v>
      </c>
    </row>
    <row r="48" spans="1:16" ht="14.1" customHeight="1" x14ac:dyDescent="0.2">
      <c r="A48" s="340"/>
      <c r="I48" s="171" t="s">
        <v>341</v>
      </c>
      <c r="J48" s="128">
        <v>207</v>
      </c>
      <c r="K48" s="128">
        <v>7</v>
      </c>
      <c r="L48" s="156">
        <f t="shared" si="0"/>
        <v>200</v>
      </c>
    </row>
    <row r="49" spans="1:16" ht="14.1" customHeight="1" x14ac:dyDescent="0.2">
      <c r="A49" s="340"/>
      <c r="I49" s="171" t="s">
        <v>342</v>
      </c>
      <c r="J49" s="128">
        <v>153</v>
      </c>
      <c r="K49" s="128">
        <v>112</v>
      </c>
      <c r="L49" s="156">
        <f t="shared" si="0"/>
        <v>41</v>
      </c>
    </row>
    <row r="50" spans="1:16" ht="14.1" customHeight="1" x14ac:dyDescent="0.2">
      <c r="A50" s="340"/>
      <c r="I50" s="171" t="s">
        <v>137</v>
      </c>
      <c r="J50" s="128">
        <v>244824</v>
      </c>
      <c r="K50" s="128">
        <v>235007</v>
      </c>
      <c r="L50" s="156">
        <f t="shared" si="0"/>
        <v>9817</v>
      </c>
    </row>
    <row r="51" spans="1:16" ht="14.1" customHeight="1" x14ac:dyDescent="0.2">
      <c r="A51" s="104"/>
      <c r="I51" s="371" t="s">
        <v>151</v>
      </c>
      <c r="J51" s="372">
        <f>SUM(J10:J50)</f>
        <v>2971687</v>
      </c>
      <c r="K51" s="373">
        <f>SUM(K10:K50)</f>
        <v>2673914</v>
      </c>
      <c r="L51" s="372">
        <f>SUM(L10:L50)</f>
        <v>297773</v>
      </c>
      <c r="M51" s="371" t="s">
        <v>151</v>
      </c>
      <c r="N51" s="372">
        <f>SUM(N10:N47)</f>
        <v>939190</v>
      </c>
      <c r="O51" s="373">
        <f t="shared" ref="O51:P51" si="2">SUM(O10:O47)</f>
        <v>967847</v>
      </c>
      <c r="P51" s="372">
        <f t="shared" si="2"/>
        <v>-28657</v>
      </c>
    </row>
    <row r="52" spans="1:16" ht="14.1" customHeight="1" x14ac:dyDescent="0.2">
      <c r="A52" s="104"/>
      <c r="J52" s="372">
        <f>N51</f>
        <v>939190</v>
      </c>
      <c r="K52" s="372">
        <f>O51</f>
        <v>967847</v>
      </c>
      <c r="L52" s="372">
        <f>P51</f>
        <v>-28657</v>
      </c>
      <c r="M52" s="374"/>
    </row>
    <row r="53" spans="1:16" ht="14.1" customHeight="1" x14ac:dyDescent="0.2">
      <c r="A53" s="104"/>
      <c r="D53" s="375"/>
      <c r="F53" s="375"/>
      <c r="J53" s="376">
        <f>SUM(J51:J52)</f>
        <v>3910877</v>
      </c>
      <c r="K53" s="376">
        <f>SUM(K51:K52)</f>
        <v>3641761</v>
      </c>
      <c r="L53" s="376">
        <f>SUM(L51:L52)</f>
        <v>269116</v>
      </c>
      <c r="M53" s="374"/>
    </row>
    <row r="54" spans="1:16" ht="14.1" customHeight="1" x14ac:dyDescent="0.2">
      <c r="A54" s="104"/>
      <c r="I54" s="377" t="s">
        <v>361</v>
      </c>
      <c r="J54" s="342">
        <f>C9-J53</f>
        <v>0</v>
      </c>
      <c r="K54" s="342">
        <f>E9-K53</f>
        <v>0</v>
      </c>
      <c r="L54" s="342">
        <f>G9-L53</f>
        <v>0</v>
      </c>
      <c r="M54" s="374"/>
    </row>
    <row r="55" spans="1:16" ht="14.1" customHeight="1" x14ac:dyDescent="0.2">
      <c r="I55" s="377"/>
      <c r="M55" s="374"/>
    </row>
    <row r="56" spans="1:16" ht="14.1" customHeight="1" x14ac:dyDescent="0.2">
      <c r="A56" s="114">
        <v>2</v>
      </c>
      <c r="B56" s="307" t="s">
        <v>73</v>
      </c>
      <c r="C56" s="48">
        <v>1896497</v>
      </c>
      <c r="D56" s="363">
        <f>C56*100/22958322</f>
        <v>8.2606080705724043</v>
      </c>
      <c r="E56" s="48">
        <v>1686286</v>
      </c>
      <c r="F56" s="363">
        <f>E56*100/23212007</f>
        <v>7.2647143351283674</v>
      </c>
      <c r="G56" s="120">
        <f>C56-E56</f>
        <v>210211</v>
      </c>
      <c r="H56" s="121">
        <f>G56*100/E56</f>
        <v>12.46591622061738</v>
      </c>
      <c r="I56" s="371"/>
      <c r="J56" s="372"/>
      <c r="K56" s="372"/>
      <c r="L56" s="372"/>
      <c r="M56" s="378"/>
      <c r="N56" s="372"/>
      <c r="O56" s="372"/>
      <c r="P56" s="372"/>
    </row>
    <row r="57" spans="1:16" ht="14.1" customHeight="1" x14ac:dyDescent="0.2">
      <c r="I57" s="171" t="s">
        <v>199</v>
      </c>
      <c r="J57" s="128">
        <v>225343</v>
      </c>
      <c r="K57" s="128">
        <v>126565</v>
      </c>
      <c r="L57" s="156">
        <f t="shared" ref="L57:L94" si="3">J57-K57</f>
        <v>98778</v>
      </c>
      <c r="M57" s="171" t="s">
        <v>30</v>
      </c>
      <c r="N57" s="128">
        <v>707923</v>
      </c>
      <c r="O57" s="128">
        <v>869780</v>
      </c>
      <c r="P57" s="156">
        <f t="shared" ref="P57:P85" si="4">N57-O57</f>
        <v>-161857</v>
      </c>
    </row>
    <row r="58" spans="1:16" ht="14.1" customHeight="1" x14ac:dyDescent="0.2">
      <c r="C58" s="367"/>
      <c r="E58" s="367"/>
      <c r="I58" s="171" t="s">
        <v>257</v>
      </c>
      <c r="J58" s="128">
        <v>107295</v>
      </c>
      <c r="K58" s="128">
        <v>64278</v>
      </c>
      <c r="L58" s="156">
        <f t="shared" si="3"/>
        <v>43017</v>
      </c>
      <c r="M58" s="171" t="s">
        <v>306</v>
      </c>
      <c r="N58" s="128">
        <v>89744</v>
      </c>
      <c r="O58" s="128">
        <v>122449</v>
      </c>
      <c r="P58" s="156">
        <f t="shared" si="4"/>
        <v>-32705</v>
      </c>
    </row>
    <row r="59" spans="1:16" ht="14.1" customHeight="1" x14ac:dyDescent="0.2">
      <c r="B59" s="367"/>
      <c r="C59" s="367"/>
      <c r="D59" s="367"/>
      <c r="E59" s="367"/>
      <c r="F59" s="367"/>
      <c r="I59" s="171" t="s">
        <v>344</v>
      </c>
      <c r="J59" s="128">
        <v>47547</v>
      </c>
      <c r="K59" s="128">
        <v>5379</v>
      </c>
      <c r="L59" s="156">
        <f t="shared" si="3"/>
        <v>42168</v>
      </c>
      <c r="M59" s="171" t="s">
        <v>28</v>
      </c>
      <c r="N59" s="128">
        <v>9301</v>
      </c>
      <c r="O59" s="128">
        <v>21886</v>
      </c>
      <c r="P59" s="156">
        <f t="shared" si="4"/>
        <v>-12585</v>
      </c>
    </row>
    <row r="60" spans="1:16" ht="14.1" customHeight="1" x14ac:dyDescent="0.2">
      <c r="B60" s="367"/>
      <c r="C60" s="367"/>
      <c r="D60" s="367"/>
      <c r="E60" s="367"/>
      <c r="F60" s="367"/>
      <c r="I60" s="171" t="s">
        <v>198</v>
      </c>
      <c r="J60" s="128">
        <v>40226</v>
      </c>
      <c r="K60" s="128">
        <v>1222</v>
      </c>
      <c r="L60" s="156">
        <f t="shared" si="3"/>
        <v>39004</v>
      </c>
      <c r="M60" s="171" t="s">
        <v>201</v>
      </c>
      <c r="N60" s="128">
        <v>28803</v>
      </c>
      <c r="O60" s="128">
        <v>37641</v>
      </c>
      <c r="P60" s="156">
        <f t="shared" si="4"/>
        <v>-8838</v>
      </c>
    </row>
    <row r="61" spans="1:16" ht="14.1" customHeight="1" x14ac:dyDescent="0.2">
      <c r="I61" s="171" t="s">
        <v>23</v>
      </c>
      <c r="J61" s="128">
        <v>94578</v>
      </c>
      <c r="K61" s="128">
        <v>71961</v>
      </c>
      <c r="L61" s="156">
        <f t="shared" si="3"/>
        <v>22617</v>
      </c>
      <c r="M61" s="171" t="s">
        <v>312</v>
      </c>
      <c r="N61" s="128">
        <v>10494</v>
      </c>
      <c r="O61" s="128">
        <v>18184</v>
      </c>
      <c r="P61" s="156">
        <f t="shared" si="4"/>
        <v>-7690</v>
      </c>
    </row>
    <row r="62" spans="1:16" ht="14.1" customHeight="1" x14ac:dyDescent="0.2">
      <c r="I62" s="171" t="s">
        <v>314</v>
      </c>
      <c r="J62" s="128">
        <v>34726</v>
      </c>
      <c r="K62" s="128">
        <v>21424</v>
      </c>
      <c r="L62" s="156">
        <f t="shared" si="3"/>
        <v>13302</v>
      </c>
      <c r="M62" s="171" t="s">
        <v>304</v>
      </c>
      <c r="N62" s="128">
        <v>2598</v>
      </c>
      <c r="O62" s="128">
        <v>5159</v>
      </c>
      <c r="P62" s="156">
        <f t="shared" si="4"/>
        <v>-2561</v>
      </c>
    </row>
    <row r="63" spans="1:16" ht="14.1" customHeight="1" x14ac:dyDescent="0.2">
      <c r="I63" s="171" t="s">
        <v>301</v>
      </c>
      <c r="J63" s="128">
        <v>32668</v>
      </c>
      <c r="K63" s="128">
        <v>25136</v>
      </c>
      <c r="L63" s="156">
        <f t="shared" si="3"/>
        <v>7532</v>
      </c>
      <c r="M63" s="171" t="s">
        <v>308</v>
      </c>
      <c r="N63" s="128">
        <v>19105</v>
      </c>
      <c r="O63" s="128">
        <v>21178</v>
      </c>
      <c r="P63" s="156">
        <f t="shared" si="4"/>
        <v>-2073</v>
      </c>
    </row>
    <row r="64" spans="1:16" ht="14.1" customHeight="1" x14ac:dyDescent="0.2">
      <c r="I64" s="171" t="s">
        <v>324</v>
      </c>
      <c r="J64" s="128">
        <v>32550</v>
      </c>
      <c r="K64" s="128">
        <v>27897</v>
      </c>
      <c r="L64" s="156">
        <f t="shared" si="3"/>
        <v>4653</v>
      </c>
      <c r="M64" s="171" t="s">
        <v>31</v>
      </c>
      <c r="N64" s="128">
        <v>417</v>
      </c>
      <c r="O64" s="128">
        <v>1395</v>
      </c>
      <c r="P64" s="156">
        <f t="shared" si="4"/>
        <v>-978</v>
      </c>
    </row>
    <row r="65" spans="1:16" ht="14.1" customHeight="1" x14ac:dyDescent="0.2">
      <c r="I65" s="171" t="s">
        <v>345</v>
      </c>
      <c r="J65" s="128">
        <v>6557</v>
      </c>
      <c r="K65" s="128">
        <v>2381</v>
      </c>
      <c r="L65" s="156">
        <f t="shared" si="3"/>
        <v>4176</v>
      </c>
      <c r="M65" s="171" t="s">
        <v>305</v>
      </c>
      <c r="N65" s="128">
        <v>5467</v>
      </c>
      <c r="O65" s="128">
        <v>6048</v>
      </c>
      <c r="P65" s="156">
        <f t="shared" si="4"/>
        <v>-581</v>
      </c>
    </row>
    <row r="66" spans="1:16" ht="14.1" customHeight="1" x14ac:dyDescent="0.2">
      <c r="I66" s="171" t="s">
        <v>328</v>
      </c>
      <c r="J66" s="128">
        <v>5561</v>
      </c>
      <c r="K66" s="128">
        <v>2474</v>
      </c>
      <c r="L66" s="156">
        <f t="shared" si="3"/>
        <v>3087</v>
      </c>
      <c r="M66" s="171" t="s">
        <v>254</v>
      </c>
      <c r="N66" s="128">
        <v>6880</v>
      </c>
      <c r="O66" s="128">
        <v>7426</v>
      </c>
      <c r="P66" s="156">
        <f t="shared" si="4"/>
        <v>-546</v>
      </c>
    </row>
    <row r="67" spans="1:16" ht="14.1" customHeight="1" x14ac:dyDescent="0.2">
      <c r="I67" s="171" t="s">
        <v>318</v>
      </c>
      <c r="J67" s="128">
        <v>5594</v>
      </c>
      <c r="K67" s="128">
        <v>3523</v>
      </c>
      <c r="L67" s="156">
        <f t="shared" si="3"/>
        <v>2071</v>
      </c>
      <c r="M67" s="171" t="s">
        <v>346</v>
      </c>
      <c r="N67" s="128">
        <v>0</v>
      </c>
      <c r="O67" s="128">
        <v>460</v>
      </c>
      <c r="P67" s="156">
        <f t="shared" si="4"/>
        <v>-460</v>
      </c>
    </row>
    <row r="68" spans="1:16" ht="14.1" customHeight="1" x14ac:dyDescent="0.2">
      <c r="A68" s="111"/>
      <c r="B68" s="367"/>
      <c r="C68" s="367"/>
      <c r="D68" s="367"/>
      <c r="E68" s="367"/>
      <c r="F68" s="367"/>
      <c r="G68" s="367"/>
      <c r="H68" s="367"/>
      <c r="I68" s="171" t="s">
        <v>309</v>
      </c>
      <c r="J68" s="128">
        <v>10457</v>
      </c>
      <c r="K68" s="128">
        <v>8879</v>
      </c>
      <c r="L68" s="156">
        <f t="shared" si="3"/>
        <v>1578</v>
      </c>
      <c r="M68" s="171" t="s">
        <v>310</v>
      </c>
      <c r="N68" s="128">
        <v>0</v>
      </c>
      <c r="O68" s="128">
        <v>460</v>
      </c>
      <c r="P68" s="156">
        <f t="shared" si="4"/>
        <v>-460</v>
      </c>
    </row>
    <row r="69" spans="1:16" ht="14.1" customHeight="1" x14ac:dyDescent="0.2">
      <c r="A69" s="111"/>
      <c r="B69" s="367"/>
      <c r="C69" s="367"/>
      <c r="D69" s="367"/>
      <c r="E69" s="367"/>
      <c r="F69" s="367"/>
      <c r="G69" s="367"/>
      <c r="H69" s="367"/>
      <c r="I69" s="171" t="s">
        <v>48</v>
      </c>
      <c r="J69" s="128">
        <v>3416</v>
      </c>
      <c r="K69" s="128">
        <v>2606</v>
      </c>
      <c r="L69" s="156">
        <f t="shared" si="3"/>
        <v>810</v>
      </c>
      <c r="M69" s="171" t="s">
        <v>204</v>
      </c>
      <c r="N69" s="128">
        <v>1062</v>
      </c>
      <c r="O69" s="128">
        <v>1489</v>
      </c>
      <c r="P69" s="156">
        <f t="shared" si="4"/>
        <v>-427</v>
      </c>
    </row>
    <row r="70" spans="1:16" ht="14.1" customHeight="1" x14ac:dyDescent="0.2">
      <c r="A70" s="111"/>
      <c r="B70" s="367"/>
      <c r="C70" s="367"/>
      <c r="D70" s="367"/>
      <c r="E70" s="367"/>
      <c r="F70" s="367"/>
      <c r="G70" s="367"/>
      <c r="H70" s="367"/>
      <c r="I70" s="171" t="s">
        <v>325</v>
      </c>
      <c r="J70" s="128">
        <v>423</v>
      </c>
      <c r="K70" s="128">
        <v>0</v>
      </c>
      <c r="L70" s="156">
        <f t="shared" si="3"/>
        <v>423</v>
      </c>
      <c r="M70" s="171" t="s">
        <v>331</v>
      </c>
      <c r="N70" s="128">
        <v>214</v>
      </c>
      <c r="O70" s="128">
        <v>463</v>
      </c>
      <c r="P70" s="156">
        <f t="shared" si="4"/>
        <v>-249</v>
      </c>
    </row>
    <row r="71" spans="1:16" ht="14.1" customHeight="1" x14ac:dyDescent="0.2">
      <c r="A71" s="111"/>
      <c r="B71" s="367"/>
      <c r="C71" s="367"/>
      <c r="D71" s="367"/>
      <c r="E71" s="367"/>
      <c r="F71" s="367"/>
      <c r="G71" s="367"/>
      <c r="H71" s="367"/>
      <c r="I71" s="171" t="s">
        <v>332</v>
      </c>
      <c r="J71" s="128">
        <v>458</v>
      </c>
      <c r="K71" s="128">
        <v>154</v>
      </c>
      <c r="L71" s="156">
        <f t="shared" si="3"/>
        <v>304</v>
      </c>
      <c r="M71" s="171" t="s">
        <v>302</v>
      </c>
      <c r="N71" s="128">
        <v>20203</v>
      </c>
      <c r="O71" s="128">
        <v>20440</v>
      </c>
      <c r="P71" s="156">
        <f t="shared" si="4"/>
        <v>-237</v>
      </c>
    </row>
    <row r="72" spans="1:16" ht="14.1" customHeight="1" x14ac:dyDescent="0.2">
      <c r="I72" s="171" t="s">
        <v>322</v>
      </c>
      <c r="J72" s="128">
        <v>441</v>
      </c>
      <c r="K72" s="128">
        <v>152</v>
      </c>
      <c r="L72" s="156">
        <f t="shared" si="3"/>
        <v>289</v>
      </c>
      <c r="M72" s="171" t="s">
        <v>311</v>
      </c>
      <c r="N72" s="128">
        <v>450</v>
      </c>
      <c r="O72" s="128">
        <v>665</v>
      </c>
      <c r="P72" s="156">
        <f t="shared" si="4"/>
        <v>-215</v>
      </c>
    </row>
    <row r="73" spans="1:16" ht="14.1" customHeight="1" x14ac:dyDescent="0.2">
      <c r="I73" s="171" t="s">
        <v>271</v>
      </c>
      <c r="J73" s="128">
        <v>550</v>
      </c>
      <c r="K73" s="128">
        <v>277</v>
      </c>
      <c r="L73" s="156">
        <f t="shared" si="3"/>
        <v>273</v>
      </c>
      <c r="M73" s="171" t="s">
        <v>339</v>
      </c>
      <c r="N73" s="128">
        <v>878</v>
      </c>
      <c r="O73" s="128">
        <v>985</v>
      </c>
      <c r="P73" s="156">
        <f t="shared" si="4"/>
        <v>-107</v>
      </c>
    </row>
    <row r="74" spans="1:16" ht="14.1" customHeight="1" x14ac:dyDescent="0.2">
      <c r="I74" s="171" t="s">
        <v>317</v>
      </c>
      <c r="J74" s="128">
        <v>381</v>
      </c>
      <c r="K74" s="128">
        <v>125</v>
      </c>
      <c r="L74" s="156">
        <f t="shared" si="3"/>
        <v>256</v>
      </c>
      <c r="M74" s="171" t="s">
        <v>338</v>
      </c>
      <c r="N74" s="128">
        <v>104</v>
      </c>
      <c r="O74" s="128">
        <v>155</v>
      </c>
      <c r="P74" s="156">
        <f t="shared" si="4"/>
        <v>-51</v>
      </c>
    </row>
    <row r="75" spans="1:16" ht="14.1" customHeight="1" x14ac:dyDescent="0.2">
      <c r="I75" s="171" t="s">
        <v>321</v>
      </c>
      <c r="J75" s="128">
        <v>3035</v>
      </c>
      <c r="K75" s="128">
        <v>2790</v>
      </c>
      <c r="L75" s="156">
        <f t="shared" si="3"/>
        <v>245</v>
      </c>
      <c r="M75" s="171" t="s">
        <v>329</v>
      </c>
      <c r="N75" s="128">
        <v>6</v>
      </c>
      <c r="O75" s="128">
        <v>57</v>
      </c>
      <c r="P75" s="156">
        <f t="shared" si="4"/>
        <v>-51</v>
      </c>
    </row>
    <row r="76" spans="1:16" ht="14.1" customHeight="1" x14ac:dyDescent="0.2">
      <c r="I76" s="171" t="s">
        <v>315</v>
      </c>
      <c r="J76" s="128">
        <v>251</v>
      </c>
      <c r="K76" s="128">
        <v>42</v>
      </c>
      <c r="L76" s="156">
        <f t="shared" si="3"/>
        <v>209</v>
      </c>
      <c r="M76" s="171" t="s">
        <v>340</v>
      </c>
      <c r="N76" s="128">
        <v>208</v>
      </c>
      <c r="O76" s="128">
        <v>238</v>
      </c>
      <c r="P76" s="156">
        <f t="shared" si="4"/>
        <v>-30</v>
      </c>
    </row>
    <row r="77" spans="1:16" ht="14.1" customHeight="1" x14ac:dyDescent="0.2">
      <c r="I77" s="171" t="s">
        <v>307</v>
      </c>
      <c r="J77" s="128">
        <v>866</v>
      </c>
      <c r="K77" s="128">
        <v>661</v>
      </c>
      <c r="L77" s="156">
        <f t="shared" si="3"/>
        <v>205</v>
      </c>
      <c r="M77" s="171" t="s">
        <v>320</v>
      </c>
      <c r="N77" s="128">
        <v>348</v>
      </c>
      <c r="O77" s="128">
        <v>370</v>
      </c>
      <c r="P77" s="156">
        <f t="shared" si="4"/>
        <v>-22</v>
      </c>
    </row>
    <row r="78" spans="1:16" ht="14.1" customHeight="1" x14ac:dyDescent="0.2">
      <c r="I78" s="171" t="s">
        <v>210</v>
      </c>
      <c r="J78" s="128">
        <v>188</v>
      </c>
      <c r="K78" s="128">
        <v>25</v>
      </c>
      <c r="L78" s="156">
        <f t="shared" si="3"/>
        <v>163</v>
      </c>
      <c r="M78" s="171" t="s">
        <v>327</v>
      </c>
      <c r="N78" s="128">
        <v>114</v>
      </c>
      <c r="O78" s="128">
        <v>128</v>
      </c>
      <c r="P78" s="156">
        <f t="shared" si="4"/>
        <v>-14</v>
      </c>
    </row>
    <row r="79" spans="1:16" ht="14.1" customHeight="1" x14ac:dyDescent="0.2">
      <c r="A79" s="340"/>
      <c r="I79" s="171" t="s">
        <v>22</v>
      </c>
      <c r="J79" s="128">
        <v>676</v>
      </c>
      <c r="K79" s="128">
        <v>557</v>
      </c>
      <c r="L79" s="156">
        <f t="shared" si="3"/>
        <v>119</v>
      </c>
      <c r="M79" s="171" t="s">
        <v>303</v>
      </c>
      <c r="N79" s="128">
        <v>207</v>
      </c>
      <c r="O79" s="128">
        <v>218</v>
      </c>
      <c r="P79" s="156">
        <f t="shared" si="4"/>
        <v>-11</v>
      </c>
    </row>
    <row r="80" spans="1:16" ht="14.1" customHeight="1" x14ac:dyDescent="0.2">
      <c r="A80" s="340"/>
      <c r="I80" s="171" t="s">
        <v>25</v>
      </c>
      <c r="J80" s="128">
        <v>1426</v>
      </c>
      <c r="K80" s="128">
        <v>1324</v>
      </c>
      <c r="L80" s="156">
        <f t="shared" si="3"/>
        <v>102</v>
      </c>
      <c r="M80" s="171" t="s">
        <v>313</v>
      </c>
      <c r="N80" s="128">
        <v>23</v>
      </c>
      <c r="O80" s="128">
        <v>29</v>
      </c>
      <c r="P80" s="156">
        <f t="shared" si="4"/>
        <v>-6</v>
      </c>
    </row>
    <row r="81" spans="1:16" ht="14.1" customHeight="1" x14ac:dyDescent="0.2">
      <c r="A81" s="340"/>
      <c r="I81" s="171" t="s">
        <v>333</v>
      </c>
      <c r="J81" s="128">
        <v>205</v>
      </c>
      <c r="K81" s="128">
        <v>108</v>
      </c>
      <c r="L81" s="156">
        <f t="shared" si="3"/>
        <v>97</v>
      </c>
      <c r="M81" s="171" t="s">
        <v>212</v>
      </c>
      <c r="N81" s="128">
        <v>0</v>
      </c>
      <c r="O81" s="128">
        <v>5</v>
      </c>
      <c r="P81" s="156">
        <f t="shared" si="4"/>
        <v>-5</v>
      </c>
    </row>
    <row r="82" spans="1:16" ht="14.1" customHeight="1" x14ac:dyDescent="0.2">
      <c r="A82" s="340"/>
      <c r="I82" s="171" t="s">
        <v>336</v>
      </c>
      <c r="J82" s="128">
        <v>1247</v>
      </c>
      <c r="K82" s="128">
        <v>1152</v>
      </c>
      <c r="L82" s="156">
        <f t="shared" si="3"/>
        <v>95</v>
      </c>
      <c r="M82" s="171" t="s">
        <v>347</v>
      </c>
      <c r="N82" s="128">
        <v>0</v>
      </c>
      <c r="O82" s="128">
        <v>5</v>
      </c>
      <c r="P82" s="156">
        <f t="shared" si="4"/>
        <v>-5</v>
      </c>
    </row>
    <row r="83" spans="1:16" ht="14.1" customHeight="1" x14ac:dyDescent="0.2">
      <c r="A83" s="340"/>
      <c r="I83" s="171" t="s">
        <v>348</v>
      </c>
      <c r="J83" s="128">
        <v>90</v>
      </c>
      <c r="K83" s="128">
        <v>0</v>
      </c>
      <c r="L83" s="156">
        <f t="shared" si="3"/>
        <v>90</v>
      </c>
      <c r="M83" s="171" t="s">
        <v>349</v>
      </c>
      <c r="N83" s="128">
        <v>173</v>
      </c>
      <c r="O83" s="128">
        <v>175</v>
      </c>
      <c r="P83" s="156">
        <f t="shared" si="4"/>
        <v>-2</v>
      </c>
    </row>
    <row r="84" spans="1:16" ht="14.1" customHeight="1" x14ac:dyDescent="0.2">
      <c r="A84" s="340"/>
      <c r="I84" s="171" t="s">
        <v>262</v>
      </c>
      <c r="J84" s="128">
        <v>92</v>
      </c>
      <c r="K84" s="128">
        <v>18</v>
      </c>
      <c r="L84" s="156">
        <f t="shared" si="3"/>
        <v>74</v>
      </c>
      <c r="M84" s="171" t="s">
        <v>323</v>
      </c>
      <c r="N84" s="128">
        <v>1</v>
      </c>
      <c r="O84" s="128">
        <v>3</v>
      </c>
      <c r="P84" s="156">
        <f t="shared" si="4"/>
        <v>-2</v>
      </c>
    </row>
    <row r="85" spans="1:16" ht="14.1" customHeight="1" x14ac:dyDescent="0.2">
      <c r="A85" s="340"/>
      <c r="I85" s="171" t="s">
        <v>326</v>
      </c>
      <c r="J85" s="128">
        <v>121</v>
      </c>
      <c r="K85" s="128">
        <v>51</v>
      </c>
      <c r="L85" s="156">
        <f t="shared" si="3"/>
        <v>70</v>
      </c>
      <c r="M85" s="171" t="s">
        <v>49</v>
      </c>
      <c r="N85" s="128">
        <v>0</v>
      </c>
      <c r="O85" s="128">
        <v>1</v>
      </c>
      <c r="P85" s="156">
        <f t="shared" si="4"/>
        <v>-1</v>
      </c>
    </row>
    <row r="86" spans="1:16" ht="14.1" customHeight="1" x14ac:dyDescent="0.2">
      <c r="A86" s="340"/>
      <c r="I86" s="171" t="s">
        <v>319</v>
      </c>
      <c r="J86" s="128">
        <v>133</v>
      </c>
      <c r="K86" s="128">
        <v>78</v>
      </c>
      <c r="L86" s="156">
        <f t="shared" si="3"/>
        <v>55</v>
      </c>
      <c r="M86" s="131"/>
      <c r="N86" s="128"/>
      <c r="O86" s="128"/>
      <c r="P86" s="156"/>
    </row>
    <row r="87" spans="1:16" ht="14.1" customHeight="1" x14ac:dyDescent="0.2">
      <c r="A87" s="340"/>
      <c r="I87" s="171" t="s">
        <v>316</v>
      </c>
      <c r="J87" s="128">
        <v>40</v>
      </c>
      <c r="K87" s="128">
        <v>0</v>
      </c>
      <c r="L87" s="156">
        <f t="shared" si="3"/>
        <v>40</v>
      </c>
      <c r="M87" s="131"/>
      <c r="N87" s="128"/>
      <c r="O87" s="128"/>
      <c r="P87" s="156"/>
    </row>
    <row r="88" spans="1:16" ht="14.1" customHeight="1" x14ac:dyDescent="0.2">
      <c r="A88" s="340"/>
      <c r="I88" s="171" t="s">
        <v>134</v>
      </c>
      <c r="J88" s="128">
        <v>135</v>
      </c>
      <c r="K88" s="128">
        <v>108</v>
      </c>
      <c r="L88" s="156">
        <f t="shared" si="3"/>
        <v>27</v>
      </c>
      <c r="M88" s="131"/>
      <c r="N88" s="128"/>
      <c r="O88" s="128"/>
      <c r="P88" s="156"/>
    </row>
    <row r="89" spans="1:16" ht="14.1" customHeight="1" x14ac:dyDescent="0.2">
      <c r="A89" s="340"/>
      <c r="I89" s="171" t="s">
        <v>44</v>
      </c>
      <c r="J89" s="128">
        <v>167</v>
      </c>
      <c r="K89" s="128">
        <v>156</v>
      </c>
      <c r="L89" s="156">
        <f t="shared" si="3"/>
        <v>11</v>
      </c>
      <c r="M89" s="131"/>
      <c r="N89" s="128"/>
      <c r="O89" s="128"/>
      <c r="P89" s="156"/>
    </row>
    <row r="90" spans="1:16" ht="14.1" customHeight="1" x14ac:dyDescent="0.2">
      <c r="A90" s="340"/>
      <c r="I90" s="171" t="s">
        <v>33</v>
      </c>
      <c r="J90" s="128">
        <v>31</v>
      </c>
      <c r="K90" s="128">
        <v>28</v>
      </c>
      <c r="L90" s="156">
        <f t="shared" si="3"/>
        <v>3</v>
      </c>
      <c r="M90" s="131"/>
      <c r="N90" s="128"/>
      <c r="O90" s="128"/>
      <c r="P90" s="156"/>
    </row>
    <row r="91" spans="1:16" ht="14.1" customHeight="1" x14ac:dyDescent="0.2">
      <c r="A91" s="340"/>
      <c r="I91" s="171" t="s">
        <v>350</v>
      </c>
      <c r="J91" s="128">
        <v>3</v>
      </c>
      <c r="K91" s="128">
        <v>1</v>
      </c>
      <c r="L91" s="156">
        <f t="shared" si="3"/>
        <v>2</v>
      </c>
      <c r="M91" s="131"/>
      <c r="N91" s="128"/>
      <c r="O91" s="128"/>
      <c r="P91" s="156"/>
    </row>
    <row r="92" spans="1:16" ht="14.1" customHeight="1" x14ac:dyDescent="0.2">
      <c r="A92" s="340"/>
      <c r="I92" s="171" t="s">
        <v>265</v>
      </c>
      <c r="J92" s="128">
        <v>3</v>
      </c>
      <c r="K92" s="128">
        <v>1</v>
      </c>
      <c r="L92" s="156">
        <f t="shared" si="3"/>
        <v>2</v>
      </c>
      <c r="M92" s="131"/>
      <c r="N92" s="128"/>
      <c r="O92" s="128"/>
      <c r="P92" s="156"/>
    </row>
    <row r="93" spans="1:16" ht="14.1" customHeight="1" x14ac:dyDescent="0.2">
      <c r="A93" s="340"/>
      <c r="I93" s="171" t="s">
        <v>334</v>
      </c>
      <c r="J93" s="128">
        <v>2</v>
      </c>
      <c r="K93" s="128">
        <v>2</v>
      </c>
      <c r="L93" s="156">
        <f t="shared" si="3"/>
        <v>0</v>
      </c>
      <c r="M93" s="369"/>
      <c r="N93" s="370"/>
      <c r="O93" s="370"/>
      <c r="P93" s="156"/>
    </row>
    <row r="94" spans="1:16" ht="14.1" customHeight="1" x14ac:dyDescent="0.2">
      <c r="A94" s="340"/>
      <c r="I94" s="171" t="s">
        <v>137</v>
      </c>
      <c r="J94" s="128">
        <v>334292</v>
      </c>
      <c r="K94" s="128">
        <v>177259</v>
      </c>
      <c r="L94" s="156">
        <f t="shared" si="3"/>
        <v>157033</v>
      </c>
      <c r="M94" s="369"/>
      <c r="N94" s="370"/>
      <c r="O94" s="370"/>
      <c r="P94" s="156"/>
    </row>
    <row r="95" spans="1:16" ht="14.1" customHeight="1" x14ac:dyDescent="0.2">
      <c r="M95" s="369"/>
      <c r="N95" s="370"/>
      <c r="O95" s="370"/>
      <c r="P95" s="156"/>
    </row>
    <row r="96" spans="1:16" ht="14.1" customHeight="1" x14ac:dyDescent="0.2">
      <c r="A96" s="49"/>
      <c r="B96" s="379"/>
      <c r="C96" s="379"/>
      <c r="D96" s="379"/>
      <c r="E96" s="379"/>
      <c r="F96" s="379"/>
      <c r="G96" s="379"/>
      <c r="H96" s="379"/>
      <c r="I96" s="131"/>
      <c r="J96" s="128"/>
      <c r="K96" s="128"/>
      <c r="L96" s="156"/>
      <c r="M96" s="369"/>
      <c r="N96" s="370"/>
      <c r="O96" s="370"/>
      <c r="P96" s="156"/>
    </row>
    <row r="97" spans="1:20" ht="14.1" customHeight="1" x14ac:dyDescent="0.2">
      <c r="A97" s="104"/>
    </row>
    <row r="98" spans="1:20" ht="14.1" customHeight="1" x14ac:dyDescent="0.2">
      <c r="A98" s="104"/>
    </row>
    <row r="99" spans="1:20" ht="14.1" customHeight="1" x14ac:dyDescent="0.2">
      <c r="A99" s="104"/>
    </row>
    <row r="100" spans="1:20" ht="14.1" customHeight="1" x14ac:dyDescent="0.2">
      <c r="A100" s="104"/>
      <c r="I100" s="371" t="s">
        <v>351</v>
      </c>
      <c r="J100" s="372">
        <f>SUM(J57:J99)</f>
        <v>991774</v>
      </c>
      <c r="K100" s="372">
        <f>SUM(K57:K99)</f>
        <v>548794</v>
      </c>
      <c r="L100" s="372">
        <f>SUM(L57:L99)</f>
        <v>442980</v>
      </c>
      <c r="M100" s="371" t="s">
        <v>351</v>
      </c>
      <c r="N100" s="372">
        <f t="shared" ref="N100:P100" si="5">SUM(N57:N99)</f>
        <v>904723</v>
      </c>
      <c r="O100" s="380">
        <f t="shared" si="5"/>
        <v>1137492</v>
      </c>
      <c r="P100" s="372">
        <f t="shared" si="5"/>
        <v>-232769</v>
      </c>
    </row>
    <row r="101" spans="1:20" ht="14.1" customHeight="1" x14ac:dyDescent="0.2">
      <c r="A101" s="104"/>
      <c r="J101" s="372">
        <f>N100</f>
        <v>904723</v>
      </c>
      <c r="K101" s="373">
        <f>O100</f>
        <v>1137492</v>
      </c>
      <c r="L101" s="372">
        <f>P100</f>
        <v>-232769</v>
      </c>
    </row>
    <row r="102" spans="1:20" ht="14.1" customHeight="1" x14ac:dyDescent="0.2">
      <c r="A102" s="104"/>
      <c r="J102" s="376">
        <f>SUM(J100:J101)</f>
        <v>1896497</v>
      </c>
      <c r="K102" s="376">
        <f>SUM(K100:K101)</f>
        <v>1686286</v>
      </c>
      <c r="L102" s="376">
        <f>SUM(L100:L101)</f>
        <v>210211</v>
      </c>
    </row>
    <row r="103" spans="1:20" ht="14.1" customHeight="1" x14ac:dyDescent="0.2">
      <c r="A103" s="104"/>
      <c r="I103" s="377" t="s">
        <v>362</v>
      </c>
      <c r="J103" s="342">
        <f>C56-J102</f>
        <v>0</v>
      </c>
      <c r="K103" s="342">
        <f>E56-K102</f>
        <v>0</v>
      </c>
      <c r="L103" s="342">
        <f>G56-L102</f>
        <v>0</v>
      </c>
    </row>
    <row r="104" spans="1:20" ht="14.1" customHeight="1" x14ac:dyDescent="0.2"/>
    <row r="105" spans="1:20" ht="14.1" customHeight="1" x14ac:dyDescent="0.2">
      <c r="A105" s="114">
        <v>3</v>
      </c>
      <c r="B105" s="307" t="s">
        <v>68</v>
      </c>
      <c r="C105" s="48">
        <v>1668816</v>
      </c>
      <c r="D105" s="363">
        <f>C105*100/22958322</f>
        <v>7.2688936064229779</v>
      </c>
      <c r="E105" s="48">
        <v>1698251</v>
      </c>
      <c r="F105" s="363">
        <f>E105*100/23212007</f>
        <v>7.3162609334039921</v>
      </c>
      <c r="G105" s="120">
        <f>C105-E105</f>
        <v>-29435</v>
      </c>
      <c r="H105" s="121">
        <f>G105*100/E105</f>
        <v>-1.7332538005277194</v>
      </c>
      <c r="I105" s="371"/>
      <c r="J105" s="372"/>
      <c r="K105" s="372"/>
      <c r="L105" s="372"/>
      <c r="M105" s="378"/>
      <c r="N105" s="372"/>
      <c r="O105" s="372"/>
      <c r="P105" s="372"/>
    </row>
    <row r="106" spans="1:20" ht="14.1" customHeight="1" x14ac:dyDescent="0.2">
      <c r="I106" s="171" t="s">
        <v>199</v>
      </c>
      <c r="J106" s="128">
        <v>42318</v>
      </c>
      <c r="K106" s="128">
        <v>10801</v>
      </c>
      <c r="L106" s="156">
        <f t="shared" ref="L106:L140" si="6">J106-K106</f>
        <v>31517</v>
      </c>
      <c r="M106" s="171" t="s">
        <v>302</v>
      </c>
      <c r="N106" s="128">
        <v>295845</v>
      </c>
      <c r="O106" s="128">
        <v>327256</v>
      </c>
      <c r="P106" s="156">
        <f t="shared" ref="P106:P141" si="7">N106-O106</f>
        <v>-31411</v>
      </c>
    </row>
    <row r="107" spans="1:20" ht="14.1" customHeight="1" x14ac:dyDescent="0.2">
      <c r="C107" s="367"/>
      <c r="E107" s="367"/>
      <c r="I107" s="171" t="s">
        <v>318</v>
      </c>
      <c r="J107" s="128">
        <v>29250</v>
      </c>
      <c r="K107" s="128">
        <v>21892</v>
      </c>
      <c r="L107" s="156">
        <f t="shared" si="6"/>
        <v>7358</v>
      </c>
      <c r="M107" s="171" t="s">
        <v>198</v>
      </c>
      <c r="N107" s="128">
        <v>51283</v>
      </c>
      <c r="O107" s="128">
        <v>63532</v>
      </c>
      <c r="P107" s="156">
        <f t="shared" si="7"/>
        <v>-12249</v>
      </c>
    </row>
    <row r="108" spans="1:20" ht="14.1" customHeight="1" x14ac:dyDescent="0.2">
      <c r="A108" s="104"/>
      <c r="B108" s="367"/>
      <c r="C108" s="367"/>
      <c r="D108" s="367"/>
      <c r="E108" s="367"/>
      <c r="F108" s="367"/>
      <c r="I108" s="171" t="s">
        <v>312</v>
      </c>
      <c r="J108" s="128">
        <v>409571</v>
      </c>
      <c r="K108" s="128">
        <v>403654</v>
      </c>
      <c r="L108" s="156">
        <f t="shared" si="6"/>
        <v>5917</v>
      </c>
      <c r="M108" s="171" t="s">
        <v>301</v>
      </c>
      <c r="N108" s="128">
        <v>418940</v>
      </c>
      <c r="O108" s="128">
        <v>427183</v>
      </c>
      <c r="P108" s="156">
        <f t="shared" si="7"/>
        <v>-8243</v>
      </c>
    </row>
    <row r="109" spans="1:20" ht="14.1" customHeight="1" x14ac:dyDescent="0.2">
      <c r="A109" s="104"/>
      <c r="B109" s="367"/>
      <c r="C109" s="367"/>
      <c r="D109" s="367"/>
      <c r="E109" s="367"/>
      <c r="F109" s="367"/>
      <c r="I109" s="171" t="s">
        <v>210</v>
      </c>
      <c r="J109" s="128">
        <v>8117</v>
      </c>
      <c r="K109" s="128">
        <v>6625</v>
      </c>
      <c r="L109" s="156">
        <f t="shared" si="6"/>
        <v>1492</v>
      </c>
      <c r="M109" s="171" t="s">
        <v>304</v>
      </c>
      <c r="N109" s="128">
        <v>60637</v>
      </c>
      <c r="O109" s="128">
        <v>67130</v>
      </c>
      <c r="P109" s="156">
        <f t="shared" si="7"/>
        <v>-6493</v>
      </c>
      <c r="Q109" s="297"/>
      <c r="R109" s="381"/>
      <c r="S109" s="381"/>
      <c r="T109" s="381"/>
    </row>
    <row r="110" spans="1:20" ht="14.1" customHeight="1" x14ac:dyDescent="0.2">
      <c r="A110" s="104"/>
      <c r="I110" s="171" t="s">
        <v>28</v>
      </c>
      <c r="J110" s="128">
        <v>21110</v>
      </c>
      <c r="K110" s="128">
        <v>19653</v>
      </c>
      <c r="L110" s="156">
        <f t="shared" si="6"/>
        <v>1457</v>
      </c>
      <c r="M110" s="171" t="s">
        <v>306</v>
      </c>
      <c r="N110" s="128">
        <v>49646</v>
      </c>
      <c r="O110" s="128">
        <v>56130</v>
      </c>
      <c r="P110" s="156">
        <f t="shared" si="7"/>
        <v>-6484</v>
      </c>
      <c r="Q110" s="297"/>
      <c r="R110" s="382"/>
      <c r="S110" s="382"/>
      <c r="T110" s="381"/>
    </row>
    <row r="111" spans="1:20" ht="14.1" customHeight="1" x14ac:dyDescent="0.2">
      <c r="A111" s="104"/>
      <c r="I111" s="171" t="s">
        <v>315</v>
      </c>
      <c r="J111" s="128">
        <v>10765</v>
      </c>
      <c r="K111" s="128">
        <v>9326</v>
      </c>
      <c r="L111" s="156">
        <f t="shared" si="6"/>
        <v>1439</v>
      </c>
      <c r="M111" s="171" t="s">
        <v>17</v>
      </c>
      <c r="N111" s="128">
        <v>2384</v>
      </c>
      <c r="O111" s="128">
        <v>6289</v>
      </c>
      <c r="P111" s="156">
        <f t="shared" si="7"/>
        <v>-3905</v>
      </c>
      <c r="Q111" s="297"/>
      <c r="R111" s="382"/>
      <c r="S111" s="382"/>
      <c r="T111" s="381"/>
    </row>
    <row r="112" spans="1:20" ht="14.1" customHeight="1" x14ac:dyDescent="0.2">
      <c r="A112" s="104"/>
      <c r="I112" s="171" t="s">
        <v>320</v>
      </c>
      <c r="J112" s="128">
        <v>8720</v>
      </c>
      <c r="K112" s="128">
        <v>7777</v>
      </c>
      <c r="L112" s="156">
        <f t="shared" si="6"/>
        <v>943</v>
      </c>
      <c r="M112" s="171" t="s">
        <v>311</v>
      </c>
      <c r="N112" s="128">
        <v>9640</v>
      </c>
      <c r="O112" s="128">
        <v>12982</v>
      </c>
      <c r="P112" s="156">
        <f t="shared" si="7"/>
        <v>-3342</v>
      </c>
      <c r="Q112" s="297"/>
      <c r="R112" s="382"/>
      <c r="S112" s="382"/>
      <c r="T112" s="381"/>
    </row>
    <row r="113" spans="1:24" ht="14.1" customHeight="1" x14ac:dyDescent="0.2">
      <c r="A113" s="104"/>
      <c r="I113" s="171" t="s">
        <v>31</v>
      </c>
      <c r="J113" s="128">
        <v>78036</v>
      </c>
      <c r="K113" s="128">
        <v>77356</v>
      </c>
      <c r="L113" s="156">
        <f t="shared" si="6"/>
        <v>680</v>
      </c>
      <c r="M113" s="171" t="s">
        <v>22</v>
      </c>
      <c r="N113" s="128">
        <v>8755</v>
      </c>
      <c r="O113" s="128">
        <v>11976</v>
      </c>
      <c r="P113" s="156">
        <f t="shared" si="7"/>
        <v>-3221</v>
      </c>
      <c r="Q113" s="297"/>
      <c r="R113" s="382"/>
      <c r="S113" s="382"/>
      <c r="T113" s="381"/>
    </row>
    <row r="114" spans="1:24" ht="14.1" customHeight="1" x14ac:dyDescent="0.2">
      <c r="A114" s="104"/>
      <c r="I114" s="171" t="s">
        <v>33</v>
      </c>
      <c r="J114" s="128">
        <v>7108</v>
      </c>
      <c r="K114" s="128">
        <v>6430</v>
      </c>
      <c r="L114" s="156">
        <f t="shared" si="6"/>
        <v>678</v>
      </c>
      <c r="M114" s="171" t="s">
        <v>134</v>
      </c>
      <c r="N114" s="128">
        <v>605</v>
      </c>
      <c r="O114" s="128">
        <v>2877</v>
      </c>
      <c r="P114" s="156">
        <f t="shared" si="7"/>
        <v>-2272</v>
      </c>
      <c r="Q114" s="297"/>
      <c r="R114" s="381"/>
      <c r="S114" s="381"/>
      <c r="T114" s="381"/>
    </row>
    <row r="115" spans="1:24" ht="14.1" customHeight="1" x14ac:dyDescent="0.2">
      <c r="A115" s="104"/>
      <c r="I115" s="171" t="s">
        <v>332</v>
      </c>
      <c r="J115" s="128">
        <v>925</v>
      </c>
      <c r="K115" s="128">
        <v>336</v>
      </c>
      <c r="L115" s="156">
        <f t="shared" si="6"/>
        <v>589</v>
      </c>
      <c r="M115" s="171" t="s">
        <v>340</v>
      </c>
      <c r="N115" s="128">
        <v>1153</v>
      </c>
      <c r="O115" s="128">
        <v>2730</v>
      </c>
      <c r="P115" s="156">
        <f t="shared" si="7"/>
        <v>-1577</v>
      </c>
      <c r="Q115" s="297"/>
      <c r="R115" s="382"/>
      <c r="S115" s="382"/>
      <c r="T115" s="381"/>
    </row>
    <row r="116" spans="1:24" ht="14.1" customHeight="1" x14ac:dyDescent="0.2">
      <c r="A116" s="104"/>
      <c r="I116" s="171" t="s">
        <v>212</v>
      </c>
      <c r="J116" s="128">
        <v>1195</v>
      </c>
      <c r="K116" s="128">
        <v>790</v>
      </c>
      <c r="L116" s="156">
        <f t="shared" si="6"/>
        <v>405</v>
      </c>
      <c r="M116" s="171" t="s">
        <v>307</v>
      </c>
      <c r="N116" s="128">
        <v>887</v>
      </c>
      <c r="O116" s="128">
        <v>1752</v>
      </c>
      <c r="P116" s="156">
        <f t="shared" si="7"/>
        <v>-865</v>
      </c>
      <c r="Q116" s="297"/>
      <c r="R116" s="381"/>
      <c r="S116" s="381"/>
      <c r="T116" s="381"/>
      <c r="U116" s="297"/>
      <c r="V116" s="381"/>
      <c r="W116" s="381"/>
      <c r="X116" s="381"/>
    </row>
    <row r="117" spans="1:24" ht="14.1" customHeight="1" x14ac:dyDescent="0.2">
      <c r="A117" s="104"/>
      <c r="B117" s="367"/>
      <c r="C117" s="367"/>
      <c r="D117" s="367"/>
      <c r="E117" s="367"/>
      <c r="F117" s="367"/>
      <c r="G117" s="367"/>
      <c r="H117" s="367"/>
      <c r="I117" s="171" t="s">
        <v>333</v>
      </c>
      <c r="J117" s="128">
        <v>747</v>
      </c>
      <c r="K117" s="128">
        <v>435</v>
      </c>
      <c r="L117" s="156">
        <f t="shared" si="6"/>
        <v>312</v>
      </c>
      <c r="M117" s="171" t="s">
        <v>23</v>
      </c>
      <c r="N117" s="128">
        <v>765</v>
      </c>
      <c r="O117" s="128">
        <v>1592</v>
      </c>
      <c r="P117" s="156">
        <f t="shared" si="7"/>
        <v>-827</v>
      </c>
      <c r="Q117" s="297"/>
      <c r="R117" s="381"/>
      <c r="S117" s="381"/>
      <c r="T117" s="381"/>
    </row>
    <row r="118" spans="1:24" ht="14.1" customHeight="1" x14ac:dyDescent="0.2">
      <c r="A118" s="104"/>
      <c r="B118" s="367"/>
      <c r="C118" s="367"/>
      <c r="D118" s="367"/>
      <c r="E118" s="367"/>
      <c r="F118" s="367"/>
      <c r="G118" s="367"/>
      <c r="H118" s="367"/>
      <c r="I118" s="171" t="s">
        <v>342</v>
      </c>
      <c r="J118" s="128">
        <v>429</v>
      </c>
      <c r="K118" s="128">
        <v>150</v>
      </c>
      <c r="L118" s="156">
        <f t="shared" si="6"/>
        <v>279</v>
      </c>
      <c r="M118" s="171" t="s">
        <v>204</v>
      </c>
      <c r="N118" s="128">
        <v>20532</v>
      </c>
      <c r="O118" s="128">
        <v>21311</v>
      </c>
      <c r="P118" s="156">
        <f t="shared" si="7"/>
        <v>-779</v>
      </c>
      <c r="Q118" s="297"/>
      <c r="R118" s="382"/>
      <c r="S118" s="382"/>
      <c r="T118" s="381"/>
    </row>
    <row r="119" spans="1:24" ht="14.1" customHeight="1" x14ac:dyDescent="0.2">
      <c r="A119" s="104"/>
      <c r="B119" s="367"/>
      <c r="C119" s="367"/>
      <c r="D119" s="367"/>
      <c r="E119" s="367"/>
      <c r="F119" s="367"/>
      <c r="G119" s="367"/>
      <c r="H119" s="367"/>
      <c r="I119" s="171" t="s">
        <v>257</v>
      </c>
      <c r="J119" s="128">
        <v>571</v>
      </c>
      <c r="K119" s="128">
        <v>318</v>
      </c>
      <c r="L119" s="156">
        <f t="shared" si="6"/>
        <v>253</v>
      </c>
      <c r="M119" s="171" t="s">
        <v>305</v>
      </c>
      <c r="N119" s="128">
        <v>9658</v>
      </c>
      <c r="O119" s="128">
        <v>10195</v>
      </c>
      <c r="P119" s="156">
        <f t="shared" si="7"/>
        <v>-537</v>
      </c>
      <c r="Q119" s="297"/>
      <c r="R119" s="381"/>
      <c r="S119" s="381"/>
      <c r="T119" s="381"/>
    </row>
    <row r="120" spans="1:24" ht="14.1" customHeight="1" x14ac:dyDescent="0.2">
      <c r="A120" s="104"/>
      <c r="B120" s="367"/>
      <c r="C120" s="367"/>
      <c r="D120" s="367"/>
      <c r="E120" s="367"/>
      <c r="F120" s="367"/>
      <c r="G120" s="367"/>
      <c r="H120" s="367"/>
      <c r="I120" s="171" t="s">
        <v>314</v>
      </c>
      <c r="J120" s="128">
        <v>557</v>
      </c>
      <c r="K120" s="128">
        <v>329</v>
      </c>
      <c r="L120" s="156">
        <f t="shared" si="6"/>
        <v>228</v>
      </c>
      <c r="M120" s="171" t="s">
        <v>309</v>
      </c>
      <c r="N120" s="128">
        <v>613</v>
      </c>
      <c r="O120" s="128">
        <v>1115</v>
      </c>
      <c r="P120" s="156">
        <f t="shared" si="7"/>
        <v>-502</v>
      </c>
      <c r="Q120" s="297"/>
      <c r="R120" s="381"/>
      <c r="S120" s="381"/>
      <c r="T120" s="381"/>
    </row>
    <row r="121" spans="1:24" ht="14.1" customHeight="1" x14ac:dyDescent="0.2">
      <c r="A121" s="104"/>
      <c r="I121" s="171" t="s">
        <v>329</v>
      </c>
      <c r="J121" s="128">
        <v>834</v>
      </c>
      <c r="K121" s="128">
        <v>617</v>
      </c>
      <c r="L121" s="156">
        <f t="shared" si="6"/>
        <v>217</v>
      </c>
      <c r="M121" s="171" t="s">
        <v>303</v>
      </c>
      <c r="N121" s="128">
        <v>2582</v>
      </c>
      <c r="O121" s="128">
        <v>2966</v>
      </c>
      <c r="P121" s="156">
        <f t="shared" si="7"/>
        <v>-384</v>
      </c>
      <c r="Q121" s="297"/>
      <c r="R121" s="381"/>
      <c r="S121" s="381"/>
      <c r="T121" s="381"/>
    </row>
    <row r="122" spans="1:24" ht="14.1" customHeight="1" x14ac:dyDescent="0.2">
      <c r="A122" s="104"/>
      <c r="I122" s="171" t="s">
        <v>328</v>
      </c>
      <c r="J122" s="128">
        <v>221</v>
      </c>
      <c r="K122" s="128">
        <v>30</v>
      </c>
      <c r="L122" s="156">
        <f t="shared" si="6"/>
        <v>191</v>
      </c>
      <c r="M122" s="171" t="s">
        <v>317</v>
      </c>
      <c r="N122" s="128">
        <v>193</v>
      </c>
      <c r="O122" s="128">
        <v>404</v>
      </c>
      <c r="P122" s="156">
        <f t="shared" si="7"/>
        <v>-211</v>
      </c>
      <c r="Q122" s="297"/>
      <c r="R122" s="382"/>
      <c r="S122" s="382"/>
      <c r="T122" s="381"/>
    </row>
    <row r="123" spans="1:24" ht="14.1" customHeight="1" x14ac:dyDescent="0.2">
      <c r="A123" s="104"/>
      <c r="I123" s="171" t="s">
        <v>323</v>
      </c>
      <c r="J123" s="128">
        <v>625</v>
      </c>
      <c r="K123" s="128">
        <v>436</v>
      </c>
      <c r="L123" s="156">
        <f t="shared" si="6"/>
        <v>189</v>
      </c>
      <c r="M123" s="171" t="s">
        <v>310</v>
      </c>
      <c r="N123" s="128">
        <v>0</v>
      </c>
      <c r="O123" s="128">
        <v>176</v>
      </c>
      <c r="P123" s="156">
        <f t="shared" si="7"/>
        <v>-176</v>
      </c>
      <c r="Q123" s="297"/>
      <c r="R123" s="382"/>
      <c r="S123" s="382"/>
      <c r="T123" s="381"/>
    </row>
    <row r="124" spans="1:24" ht="14.1" customHeight="1" x14ac:dyDescent="0.2">
      <c r="I124" s="171" t="s">
        <v>254</v>
      </c>
      <c r="J124" s="128">
        <v>4703</v>
      </c>
      <c r="K124" s="128">
        <v>4522</v>
      </c>
      <c r="L124" s="156">
        <f t="shared" si="6"/>
        <v>181</v>
      </c>
      <c r="M124" s="171" t="s">
        <v>319</v>
      </c>
      <c r="N124" s="128">
        <v>748</v>
      </c>
      <c r="O124" s="128">
        <v>894</v>
      </c>
      <c r="P124" s="156">
        <f t="shared" si="7"/>
        <v>-146</v>
      </c>
      <c r="Q124" s="297"/>
      <c r="R124" s="382"/>
      <c r="S124" s="382"/>
      <c r="T124" s="381"/>
    </row>
    <row r="125" spans="1:24" ht="14.1" customHeight="1" x14ac:dyDescent="0.2">
      <c r="I125" s="171" t="s">
        <v>327</v>
      </c>
      <c r="J125" s="128">
        <v>1430</v>
      </c>
      <c r="K125" s="128">
        <v>1266</v>
      </c>
      <c r="L125" s="156">
        <f t="shared" si="6"/>
        <v>164</v>
      </c>
      <c r="M125" s="171" t="s">
        <v>265</v>
      </c>
      <c r="N125" s="128">
        <v>1749</v>
      </c>
      <c r="O125" s="128">
        <v>1892</v>
      </c>
      <c r="P125" s="156">
        <f t="shared" si="7"/>
        <v>-143</v>
      </c>
      <c r="Q125" s="297"/>
      <c r="R125" s="382"/>
      <c r="S125" s="382"/>
      <c r="T125" s="381"/>
    </row>
    <row r="126" spans="1:24" ht="14.1" customHeight="1" x14ac:dyDescent="0.2">
      <c r="I126" s="171" t="s">
        <v>201</v>
      </c>
      <c r="J126" s="128">
        <v>676</v>
      </c>
      <c r="K126" s="128">
        <v>527</v>
      </c>
      <c r="L126" s="156">
        <f t="shared" si="6"/>
        <v>149</v>
      </c>
      <c r="M126" s="171" t="s">
        <v>308</v>
      </c>
      <c r="N126" s="128">
        <v>35656</v>
      </c>
      <c r="O126" s="128">
        <v>35781</v>
      </c>
      <c r="P126" s="156">
        <f t="shared" si="7"/>
        <v>-125</v>
      </c>
      <c r="Q126" s="297"/>
      <c r="R126" s="382"/>
      <c r="S126" s="382"/>
      <c r="T126" s="381"/>
    </row>
    <row r="127" spans="1:24" ht="14.1" customHeight="1" x14ac:dyDescent="0.2">
      <c r="A127" s="111"/>
      <c r="I127" s="171" t="s">
        <v>262</v>
      </c>
      <c r="J127" s="128">
        <v>156</v>
      </c>
      <c r="K127" s="128">
        <v>7</v>
      </c>
      <c r="L127" s="156">
        <f t="shared" si="6"/>
        <v>149</v>
      </c>
      <c r="M127" s="171" t="s">
        <v>338</v>
      </c>
      <c r="N127" s="128">
        <v>1505</v>
      </c>
      <c r="O127" s="128">
        <v>1617</v>
      </c>
      <c r="P127" s="156">
        <f t="shared" si="7"/>
        <v>-112</v>
      </c>
      <c r="Q127" s="297"/>
      <c r="R127" s="381"/>
      <c r="S127" s="381"/>
      <c r="T127" s="381"/>
    </row>
    <row r="128" spans="1:24" ht="14.1" customHeight="1" x14ac:dyDescent="0.2">
      <c r="A128" s="111"/>
      <c r="I128" s="171" t="s">
        <v>336</v>
      </c>
      <c r="J128" s="128">
        <v>136</v>
      </c>
      <c r="K128" s="128">
        <v>19</v>
      </c>
      <c r="L128" s="156">
        <f t="shared" si="6"/>
        <v>117</v>
      </c>
      <c r="M128" s="171" t="s">
        <v>334</v>
      </c>
      <c r="N128" s="128">
        <v>627</v>
      </c>
      <c r="O128" s="128">
        <v>731</v>
      </c>
      <c r="P128" s="156">
        <f t="shared" si="7"/>
        <v>-104</v>
      </c>
      <c r="Q128" s="297"/>
      <c r="R128" s="382"/>
      <c r="S128" s="382"/>
      <c r="T128" s="381"/>
    </row>
    <row r="129" spans="1:20" ht="14.1" customHeight="1" x14ac:dyDescent="0.2">
      <c r="A129" s="111"/>
      <c r="I129" s="171" t="s">
        <v>335</v>
      </c>
      <c r="J129" s="128">
        <v>2369</v>
      </c>
      <c r="K129" s="128">
        <v>2289</v>
      </c>
      <c r="L129" s="156">
        <f t="shared" si="6"/>
        <v>80</v>
      </c>
      <c r="M129" s="171" t="s">
        <v>316</v>
      </c>
      <c r="N129" s="128">
        <v>303</v>
      </c>
      <c r="O129" s="128">
        <v>392</v>
      </c>
      <c r="P129" s="156">
        <f t="shared" si="7"/>
        <v>-89</v>
      </c>
      <c r="Q129" s="297"/>
      <c r="R129" s="382"/>
      <c r="S129" s="382"/>
      <c r="T129" s="381"/>
    </row>
    <row r="130" spans="1:20" ht="14.1" customHeight="1" x14ac:dyDescent="0.2">
      <c r="A130" s="111"/>
      <c r="I130" s="171" t="s">
        <v>271</v>
      </c>
      <c r="J130" s="128">
        <v>86</v>
      </c>
      <c r="K130" s="128">
        <v>29</v>
      </c>
      <c r="L130" s="156">
        <f t="shared" si="6"/>
        <v>57</v>
      </c>
      <c r="M130" s="171" t="s">
        <v>48</v>
      </c>
      <c r="N130" s="128">
        <v>5916</v>
      </c>
      <c r="O130" s="128">
        <v>5989</v>
      </c>
      <c r="P130" s="156">
        <f t="shared" si="7"/>
        <v>-73</v>
      </c>
      <c r="Q130" s="297"/>
      <c r="R130" s="382"/>
      <c r="S130" s="382"/>
      <c r="T130" s="381"/>
    </row>
    <row r="131" spans="1:20" ht="14.1" customHeight="1" x14ac:dyDescent="0.2">
      <c r="A131" s="111"/>
      <c r="I131" s="171" t="s">
        <v>313</v>
      </c>
      <c r="J131" s="128">
        <v>1116</v>
      </c>
      <c r="K131" s="128">
        <v>1070</v>
      </c>
      <c r="L131" s="156">
        <f t="shared" si="6"/>
        <v>46</v>
      </c>
      <c r="M131" s="171" t="s">
        <v>349</v>
      </c>
      <c r="N131" s="128">
        <v>8</v>
      </c>
      <c r="O131" s="128">
        <v>75</v>
      </c>
      <c r="P131" s="156">
        <f t="shared" si="7"/>
        <v>-67</v>
      </c>
      <c r="Q131" s="297"/>
      <c r="R131" s="382"/>
      <c r="S131" s="382"/>
      <c r="T131" s="381"/>
    </row>
    <row r="132" spans="1:20" ht="14.1" customHeight="1" x14ac:dyDescent="0.2">
      <c r="A132" s="111"/>
      <c r="I132" s="171" t="s">
        <v>337</v>
      </c>
      <c r="J132" s="128">
        <v>177</v>
      </c>
      <c r="K132" s="128">
        <v>132</v>
      </c>
      <c r="L132" s="156">
        <f t="shared" si="6"/>
        <v>45</v>
      </c>
      <c r="M132" s="171" t="s">
        <v>324</v>
      </c>
      <c r="N132" s="128">
        <v>8</v>
      </c>
      <c r="O132" s="128">
        <v>47</v>
      </c>
      <c r="P132" s="156">
        <f t="shared" si="7"/>
        <v>-39</v>
      </c>
      <c r="Q132" s="297"/>
      <c r="R132" s="381"/>
      <c r="S132" s="381"/>
      <c r="T132" s="381"/>
    </row>
    <row r="133" spans="1:20" ht="14.1" customHeight="1" x14ac:dyDescent="0.2">
      <c r="A133" s="111"/>
      <c r="I133" s="171" t="s">
        <v>345</v>
      </c>
      <c r="J133" s="128">
        <v>58</v>
      </c>
      <c r="K133" s="128">
        <v>22</v>
      </c>
      <c r="L133" s="156">
        <f t="shared" si="6"/>
        <v>36</v>
      </c>
      <c r="M133" s="171" t="s">
        <v>211</v>
      </c>
      <c r="N133" s="128">
        <v>8</v>
      </c>
      <c r="O133" s="128">
        <v>37</v>
      </c>
      <c r="P133" s="156">
        <f t="shared" si="7"/>
        <v>-29</v>
      </c>
      <c r="Q133" s="297"/>
      <c r="R133" s="382"/>
      <c r="S133" s="382"/>
      <c r="T133" s="381"/>
    </row>
    <row r="134" spans="1:20" ht="14.1" customHeight="1" x14ac:dyDescent="0.2">
      <c r="A134" s="111"/>
      <c r="I134" s="171" t="s">
        <v>44</v>
      </c>
      <c r="J134" s="128">
        <v>502</v>
      </c>
      <c r="K134" s="128">
        <v>468</v>
      </c>
      <c r="L134" s="156">
        <f t="shared" si="6"/>
        <v>34</v>
      </c>
      <c r="M134" s="171" t="s">
        <v>30</v>
      </c>
      <c r="N134" s="128">
        <v>2028</v>
      </c>
      <c r="O134" s="128">
        <v>2054</v>
      </c>
      <c r="P134" s="156">
        <f t="shared" si="7"/>
        <v>-26</v>
      </c>
      <c r="Q134" s="297"/>
      <c r="R134" s="381"/>
      <c r="S134" s="381"/>
      <c r="T134" s="381"/>
    </row>
    <row r="135" spans="1:20" ht="14.1" customHeight="1" x14ac:dyDescent="0.2">
      <c r="A135" s="111"/>
      <c r="I135" s="171" t="s">
        <v>353</v>
      </c>
      <c r="J135" s="128">
        <v>27</v>
      </c>
      <c r="K135" s="128">
        <v>0</v>
      </c>
      <c r="L135" s="156">
        <f t="shared" si="6"/>
        <v>27</v>
      </c>
      <c r="M135" s="171" t="s">
        <v>339</v>
      </c>
      <c r="N135" s="128">
        <v>201</v>
      </c>
      <c r="O135" s="128">
        <v>224</v>
      </c>
      <c r="P135" s="156">
        <f t="shared" si="7"/>
        <v>-23</v>
      </c>
      <c r="Q135" s="297"/>
      <c r="R135" s="381"/>
      <c r="S135" s="381"/>
      <c r="T135" s="381"/>
    </row>
    <row r="136" spans="1:20" ht="14.1" customHeight="1" x14ac:dyDescent="0.2">
      <c r="A136" s="111"/>
      <c r="I136" s="171" t="s">
        <v>321</v>
      </c>
      <c r="J136" s="128">
        <v>84</v>
      </c>
      <c r="K136" s="128">
        <v>67</v>
      </c>
      <c r="L136" s="156">
        <f t="shared" si="6"/>
        <v>17</v>
      </c>
      <c r="M136" s="171" t="s">
        <v>322</v>
      </c>
      <c r="N136" s="128">
        <v>0</v>
      </c>
      <c r="O136" s="128">
        <v>18</v>
      </c>
      <c r="P136" s="156">
        <f t="shared" si="7"/>
        <v>-18</v>
      </c>
      <c r="Q136" s="297"/>
      <c r="R136" s="381"/>
      <c r="S136" s="381"/>
      <c r="T136" s="381"/>
    </row>
    <row r="137" spans="1:20" ht="14.1" customHeight="1" x14ac:dyDescent="0.2">
      <c r="A137" s="111"/>
      <c r="I137" s="171" t="s">
        <v>350</v>
      </c>
      <c r="J137" s="128">
        <v>26</v>
      </c>
      <c r="K137" s="128">
        <v>19</v>
      </c>
      <c r="L137" s="156">
        <f t="shared" si="6"/>
        <v>7</v>
      </c>
      <c r="M137" s="171" t="s">
        <v>326</v>
      </c>
      <c r="N137" s="128">
        <v>202</v>
      </c>
      <c r="O137" s="128">
        <v>219</v>
      </c>
      <c r="P137" s="156">
        <f t="shared" si="7"/>
        <v>-17</v>
      </c>
      <c r="Q137" s="297"/>
      <c r="R137" s="381"/>
      <c r="S137" s="381"/>
      <c r="T137" s="381"/>
    </row>
    <row r="138" spans="1:20" ht="14.1" customHeight="1" x14ac:dyDescent="0.2">
      <c r="A138" s="111"/>
      <c r="I138" s="171" t="s">
        <v>347</v>
      </c>
      <c r="J138" s="128">
        <v>8</v>
      </c>
      <c r="K138" s="128">
        <v>1</v>
      </c>
      <c r="L138" s="156">
        <f t="shared" si="6"/>
        <v>7</v>
      </c>
      <c r="M138" s="171" t="s">
        <v>341</v>
      </c>
      <c r="N138" s="128">
        <v>11</v>
      </c>
      <c r="O138" s="128">
        <v>20</v>
      </c>
      <c r="P138" s="156">
        <f t="shared" si="7"/>
        <v>-9</v>
      </c>
      <c r="Q138" s="297"/>
      <c r="R138" s="382"/>
      <c r="S138" s="382"/>
      <c r="T138" s="381"/>
    </row>
    <row r="139" spans="1:20" ht="14.1" customHeight="1" x14ac:dyDescent="0.2">
      <c r="A139" s="111"/>
      <c r="I139" s="171" t="s">
        <v>330</v>
      </c>
      <c r="J139" s="128">
        <v>5</v>
      </c>
      <c r="K139" s="128">
        <v>3</v>
      </c>
      <c r="L139" s="156">
        <f t="shared" si="6"/>
        <v>2</v>
      </c>
      <c r="M139" s="171" t="s">
        <v>331</v>
      </c>
      <c r="N139" s="128">
        <v>2188</v>
      </c>
      <c r="O139" s="128">
        <v>2195</v>
      </c>
      <c r="P139" s="156">
        <f t="shared" si="7"/>
        <v>-7</v>
      </c>
      <c r="Q139" s="297"/>
      <c r="R139" s="382"/>
      <c r="S139" s="382"/>
      <c r="T139" s="381"/>
    </row>
    <row r="140" spans="1:20" ht="14.1" customHeight="1" x14ac:dyDescent="0.2">
      <c r="A140" s="104"/>
      <c r="I140" s="171" t="s">
        <v>261</v>
      </c>
      <c r="J140" s="128">
        <v>27</v>
      </c>
      <c r="K140" s="128">
        <v>27</v>
      </c>
      <c r="L140" s="156">
        <f t="shared" si="6"/>
        <v>0</v>
      </c>
      <c r="M140" s="171" t="s">
        <v>354</v>
      </c>
      <c r="N140" s="128">
        <v>0</v>
      </c>
      <c r="O140" s="128">
        <v>5</v>
      </c>
      <c r="P140" s="156">
        <f t="shared" si="7"/>
        <v>-5</v>
      </c>
      <c r="Q140" s="297"/>
      <c r="R140" s="381"/>
      <c r="S140" s="381"/>
      <c r="T140" s="381"/>
    </row>
    <row r="141" spans="1:20" ht="14.1" customHeight="1" x14ac:dyDescent="0.2">
      <c r="A141" s="104"/>
      <c r="I141" s="131"/>
      <c r="J141" s="128"/>
      <c r="K141" s="128"/>
      <c r="L141" s="156"/>
      <c r="M141" s="171" t="s">
        <v>137</v>
      </c>
      <c r="N141" s="128">
        <v>50855</v>
      </c>
      <c r="O141" s="128">
        <v>51042</v>
      </c>
      <c r="P141" s="156">
        <f t="shared" si="7"/>
        <v>-187</v>
      </c>
      <c r="Q141" s="297"/>
      <c r="R141" s="381"/>
      <c r="S141" s="381"/>
      <c r="T141" s="381"/>
    </row>
    <row r="142" spans="1:20" ht="14.1" customHeight="1" x14ac:dyDescent="0.2">
      <c r="A142" s="104"/>
      <c r="I142" s="131"/>
      <c r="J142" s="128"/>
      <c r="K142" s="128"/>
      <c r="L142" s="156"/>
      <c r="Q142" s="297"/>
      <c r="R142" s="381"/>
      <c r="S142" s="381"/>
      <c r="T142" s="381"/>
    </row>
    <row r="143" spans="1:20" ht="14.1" customHeight="1" x14ac:dyDescent="0.2">
      <c r="A143" s="104"/>
      <c r="I143" s="131"/>
      <c r="J143" s="128"/>
      <c r="K143" s="128"/>
      <c r="L143" s="156"/>
      <c r="Q143" s="297"/>
      <c r="R143" s="381"/>
      <c r="S143" s="381"/>
      <c r="T143" s="381"/>
    </row>
    <row r="144" spans="1:20" ht="14.1" customHeight="1" x14ac:dyDescent="0.2">
      <c r="A144" s="104"/>
      <c r="I144" s="131"/>
      <c r="J144" s="128"/>
      <c r="K144" s="128"/>
      <c r="L144" s="156"/>
      <c r="Q144" s="297"/>
      <c r="R144" s="381"/>
      <c r="S144" s="381"/>
      <c r="T144" s="381"/>
    </row>
    <row r="145" spans="1:20" ht="14.1" customHeight="1" x14ac:dyDescent="0.2">
      <c r="A145" s="104"/>
      <c r="I145" s="131"/>
      <c r="J145" s="128"/>
      <c r="K145" s="128"/>
      <c r="L145" s="156"/>
      <c r="Q145" s="297"/>
      <c r="R145" s="381"/>
      <c r="S145" s="381"/>
      <c r="T145" s="381"/>
    </row>
    <row r="146" spans="1:20" ht="14.1" customHeight="1" x14ac:dyDescent="0.2">
      <c r="A146" s="104"/>
      <c r="M146" s="369"/>
      <c r="N146" s="370"/>
      <c r="O146" s="370"/>
      <c r="P146" s="156"/>
      <c r="Q146" s="297"/>
      <c r="R146" s="381"/>
      <c r="S146" s="381"/>
      <c r="T146" s="381"/>
    </row>
    <row r="147" spans="1:20" ht="14.1" customHeight="1" x14ac:dyDescent="0.2">
      <c r="A147" s="104"/>
      <c r="B147" s="379"/>
      <c r="C147" s="379"/>
      <c r="D147" s="379"/>
      <c r="E147" s="379"/>
      <c r="F147" s="379"/>
      <c r="G147" s="379"/>
      <c r="H147" s="379"/>
      <c r="I147" s="131"/>
      <c r="J147" s="128"/>
      <c r="K147" s="128"/>
      <c r="L147" s="156"/>
      <c r="M147" s="369"/>
      <c r="N147" s="370"/>
      <c r="O147" s="370"/>
      <c r="P147" s="156"/>
      <c r="Q147" s="297"/>
      <c r="R147" s="381"/>
      <c r="S147" s="381"/>
      <c r="T147" s="381"/>
    </row>
    <row r="148" spans="1:20" ht="14.1" customHeight="1" x14ac:dyDescent="0.2">
      <c r="Q148" s="297"/>
      <c r="R148" s="381"/>
      <c r="S148" s="381"/>
      <c r="T148" s="381"/>
    </row>
    <row r="149" spans="1:20" ht="14.1" customHeight="1" x14ac:dyDescent="0.2">
      <c r="I149" s="371" t="s">
        <v>351</v>
      </c>
      <c r="J149" s="372">
        <f>SUM(J106:J148)</f>
        <v>632685</v>
      </c>
      <c r="K149" s="372">
        <f t="shared" ref="K149:P149" si="8">SUM(K106:K148)</f>
        <v>577423</v>
      </c>
      <c r="L149" s="372">
        <f t="shared" si="8"/>
        <v>55262</v>
      </c>
      <c r="M149" s="371" t="s">
        <v>351</v>
      </c>
      <c r="N149" s="345">
        <f>SUM(N106:N148)</f>
        <v>1036131</v>
      </c>
      <c r="O149" s="345">
        <f t="shared" si="8"/>
        <v>1120828</v>
      </c>
      <c r="P149" s="372">
        <f t="shared" si="8"/>
        <v>-84697</v>
      </c>
      <c r="Q149" s="297"/>
      <c r="R149" s="381"/>
      <c r="S149" s="381"/>
      <c r="T149" s="381"/>
    </row>
    <row r="150" spans="1:20" ht="14.1" customHeight="1" x14ac:dyDescent="0.2">
      <c r="J150" s="372">
        <f>N149</f>
        <v>1036131</v>
      </c>
      <c r="K150" s="373">
        <f>O149</f>
        <v>1120828</v>
      </c>
      <c r="L150" s="372">
        <f>P149</f>
        <v>-84697</v>
      </c>
      <c r="Q150" s="297"/>
      <c r="R150" s="381"/>
      <c r="S150" s="381"/>
      <c r="T150" s="381"/>
    </row>
    <row r="151" spans="1:20" ht="14.1" customHeight="1" x14ac:dyDescent="0.2">
      <c r="J151" s="376">
        <f>SUM(J149:J150)</f>
        <v>1668816</v>
      </c>
      <c r="K151" s="376">
        <f>SUM(K149:K150)</f>
        <v>1698251</v>
      </c>
      <c r="L151" s="376">
        <f>SUM(L149:L150)</f>
        <v>-29435</v>
      </c>
      <c r="Q151" s="297"/>
      <c r="R151" s="381"/>
      <c r="S151" s="381"/>
      <c r="T151" s="381"/>
    </row>
    <row r="152" spans="1:20" ht="14.1" customHeight="1" x14ac:dyDescent="0.2">
      <c r="I152" s="377" t="s">
        <v>363</v>
      </c>
      <c r="J152" s="342">
        <f>C105-J151</f>
        <v>0</v>
      </c>
      <c r="K152" s="342">
        <f>E105-K151</f>
        <v>0</v>
      </c>
      <c r="L152" s="342">
        <f>G105-L151</f>
        <v>0</v>
      </c>
      <c r="Q152" s="297"/>
      <c r="R152" s="381"/>
      <c r="S152" s="381"/>
      <c r="T152" s="381"/>
    </row>
    <row r="153" spans="1:20" ht="14.1" customHeight="1" x14ac:dyDescent="0.2">
      <c r="Q153" s="297"/>
      <c r="R153" s="381"/>
      <c r="S153" s="381"/>
      <c r="T153" s="381"/>
    </row>
    <row r="154" spans="1:20" ht="14.1" customHeight="1" x14ac:dyDescent="0.2">
      <c r="A154" s="114">
        <v>4</v>
      </c>
      <c r="B154" s="190" t="s">
        <v>78</v>
      </c>
      <c r="C154" s="48">
        <v>1292943</v>
      </c>
      <c r="D154" s="363">
        <f>C154*100/22958322</f>
        <v>5.6316964279880732</v>
      </c>
      <c r="E154" s="48">
        <v>1504369</v>
      </c>
      <c r="F154" s="363">
        <f>E154*100/23212007</f>
        <v>6.4809949436944425</v>
      </c>
      <c r="G154" s="120">
        <f>C154-E154</f>
        <v>-211426</v>
      </c>
      <c r="H154" s="121">
        <f>G154*100/E154</f>
        <v>-14.054131665834646</v>
      </c>
      <c r="Q154" s="297"/>
      <c r="R154" s="381"/>
      <c r="S154" s="381"/>
      <c r="T154" s="381"/>
    </row>
    <row r="155" spans="1:20" ht="14.1" customHeight="1" x14ac:dyDescent="0.2">
      <c r="I155" s="171" t="s">
        <v>341</v>
      </c>
      <c r="J155" s="128">
        <v>165249</v>
      </c>
      <c r="K155" s="128">
        <v>89955</v>
      </c>
      <c r="L155" s="156">
        <f t="shared" ref="L155:L189" si="9">J155-K155</f>
        <v>75294</v>
      </c>
      <c r="M155" s="171" t="s">
        <v>344</v>
      </c>
      <c r="N155" s="128">
        <v>142413</v>
      </c>
      <c r="O155" s="128">
        <v>290283</v>
      </c>
      <c r="P155" s="156">
        <f t="shared" ref="P155:P188" si="10">N155-O155</f>
        <v>-147870</v>
      </c>
      <c r="Q155" s="297"/>
      <c r="R155" s="381"/>
      <c r="S155" s="381"/>
      <c r="T155" s="381"/>
    </row>
    <row r="156" spans="1:20" ht="14.1" customHeight="1" x14ac:dyDescent="0.2">
      <c r="I156" s="171" t="s">
        <v>323</v>
      </c>
      <c r="J156" s="128">
        <v>12194</v>
      </c>
      <c r="K156" s="128">
        <v>2476</v>
      </c>
      <c r="L156" s="156">
        <f t="shared" si="9"/>
        <v>9718</v>
      </c>
      <c r="M156" s="171" t="s">
        <v>33</v>
      </c>
      <c r="N156" s="128">
        <v>83622</v>
      </c>
      <c r="O156" s="128">
        <v>124003</v>
      </c>
      <c r="P156" s="156">
        <f t="shared" si="10"/>
        <v>-40381</v>
      </c>
      <c r="Q156" s="297"/>
      <c r="R156" s="381"/>
      <c r="S156" s="381"/>
      <c r="T156" s="381"/>
    </row>
    <row r="157" spans="1:20" ht="14.1" customHeight="1" x14ac:dyDescent="0.2">
      <c r="I157" s="171" t="s">
        <v>356</v>
      </c>
      <c r="J157" s="128">
        <v>11740</v>
      </c>
      <c r="K157" s="128">
        <v>2412</v>
      </c>
      <c r="L157" s="156">
        <f t="shared" si="9"/>
        <v>9328</v>
      </c>
      <c r="M157" s="171" t="s">
        <v>199</v>
      </c>
      <c r="N157" s="128">
        <v>108936</v>
      </c>
      <c r="O157" s="128">
        <v>131351</v>
      </c>
      <c r="P157" s="156">
        <f t="shared" si="10"/>
        <v>-22415</v>
      </c>
      <c r="Q157" s="297"/>
      <c r="R157" s="381"/>
      <c r="S157" s="381"/>
      <c r="T157" s="381"/>
    </row>
    <row r="158" spans="1:20" ht="14.1" customHeight="1" x14ac:dyDescent="0.2">
      <c r="I158" s="171" t="s">
        <v>254</v>
      </c>
      <c r="J158" s="128">
        <v>11819</v>
      </c>
      <c r="K158" s="128">
        <v>3653</v>
      </c>
      <c r="L158" s="156">
        <f t="shared" si="9"/>
        <v>8166</v>
      </c>
      <c r="M158" s="171" t="s">
        <v>52</v>
      </c>
      <c r="N158" s="128">
        <v>124336</v>
      </c>
      <c r="O158" s="128">
        <v>142650</v>
      </c>
      <c r="P158" s="156">
        <f t="shared" si="10"/>
        <v>-18314</v>
      </c>
      <c r="Q158" s="297"/>
      <c r="R158" s="381"/>
      <c r="S158" s="381"/>
      <c r="T158" s="381"/>
    </row>
    <row r="159" spans="1:20" ht="14.1" customHeight="1" x14ac:dyDescent="0.2">
      <c r="I159" s="171" t="s">
        <v>327</v>
      </c>
      <c r="J159" s="128">
        <v>67969</v>
      </c>
      <c r="K159" s="128">
        <v>65474</v>
      </c>
      <c r="L159" s="156">
        <f t="shared" si="9"/>
        <v>2495</v>
      </c>
      <c r="M159" s="171" t="s">
        <v>257</v>
      </c>
      <c r="N159" s="128">
        <v>44705</v>
      </c>
      <c r="O159" s="128">
        <v>59537</v>
      </c>
      <c r="P159" s="156">
        <f t="shared" si="10"/>
        <v>-14832</v>
      </c>
      <c r="Q159" s="297"/>
      <c r="R159" s="381"/>
      <c r="S159" s="381"/>
      <c r="T159" s="381"/>
    </row>
    <row r="160" spans="1:20" ht="14.1" customHeight="1" x14ac:dyDescent="0.2">
      <c r="I160" s="171" t="s">
        <v>130</v>
      </c>
      <c r="J160" s="128">
        <v>4406</v>
      </c>
      <c r="K160" s="128">
        <v>2300</v>
      </c>
      <c r="L160" s="156">
        <f t="shared" si="9"/>
        <v>2106</v>
      </c>
      <c r="M160" s="171" t="s">
        <v>346</v>
      </c>
      <c r="N160" s="128">
        <v>0</v>
      </c>
      <c r="O160" s="128">
        <v>13034</v>
      </c>
      <c r="P160" s="156">
        <f t="shared" si="10"/>
        <v>-13034</v>
      </c>
      <c r="Q160" s="297"/>
      <c r="R160" s="381"/>
      <c r="S160" s="381"/>
      <c r="T160" s="381"/>
    </row>
    <row r="161" spans="1:20" ht="14.1" customHeight="1" x14ac:dyDescent="0.2">
      <c r="A161" s="104"/>
      <c r="I161" s="171" t="s">
        <v>48</v>
      </c>
      <c r="J161" s="128">
        <v>1851</v>
      </c>
      <c r="K161" s="128">
        <v>556</v>
      </c>
      <c r="L161" s="156">
        <f t="shared" si="9"/>
        <v>1295</v>
      </c>
      <c r="M161" s="171" t="s">
        <v>317</v>
      </c>
      <c r="N161" s="128">
        <v>17081</v>
      </c>
      <c r="O161" s="128">
        <v>29264</v>
      </c>
      <c r="P161" s="156">
        <f t="shared" si="10"/>
        <v>-12183</v>
      </c>
      <c r="Q161" s="297"/>
      <c r="R161" s="381"/>
      <c r="S161" s="381"/>
      <c r="T161" s="381"/>
    </row>
    <row r="162" spans="1:20" ht="14.1" customHeight="1" x14ac:dyDescent="0.2">
      <c r="A162" s="104"/>
      <c r="I162" s="171" t="s">
        <v>321</v>
      </c>
      <c r="J162" s="128">
        <v>2398</v>
      </c>
      <c r="K162" s="128">
        <v>1237</v>
      </c>
      <c r="L162" s="156">
        <f t="shared" si="9"/>
        <v>1161</v>
      </c>
      <c r="M162" s="171" t="s">
        <v>49</v>
      </c>
      <c r="N162" s="128">
        <v>76775</v>
      </c>
      <c r="O162" s="128">
        <v>84255</v>
      </c>
      <c r="P162" s="156">
        <f t="shared" si="10"/>
        <v>-7480</v>
      </c>
    </row>
    <row r="163" spans="1:20" ht="14.1" customHeight="1" x14ac:dyDescent="0.2">
      <c r="A163" s="104"/>
      <c r="I163" s="171" t="s">
        <v>23</v>
      </c>
      <c r="J163" s="128">
        <v>1421</v>
      </c>
      <c r="K163" s="128">
        <v>717</v>
      </c>
      <c r="L163" s="156">
        <f t="shared" si="9"/>
        <v>704</v>
      </c>
      <c r="M163" s="171" t="s">
        <v>329</v>
      </c>
      <c r="N163" s="128">
        <v>18177</v>
      </c>
      <c r="O163" s="128">
        <v>22495</v>
      </c>
      <c r="P163" s="156">
        <f t="shared" si="10"/>
        <v>-4318</v>
      </c>
      <c r="Q163" s="297"/>
      <c r="R163" s="381"/>
      <c r="S163" s="381"/>
    </row>
    <row r="164" spans="1:20" ht="14.1" customHeight="1" x14ac:dyDescent="0.2">
      <c r="A164" s="104"/>
      <c r="I164" s="171" t="s">
        <v>210</v>
      </c>
      <c r="J164" s="128">
        <v>2353</v>
      </c>
      <c r="K164" s="128">
        <v>1864</v>
      </c>
      <c r="L164" s="156">
        <f t="shared" si="9"/>
        <v>489</v>
      </c>
      <c r="M164" s="171" t="s">
        <v>262</v>
      </c>
      <c r="N164" s="128">
        <v>811</v>
      </c>
      <c r="O164" s="128">
        <v>4530</v>
      </c>
      <c r="P164" s="156">
        <f t="shared" si="10"/>
        <v>-3719</v>
      </c>
      <c r="Q164" s="297"/>
      <c r="R164" s="381"/>
      <c r="S164" s="383"/>
    </row>
    <row r="165" spans="1:20" ht="14.1" customHeight="1" x14ac:dyDescent="0.2">
      <c r="A165" s="104"/>
      <c r="I165" s="171" t="s">
        <v>319</v>
      </c>
      <c r="J165" s="128">
        <v>461</v>
      </c>
      <c r="K165" s="128">
        <v>8</v>
      </c>
      <c r="L165" s="156">
        <f t="shared" si="9"/>
        <v>453</v>
      </c>
      <c r="M165" s="171" t="s">
        <v>335</v>
      </c>
      <c r="N165" s="128">
        <v>1907</v>
      </c>
      <c r="O165" s="128">
        <v>5252</v>
      </c>
      <c r="P165" s="156">
        <f t="shared" si="10"/>
        <v>-3345</v>
      </c>
      <c r="Q165" s="297"/>
      <c r="R165" s="381"/>
      <c r="S165" s="381"/>
    </row>
    <row r="166" spans="1:20" ht="14.1" customHeight="1" x14ac:dyDescent="0.2">
      <c r="A166" s="104"/>
      <c r="I166" s="171" t="s">
        <v>306</v>
      </c>
      <c r="J166" s="128">
        <v>559</v>
      </c>
      <c r="K166" s="128">
        <v>115</v>
      </c>
      <c r="L166" s="156">
        <f t="shared" si="9"/>
        <v>444</v>
      </c>
      <c r="M166" s="171" t="s">
        <v>354</v>
      </c>
      <c r="N166" s="128">
        <v>759</v>
      </c>
      <c r="O166" s="128">
        <v>1819</v>
      </c>
      <c r="P166" s="156">
        <f t="shared" si="10"/>
        <v>-1060</v>
      </c>
      <c r="Q166" s="297"/>
      <c r="R166" s="381"/>
      <c r="S166" s="381"/>
    </row>
    <row r="167" spans="1:20" ht="14.1" customHeight="1" x14ac:dyDescent="0.2">
      <c r="A167" s="104"/>
      <c r="B167" s="297"/>
      <c r="C167" s="381"/>
      <c r="D167" s="381"/>
      <c r="E167" s="381"/>
      <c r="F167" s="381"/>
      <c r="I167" s="171" t="s">
        <v>324</v>
      </c>
      <c r="J167" s="128">
        <v>1162</v>
      </c>
      <c r="K167" s="128">
        <v>730</v>
      </c>
      <c r="L167" s="156">
        <f t="shared" si="9"/>
        <v>432</v>
      </c>
      <c r="M167" s="171" t="s">
        <v>331</v>
      </c>
      <c r="N167" s="128">
        <v>1326</v>
      </c>
      <c r="O167" s="128">
        <v>1977</v>
      </c>
      <c r="P167" s="156">
        <f t="shared" si="10"/>
        <v>-651</v>
      </c>
      <c r="Q167" s="297"/>
      <c r="R167" s="381"/>
      <c r="S167" s="381"/>
    </row>
    <row r="168" spans="1:20" ht="14.1" customHeight="1" x14ac:dyDescent="0.2">
      <c r="A168" s="104"/>
      <c r="B168" s="297"/>
      <c r="C168" s="381"/>
      <c r="D168" s="383"/>
      <c r="E168" s="381"/>
      <c r="F168" s="383"/>
      <c r="I168" s="171" t="s">
        <v>302</v>
      </c>
      <c r="J168" s="128">
        <v>714</v>
      </c>
      <c r="K168" s="128">
        <v>298</v>
      </c>
      <c r="L168" s="156">
        <f t="shared" si="9"/>
        <v>416</v>
      </c>
      <c r="M168" s="171" t="s">
        <v>304</v>
      </c>
      <c r="N168" s="128">
        <v>255</v>
      </c>
      <c r="O168" s="128">
        <v>829</v>
      </c>
      <c r="P168" s="156">
        <f t="shared" si="10"/>
        <v>-574</v>
      </c>
      <c r="Q168" s="297"/>
      <c r="R168" s="381"/>
      <c r="S168" s="381"/>
    </row>
    <row r="169" spans="1:20" ht="14.1" customHeight="1" x14ac:dyDescent="0.2">
      <c r="A169" s="104"/>
      <c r="B169" s="297"/>
      <c r="C169" s="381"/>
      <c r="D169" s="381"/>
      <c r="E169" s="381"/>
      <c r="F169" s="381"/>
      <c r="I169" s="171" t="s">
        <v>336</v>
      </c>
      <c r="J169" s="128">
        <v>2023</v>
      </c>
      <c r="K169" s="128">
        <v>1625</v>
      </c>
      <c r="L169" s="156">
        <f t="shared" si="9"/>
        <v>398</v>
      </c>
      <c r="M169" s="171" t="s">
        <v>333</v>
      </c>
      <c r="N169" s="128">
        <v>3584</v>
      </c>
      <c r="O169" s="128">
        <v>4141</v>
      </c>
      <c r="P169" s="156">
        <f t="shared" si="10"/>
        <v>-557</v>
      </c>
      <c r="Q169" s="297"/>
      <c r="R169" s="381"/>
      <c r="S169" s="381"/>
    </row>
    <row r="170" spans="1:20" ht="14.1" customHeight="1" x14ac:dyDescent="0.2">
      <c r="A170" s="104"/>
      <c r="B170" s="297"/>
      <c r="C170" s="381"/>
      <c r="D170" s="381"/>
      <c r="E170" s="381"/>
      <c r="F170" s="381"/>
      <c r="I170" s="171" t="s">
        <v>326</v>
      </c>
      <c r="J170" s="128">
        <v>418</v>
      </c>
      <c r="K170" s="128">
        <v>78</v>
      </c>
      <c r="L170" s="156">
        <f t="shared" si="9"/>
        <v>340</v>
      </c>
      <c r="M170" s="171" t="s">
        <v>315</v>
      </c>
      <c r="N170" s="128">
        <v>603</v>
      </c>
      <c r="O170" s="128">
        <v>1060</v>
      </c>
      <c r="P170" s="156">
        <f t="shared" si="10"/>
        <v>-457</v>
      </c>
      <c r="Q170" s="297"/>
      <c r="R170" s="381"/>
      <c r="S170" s="381"/>
    </row>
    <row r="171" spans="1:20" ht="14.1" customHeight="1" x14ac:dyDescent="0.2">
      <c r="A171" s="104"/>
      <c r="B171" s="297"/>
      <c r="C171" s="381"/>
      <c r="D171" s="381"/>
      <c r="E171" s="381"/>
      <c r="F171" s="381"/>
      <c r="I171" s="171" t="s">
        <v>212</v>
      </c>
      <c r="J171" s="128">
        <v>593</v>
      </c>
      <c r="K171" s="128">
        <v>373</v>
      </c>
      <c r="L171" s="156">
        <f t="shared" si="9"/>
        <v>220</v>
      </c>
      <c r="M171" s="171" t="s">
        <v>261</v>
      </c>
      <c r="N171" s="128">
        <v>1621</v>
      </c>
      <c r="O171" s="128">
        <v>2038</v>
      </c>
      <c r="P171" s="156">
        <f t="shared" si="10"/>
        <v>-417</v>
      </c>
      <c r="Q171" s="297"/>
      <c r="R171" s="381"/>
      <c r="S171" s="381"/>
    </row>
    <row r="172" spans="1:20" ht="14.1" customHeight="1" x14ac:dyDescent="0.2">
      <c r="A172" s="104"/>
      <c r="B172" s="297"/>
      <c r="C172" s="381"/>
      <c r="D172" s="381"/>
      <c r="E172" s="381"/>
      <c r="F172" s="381"/>
      <c r="I172" s="171" t="s">
        <v>314</v>
      </c>
      <c r="J172" s="128">
        <v>12613</v>
      </c>
      <c r="K172" s="128">
        <v>12396</v>
      </c>
      <c r="L172" s="156">
        <f t="shared" si="9"/>
        <v>217</v>
      </c>
      <c r="M172" s="171" t="s">
        <v>44</v>
      </c>
      <c r="N172" s="128">
        <v>49</v>
      </c>
      <c r="O172" s="128">
        <v>457</v>
      </c>
      <c r="P172" s="156">
        <f t="shared" si="10"/>
        <v>-408</v>
      </c>
      <c r="Q172" s="297"/>
      <c r="R172" s="381"/>
      <c r="S172" s="381"/>
    </row>
    <row r="173" spans="1:20" ht="14.1" customHeight="1" x14ac:dyDescent="0.2">
      <c r="A173" s="104"/>
      <c r="B173" s="297"/>
      <c r="C173" s="381"/>
      <c r="D173" s="381"/>
      <c r="E173" s="381"/>
      <c r="F173" s="381"/>
      <c r="I173" s="171" t="s">
        <v>307</v>
      </c>
      <c r="J173" s="128">
        <v>834</v>
      </c>
      <c r="K173" s="128">
        <v>671</v>
      </c>
      <c r="L173" s="156">
        <f t="shared" si="9"/>
        <v>163</v>
      </c>
      <c r="M173" s="171" t="s">
        <v>337</v>
      </c>
      <c r="N173" s="128">
        <v>0</v>
      </c>
      <c r="O173" s="128">
        <v>407</v>
      </c>
      <c r="P173" s="156">
        <f t="shared" si="10"/>
        <v>-407</v>
      </c>
      <c r="Q173" s="297"/>
      <c r="R173" s="381"/>
      <c r="S173" s="381"/>
    </row>
    <row r="174" spans="1:20" ht="14.1" customHeight="1" x14ac:dyDescent="0.2">
      <c r="A174" s="104"/>
      <c r="B174" s="297"/>
      <c r="C174" s="381"/>
      <c r="D174" s="381"/>
      <c r="E174" s="381"/>
      <c r="F174" s="381"/>
      <c r="I174" s="171" t="s">
        <v>198</v>
      </c>
      <c r="J174" s="128">
        <v>643</v>
      </c>
      <c r="K174" s="128">
        <v>514</v>
      </c>
      <c r="L174" s="156">
        <f t="shared" si="9"/>
        <v>129</v>
      </c>
      <c r="M174" s="171" t="s">
        <v>320</v>
      </c>
      <c r="N174" s="128">
        <v>32</v>
      </c>
      <c r="O174" s="128">
        <v>278</v>
      </c>
      <c r="P174" s="156">
        <f t="shared" si="10"/>
        <v>-246</v>
      </c>
      <c r="Q174" s="297"/>
      <c r="R174" s="381"/>
      <c r="S174" s="381"/>
    </row>
    <row r="175" spans="1:20" ht="14.1" customHeight="1" x14ac:dyDescent="0.2">
      <c r="A175" s="104"/>
      <c r="B175" s="297"/>
      <c r="C175" s="381"/>
      <c r="D175" s="381"/>
      <c r="E175" s="381"/>
      <c r="F175" s="381"/>
      <c r="I175" s="171" t="s">
        <v>318</v>
      </c>
      <c r="J175" s="128">
        <v>63</v>
      </c>
      <c r="K175" s="128">
        <v>1</v>
      </c>
      <c r="L175" s="156">
        <f t="shared" si="9"/>
        <v>62</v>
      </c>
      <c r="M175" s="171" t="s">
        <v>328</v>
      </c>
      <c r="N175" s="128">
        <v>16</v>
      </c>
      <c r="O175" s="128">
        <v>236</v>
      </c>
      <c r="P175" s="156">
        <f t="shared" si="10"/>
        <v>-220</v>
      </c>
      <c r="Q175" s="297"/>
      <c r="R175" s="381"/>
      <c r="S175" s="381"/>
    </row>
    <row r="176" spans="1:20" ht="14.1" customHeight="1" x14ac:dyDescent="0.2">
      <c r="A176" s="104"/>
      <c r="B176" s="297"/>
      <c r="C176" s="381"/>
      <c r="D176" s="381"/>
      <c r="E176" s="381"/>
      <c r="F176" s="381"/>
      <c r="I176" s="171" t="s">
        <v>334</v>
      </c>
      <c r="J176" s="128">
        <v>6361</v>
      </c>
      <c r="K176" s="128">
        <v>6299</v>
      </c>
      <c r="L176" s="156">
        <f t="shared" si="9"/>
        <v>62</v>
      </c>
      <c r="M176" s="171" t="s">
        <v>204</v>
      </c>
      <c r="N176" s="128">
        <v>12</v>
      </c>
      <c r="O176" s="128">
        <v>129</v>
      </c>
      <c r="P176" s="156">
        <f t="shared" si="10"/>
        <v>-117</v>
      </c>
      <c r="Q176" s="297"/>
      <c r="R176" s="381"/>
      <c r="S176" s="381"/>
    </row>
    <row r="177" spans="1:19" ht="14.1" customHeight="1" x14ac:dyDescent="0.2">
      <c r="B177" s="297"/>
      <c r="C177" s="381"/>
      <c r="D177" s="381"/>
      <c r="E177" s="381"/>
      <c r="F177" s="381"/>
      <c r="I177" s="171" t="s">
        <v>357</v>
      </c>
      <c r="J177" s="128">
        <v>34</v>
      </c>
      <c r="K177" s="128">
        <v>0</v>
      </c>
      <c r="L177" s="156">
        <f t="shared" si="9"/>
        <v>34</v>
      </c>
      <c r="M177" s="171" t="s">
        <v>303</v>
      </c>
      <c r="N177" s="128">
        <v>0</v>
      </c>
      <c r="O177" s="128">
        <v>115</v>
      </c>
      <c r="P177" s="156">
        <f t="shared" si="10"/>
        <v>-115</v>
      </c>
      <c r="R177" s="384"/>
      <c r="S177" s="384"/>
    </row>
    <row r="178" spans="1:19" ht="14.1" customHeight="1" x14ac:dyDescent="0.2">
      <c r="B178" s="297"/>
      <c r="C178" s="381"/>
      <c r="D178" s="381"/>
      <c r="E178" s="381"/>
      <c r="F178" s="381"/>
      <c r="G178" s="384"/>
      <c r="I178" s="171" t="s">
        <v>308</v>
      </c>
      <c r="J178" s="128">
        <v>37</v>
      </c>
      <c r="K178" s="128">
        <v>4</v>
      </c>
      <c r="L178" s="156">
        <f t="shared" si="9"/>
        <v>33</v>
      </c>
      <c r="M178" s="171" t="s">
        <v>265</v>
      </c>
      <c r="N178" s="128">
        <v>111</v>
      </c>
      <c r="O178" s="128">
        <v>197</v>
      </c>
      <c r="P178" s="156">
        <f t="shared" si="10"/>
        <v>-86</v>
      </c>
      <c r="R178" s="384"/>
      <c r="S178" s="384"/>
    </row>
    <row r="179" spans="1:19" ht="14.1" customHeight="1" x14ac:dyDescent="0.2">
      <c r="B179" s="297"/>
      <c r="C179" s="381"/>
      <c r="D179" s="381"/>
      <c r="E179" s="381"/>
      <c r="F179" s="381"/>
      <c r="I179" s="171" t="s">
        <v>17</v>
      </c>
      <c r="J179" s="128">
        <v>32</v>
      </c>
      <c r="K179" s="128">
        <v>0</v>
      </c>
      <c r="L179" s="156">
        <f t="shared" si="9"/>
        <v>32</v>
      </c>
      <c r="M179" s="171" t="s">
        <v>28</v>
      </c>
      <c r="N179" s="128">
        <v>89957</v>
      </c>
      <c r="O179" s="128">
        <v>90036</v>
      </c>
      <c r="P179" s="156">
        <f t="shared" si="10"/>
        <v>-79</v>
      </c>
      <c r="Q179" s="385"/>
      <c r="R179" s="384"/>
      <c r="S179" s="384"/>
    </row>
    <row r="180" spans="1:19" ht="14.1" customHeight="1" x14ac:dyDescent="0.2">
      <c r="B180" s="297"/>
      <c r="C180" s="381"/>
      <c r="D180" s="381"/>
      <c r="E180" s="381"/>
      <c r="F180" s="381"/>
      <c r="I180" s="171" t="s">
        <v>358</v>
      </c>
      <c r="J180" s="128">
        <v>30</v>
      </c>
      <c r="K180" s="128">
        <v>1</v>
      </c>
      <c r="L180" s="156">
        <f t="shared" si="9"/>
        <v>29</v>
      </c>
      <c r="M180" s="171" t="s">
        <v>305</v>
      </c>
      <c r="N180" s="128">
        <v>6</v>
      </c>
      <c r="O180" s="128">
        <v>57</v>
      </c>
      <c r="P180" s="156">
        <f t="shared" si="10"/>
        <v>-51</v>
      </c>
      <c r="R180" s="384"/>
      <c r="S180" s="384"/>
    </row>
    <row r="181" spans="1:19" ht="14.1" customHeight="1" x14ac:dyDescent="0.2">
      <c r="I181" s="171" t="s">
        <v>350</v>
      </c>
      <c r="J181" s="128">
        <v>85</v>
      </c>
      <c r="K181" s="128">
        <v>58</v>
      </c>
      <c r="L181" s="156">
        <f t="shared" si="9"/>
        <v>27</v>
      </c>
      <c r="M181" s="171" t="s">
        <v>301</v>
      </c>
      <c r="N181" s="128">
        <v>139</v>
      </c>
      <c r="O181" s="128">
        <v>189</v>
      </c>
      <c r="P181" s="156">
        <f t="shared" si="10"/>
        <v>-50</v>
      </c>
      <c r="R181" s="384"/>
      <c r="S181" s="384"/>
    </row>
    <row r="182" spans="1:19" ht="14.1" customHeight="1" x14ac:dyDescent="0.2">
      <c r="I182" s="171" t="s">
        <v>316</v>
      </c>
      <c r="J182" s="128">
        <v>108</v>
      </c>
      <c r="K182" s="128">
        <v>84</v>
      </c>
      <c r="L182" s="156">
        <f t="shared" si="9"/>
        <v>24</v>
      </c>
      <c r="M182" s="171" t="s">
        <v>310</v>
      </c>
      <c r="N182" s="128">
        <v>0</v>
      </c>
      <c r="O182" s="128">
        <v>27</v>
      </c>
      <c r="P182" s="156">
        <f t="shared" si="10"/>
        <v>-27</v>
      </c>
      <c r="R182" s="384"/>
      <c r="S182" s="384"/>
    </row>
    <row r="183" spans="1:19" ht="14.1" customHeight="1" x14ac:dyDescent="0.2">
      <c r="C183" s="386"/>
      <c r="E183" s="386"/>
      <c r="I183" s="171" t="s">
        <v>345</v>
      </c>
      <c r="J183" s="128">
        <v>13</v>
      </c>
      <c r="K183" s="128">
        <v>0</v>
      </c>
      <c r="L183" s="156">
        <f t="shared" si="9"/>
        <v>13</v>
      </c>
      <c r="M183" s="171" t="s">
        <v>31</v>
      </c>
      <c r="N183" s="128">
        <v>18</v>
      </c>
      <c r="O183" s="128">
        <v>35</v>
      </c>
      <c r="P183" s="156">
        <f t="shared" si="10"/>
        <v>-17</v>
      </c>
      <c r="Q183" s="386"/>
      <c r="R183" s="384"/>
      <c r="S183" s="384"/>
    </row>
    <row r="184" spans="1:19" ht="14.1" customHeight="1" x14ac:dyDescent="0.2">
      <c r="A184" s="111"/>
      <c r="C184" s="308"/>
      <c r="D184" s="367"/>
      <c r="E184" s="308"/>
      <c r="F184" s="367"/>
      <c r="I184" s="171" t="s">
        <v>271</v>
      </c>
      <c r="J184" s="128">
        <v>9</v>
      </c>
      <c r="K184" s="128">
        <v>0</v>
      </c>
      <c r="L184" s="156">
        <f t="shared" si="9"/>
        <v>9</v>
      </c>
      <c r="M184" s="171" t="s">
        <v>34</v>
      </c>
      <c r="N184" s="128">
        <v>0</v>
      </c>
      <c r="O184" s="128">
        <v>9</v>
      </c>
      <c r="P184" s="156">
        <f t="shared" si="10"/>
        <v>-9</v>
      </c>
      <c r="Q184" s="360"/>
      <c r="R184" s="384"/>
      <c r="S184" s="384"/>
    </row>
    <row r="185" spans="1:19" ht="14.1" customHeight="1" x14ac:dyDescent="0.2">
      <c r="A185" s="111"/>
      <c r="D185" s="367"/>
      <c r="F185" s="367"/>
      <c r="I185" s="171" t="s">
        <v>312</v>
      </c>
      <c r="J185" s="128">
        <v>8</v>
      </c>
      <c r="K185" s="128">
        <v>0</v>
      </c>
      <c r="L185" s="156">
        <f t="shared" si="9"/>
        <v>8</v>
      </c>
      <c r="M185" s="171" t="s">
        <v>339</v>
      </c>
      <c r="N185" s="128">
        <v>23</v>
      </c>
      <c r="O185" s="128">
        <v>31</v>
      </c>
      <c r="P185" s="156">
        <f t="shared" si="10"/>
        <v>-8</v>
      </c>
    </row>
    <row r="186" spans="1:19" ht="14.1" customHeight="1" x14ac:dyDescent="0.2">
      <c r="A186" s="111"/>
      <c r="D186" s="367"/>
      <c r="F186" s="367"/>
      <c r="I186" s="171" t="s">
        <v>313</v>
      </c>
      <c r="J186" s="128">
        <v>6</v>
      </c>
      <c r="K186" s="128">
        <v>0</v>
      </c>
      <c r="L186" s="156">
        <f t="shared" si="9"/>
        <v>6</v>
      </c>
      <c r="M186" s="171" t="s">
        <v>322</v>
      </c>
      <c r="N186" s="128">
        <v>0</v>
      </c>
      <c r="O186" s="128">
        <v>6</v>
      </c>
      <c r="P186" s="156">
        <f t="shared" si="10"/>
        <v>-6</v>
      </c>
    </row>
    <row r="187" spans="1:19" ht="14.1" customHeight="1" x14ac:dyDescent="0.2">
      <c r="A187" s="111"/>
      <c r="D187" s="367"/>
      <c r="F187" s="367"/>
      <c r="I187" s="171" t="s">
        <v>311</v>
      </c>
      <c r="J187" s="128">
        <v>6</v>
      </c>
      <c r="K187" s="128">
        <v>0</v>
      </c>
      <c r="L187" s="156">
        <f t="shared" si="9"/>
        <v>6</v>
      </c>
      <c r="M187" s="171" t="s">
        <v>30</v>
      </c>
      <c r="N187" s="128">
        <v>1</v>
      </c>
      <c r="O187" s="128">
        <v>2</v>
      </c>
      <c r="P187" s="156">
        <f t="shared" si="10"/>
        <v>-1</v>
      </c>
    </row>
    <row r="188" spans="1:19" ht="14.1" customHeight="1" x14ac:dyDescent="0.2">
      <c r="I188" s="171" t="s">
        <v>211</v>
      </c>
      <c r="J188" s="128">
        <v>1</v>
      </c>
      <c r="K188" s="128">
        <v>0</v>
      </c>
      <c r="L188" s="156">
        <f t="shared" si="9"/>
        <v>1</v>
      </c>
      <c r="M188" s="171" t="s">
        <v>137</v>
      </c>
      <c r="N188" s="128">
        <v>267444</v>
      </c>
      <c r="O188" s="128">
        <v>299731</v>
      </c>
      <c r="P188" s="156">
        <f t="shared" si="10"/>
        <v>-32287</v>
      </c>
    </row>
    <row r="189" spans="1:19" ht="14.1" customHeight="1" x14ac:dyDescent="0.2">
      <c r="I189" s="171" t="s">
        <v>134</v>
      </c>
      <c r="J189" s="128">
        <v>11</v>
      </c>
      <c r="K189" s="128">
        <v>10</v>
      </c>
      <c r="L189" s="156">
        <f t="shared" si="9"/>
        <v>1</v>
      </c>
    </row>
    <row r="190" spans="1:19" ht="14.1" customHeight="1" x14ac:dyDescent="0.2">
      <c r="I190" s="131"/>
      <c r="J190" s="128"/>
      <c r="K190" s="128"/>
      <c r="L190" s="156"/>
    </row>
    <row r="191" spans="1:19" ht="14.1" customHeight="1" x14ac:dyDescent="0.2">
      <c r="I191" s="131"/>
      <c r="J191" s="128"/>
      <c r="K191" s="128"/>
      <c r="L191" s="156"/>
    </row>
    <row r="192" spans="1:19" ht="14.1" customHeight="1" x14ac:dyDescent="0.2">
      <c r="I192" s="131"/>
      <c r="J192" s="128"/>
      <c r="K192" s="128"/>
      <c r="L192" s="156"/>
    </row>
    <row r="193" spans="1:16" ht="14.1" customHeight="1" x14ac:dyDescent="0.2">
      <c r="I193" s="131"/>
      <c r="J193" s="128"/>
      <c r="K193" s="128"/>
      <c r="L193" s="156"/>
    </row>
    <row r="194" spans="1:16" ht="14.1" customHeight="1" x14ac:dyDescent="0.2">
      <c r="I194" s="131"/>
      <c r="J194" s="128"/>
      <c r="K194" s="128"/>
      <c r="L194" s="156"/>
    </row>
    <row r="195" spans="1:16" ht="14.1" customHeight="1" x14ac:dyDescent="0.2">
      <c r="A195" s="104"/>
      <c r="I195" s="131"/>
      <c r="J195" s="128"/>
      <c r="K195" s="128"/>
      <c r="L195" s="156"/>
    </row>
    <row r="196" spans="1:16" ht="14.1" customHeight="1" x14ac:dyDescent="0.2">
      <c r="A196" s="104"/>
      <c r="I196" s="131"/>
      <c r="J196" s="128"/>
      <c r="K196" s="128"/>
      <c r="L196" s="156"/>
      <c r="M196" s="369"/>
      <c r="N196" s="370"/>
      <c r="O196" s="370"/>
      <c r="P196" s="156"/>
    </row>
    <row r="197" spans="1:16" ht="14.1" customHeight="1" x14ac:dyDescent="0.2">
      <c r="A197" s="104"/>
      <c r="I197" s="131"/>
      <c r="J197" s="128"/>
      <c r="K197" s="128"/>
      <c r="L197" s="156"/>
    </row>
    <row r="198" spans="1:16" ht="14.1" customHeight="1" x14ac:dyDescent="0.2">
      <c r="A198" s="104"/>
      <c r="I198" s="371" t="s">
        <v>351</v>
      </c>
      <c r="J198" s="372">
        <f>SUM(J155:J197)</f>
        <v>308224</v>
      </c>
      <c r="K198" s="372">
        <f>SUM(K155:K197)</f>
        <v>193909</v>
      </c>
      <c r="L198" s="372">
        <f>SUM(L155:L197)</f>
        <v>114315</v>
      </c>
      <c r="M198" s="371" t="s">
        <v>351</v>
      </c>
      <c r="N198" s="372">
        <f>SUM(N155:N197)</f>
        <v>984719</v>
      </c>
      <c r="O198" s="345">
        <f>SUM(O155:O197)</f>
        <v>1310460</v>
      </c>
      <c r="P198" s="372">
        <f>SUM(P155:P197)</f>
        <v>-325741</v>
      </c>
    </row>
    <row r="199" spans="1:16" ht="14.1" customHeight="1" x14ac:dyDescent="0.2">
      <c r="A199" s="104"/>
      <c r="I199" s="367"/>
      <c r="J199" s="372">
        <f>N198</f>
        <v>984719</v>
      </c>
      <c r="K199" s="373">
        <f>O198</f>
        <v>1310460</v>
      </c>
      <c r="L199" s="372">
        <f>P198</f>
        <v>-325741</v>
      </c>
      <c r="M199" s="387"/>
      <c r="N199" s="345"/>
      <c r="O199" s="345"/>
    </row>
    <row r="200" spans="1:16" ht="14.1" customHeight="1" x14ac:dyDescent="0.2">
      <c r="J200" s="376">
        <f>SUM(J198:J199)</f>
        <v>1292943</v>
      </c>
      <c r="K200" s="376">
        <f>SUM(K198:K199)</f>
        <v>1504369</v>
      </c>
      <c r="L200" s="376">
        <f>SUM(L198:L199)</f>
        <v>-211426</v>
      </c>
    </row>
    <row r="201" spans="1:16" ht="14.1" customHeight="1" x14ac:dyDescent="0.2">
      <c r="I201" s="377" t="s">
        <v>364</v>
      </c>
      <c r="J201" s="342">
        <f>C154-J200</f>
        <v>0</v>
      </c>
      <c r="K201" s="342">
        <f>E154-K200</f>
        <v>0</v>
      </c>
      <c r="L201" s="342">
        <f>G154-L200</f>
        <v>0</v>
      </c>
    </row>
    <row r="202" spans="1:16" ht="14.1" customHeight="1" x14ac:dyDescent="0.2">
      <c r="A202" s="104"/>
    </row>
    <row r="203" spans="1:16" ht="14.1" customHeight="1" x14ac:dyDescent="0.2">
      <c r="A203" s="114">
        <v>5</v>
      </c>
      <c r="B203" s="371" t="s">
        <v>83</v>
      </c>
      <c r="C203" s="48">
        <v>1272110</v>
      </c>
      <c r="D203" s="363">
        <f>C203*100/22958322</f>
        <v>5.540953733465364</v>
      </c>
      <c r="E203" s="48">
        <v>1334076</v>
      </c>
      <c r="F203" s="363">
        <f>E203*100/23212007</f>
        <v>5.7473530832555753</v>
      </c>
      <c r="G203" s="120">
        <f>C203-E203</f>
        <v>-61966</v>
      </c>
      <c r="H203" s="121">
        <f>G203*100/E203</f>
        <v>-4.6448628114140424</v>
      </c>
      <c r="I203" s="371"/>
      <c r="J203" s="372"/>
      <c r="K203" s="372"/>
      <c r="L203" s="372"/>
      <c r="M203" s="378"/>
      <c r="N203" s="372"/>
      <c r="O203" s="372"/>
      <c r="P203" s="372"/>
    </row>
    <row r="204" spans="1:16" ht="14.1" customHeight="1" x14ac:dyDescent="0.2">
      <c r="I204" s="171" t="s">
        <v>257</v>
      </c>
      <c r="J204" s="128">
        <v>11245</v>
      </c>
      <c r="K204" s="128">
        <v>471</v>
      </c>
      <c r="L204" s="156">
        <f t="shared" ref="L204:L225" si="11">J204-K204</f>
        <v>10774</v>
      </c>
      <c r="M204" s="171" t="s">
        <v>302</v>
      </c>
      <c r="N204" s="128">
        <v>286967</v>
      </c>
      <c r="O204" s="128">
        <v>324659</v>
      </c>
      <c r="P204" s="156">
        <f t="shared" ref="P204:P243" si="12">N204-O204</f>
        <v>-37692</v>
      </c>
    </row>
    <row r="205" spans="1:16" ht="14.1" customHeight="1" x14ac:dyDescent="0.2">
      <c r="I205" s="171" t="s">
        <v>301</v>
      </c>
      <c r="J205" s="128">
        <v>224263</v>
      </c>
      <c r="K205" s="128">
        <v>218624</v>
      </c>
      <c r="L205" s="156">
        <f t="shared" si="11"/>
        <v>5639</v>
      </c>
      <c r="M205" s="171" t="s">
        <v>204</v>
      </c>
      <c r="N205" s="128">
        <v>66949</v>
      </c>
      <c r="O205" s="128">
        <v>82397</v>
      </c>
      <c r="P205" s="156">
        <f t="shared" si="12"/>
        <v>-15448</v>
      </c>
    </row>
    <row r="206" spans="1:16" ht="14.1" customHeight="1" x14ac:dyDescent="0.2">
      <c r="I206" s="171" t="s">
        <v>198</v>
      </c>
      <c r="J206" s="128">
        <v>12426</v>
      </c>
      <c r="K206" s="128">
        <v>8762</v>
      </c>
      <c r="L206" s="156">
        <f t="shared" si="11"/>
        <v>3664</v>
      </c>
      <c r="M206" s="171" t="s">
        <v>306</v>
      </c>
      <c r="N206" s="128">
        <v>88269</v>
      </c>
      <c r="O206" s="128">
        <v>98956</v>
      </c>
      <c r="P206" s="156">
        <f t="shared" si="12"/>
        <v>-10687</v>
      </c>
    </row>
    <row r="207" spans="1:16" ht="14.1" customHeight="1" x14ac:dyDescent="0.2">
      <c r="I207" s="171" t="s">
        <v>22</v>
      </c>
      <c r="J207" s="128">
        <v>25925</v>
      </c>
      <c r="K207" s="128">
        <v>24113</v>
      </c>
      <c r="L207" s="156">
        <f t="shared" si="11"/>
        <v>1812</v>
      </c>
      <c r="M207" s="171" t="s">
        <v>304</v>
      </c>
      <c r="N207" s="128">
        <v>36844</v>
      </c>
      <c r="O207" s="128">
        <v>42450</v>
      </c>
      <c r="P207" s="156">
        <f t="shared" si="12"/>
        <v>-5606</v>
      </c>
    </row>
    <row r="208" spans="1:16" ht="14.1" customHeight="1" x14ac:dyDescent="0.2">
      <c r="I208" s="171" t="s">
        <v>305</v>
      </c>
      <c r="J208" s="128">
        <v>26977</v>
      </c>
      <c r="K208" s="128">
        <v>25727</v>
      </c>
      <c r="L208" s="156">
        <f t="shared" si="11"/>
        <v>1250</v>
      </c>
      <c r="M208" s="171" t="s">
        <v>311</v>
      </c>
      <c r="N208" s="128">
        <v>10214</v>
      </c>
      <c r="O208" s="128">
        <v>15712</v>
      </c>
      <c r="P208" s="156">
        <f t="shared" si="12"/>
        <v>-5498</v>
      </c>
    </row>
    <row r="209" spans="1:16" ht="14.1" customHeight="1" x14ac:dyDescent="0.2">
      <c r="I209" s="171" t="s">
        <v>328</v>
      </c>
      <c r="J209" s="128">
        <v>1034</v>
      </c>
      <c r="K209" s="128">
        <v>404</v>
      </c>
      <c r="L209" s="156">
        <f t="shared" si="11"/>
        <v>630</v>
      </c>
      <c r="M209" s="171" t="s">
        <v>201</v>
      </c>
      <c r="N209" s="128">
        <v>7499</v>
      </c>
      <c r="O209" s="128">
        <v>12383</v>
      </c>
      <c r="P209" s="156">
        <f t="shared" si="12"/>
        <v>-4884</v>
      </c>
    </row>
    <row r="210" spans="1:16" ht="14.1" customHeight="1" x14ac:dyDescent="0.2">
      <c r="I210" s="171" t="s">
        <v>28</v>
      </c>
      <c r="J210" s="128">
        <v>7649</v>
      </c>
      <c r="K210" s="128">
        <v>7248</v>
      </c>
      <c r="L210" s="156">
        <f t="shared" si="11"/>
        <v>401</v>
      </c>
      <c r="M210" s="171" t="s">
        <v>31</v>
      </c>
      <c r="N210" s="128">
        <v>38972</v>
      </c>
      <c r="O210" s="128">
        <v>42273</v>
      </c>
      <c r="P210" s="156">
        <f t="shared" si="12"/>
        <v>-3301</v>
      </c>
    </row>
    <row r="211" spans="1:16" ht="14.1" customHeight="1" x14ac:dyDescent="0.2">
      <c r="I211" s="171" t="s">
        <v>314</v>
      </c>
      <c r="J211" s="128">
        <v>231</v>
      </c>
      <c r="K211" s="128">
        <v>4</v>
      </c>
      <c r="L211" s="156">
        <f t="shared" si="11"/>
        <v>227</v>
      </c>
      <c r="M211" s="171" t="s">
        <v>320</v>
      </c>
      <c r="N211" s="128">
        <v>4870</v>
      </c>
      <c r="O211" s="128">
        <v>6300</v>
      </c>
      <c r="P211" s="156">
        <f t="shared" si="12"/>
        <v>-1430</v>
      </c>
    </row>
    <row r="212" spans="1:16" ht="14.1" customHeight="1" x14ac:dyDescent="0.2">
      <c r="I212" s="171" t="s">
        <v>315</v>
      </c>
      <c r="J212" s="128">
        <v>1264</v>
      </c>
      <c r="K212" s="128">
        <v>1067</v>
      </c>
      <c r="L212" s="156">
        <f t="shared" si="11"/>
        <v>197</v>
      </c>
      <c r="M212" s="171" t="s">
        <v>210</v>
      </c>
      <c r="N212" s="128">
        <v>30376</v>
      </c>
      <c r="O212" s="128">
        <v>31321</v>
      </c>
      <c r="P212" s="156">
        <f t="shared" si="12"/>
        <v>-945</v>
      </c>
    </row>
    <row r="213" spans="1:16" ht="14.1" customHeight="1" x14ac:dyDescent="0.2">
      <c r="I213" s="171" t="s">
        <v>323</v>
      </c>
      <c r="J213" s="128">
        <v>778</v>
      </c>
      <c r="K213" s="128">
        <v>597</v>
      </c>
      <c r="L213" s="156">
        <f t="shared" si="11"/>
        <v>181</v>
      </c>
      <c r="M213" s="171" t="s">
        <v>303</v>
      </c>
      <c r="N213" s="128">
        <v>5268</v>
      </c>
      <c r="O213" s="128">
        <v>6174</v>
      </c>
      <c r="P213" s="156">
        <f t="shared" si="12"/>
        <v>-906</v>
      </c>
    </row>
    <row r="214" spans="1:16" ht="14.1" customHeight="1" x14ac:dyDescent="0.2">
      <c r="I214" s="171" t="s">
        <v>48</v>
      </c>
      <c r="J214" s="128">
        <v>8325</v>
      </c>
      <c r="K214" s="128">
        <v>8151</v>
      </c>
      <c r="L214" s="156">
        <f t="shared" si="11"/>
        <v>174</v>
      </c>
      <c r="M214" s="171" t="s">
        <v>30</v>
      </c>
      <c r="N214" s="128">
        <v>11502</v>
      </c>
      <c r="O214" s="128">
        <v>12346</v>
      </c>
      <c r="P214" s="156">
        <f t="shared" si="12"/>
        <v>-844</v>
      </c>
    </row>
    <row r="215" spans="1:16" ht="14.1" customHeight="1" x14ac:dyDescent="0.2">
      <c r="I215" s="171" t="s">
        <v>316</v>
      </c>
      <c r="J215" s="128">
        <v>146</v>
      </c>
      <c r="K215" s="128">
        <v>27</v>
      </c>
      <c r="L215" s="156">
        <f t="shared" si="11"/>
        <v>119</v>
      </c>
      <c r="M215" s="171" t="s">
        <v>254</v>
      </c>
      <c r="N215" s="128">
        <v>6156</v>
      </c>
      <c r="O215" s="128">
        <v>6833</v>
      </c>
      <c r="P215" s="156">
        <f t="shared" si="12"/>
        <v>-677</v>
      </c>
    </row>
    <row r="216" spans="1:16" ht="14.1" customHeight="1" x14ac:dyDescent="0.2">
      <c r="I216" s="171" t="s">
        <v>327</v>
      </c>
      <c r="J216" s="128">
        <v>148</v>
      </c>
      <c r="K216" s="128">
        <v>71</v>
      </c>
      <c r="L216" s="156">
        <f t="shared" si="11"/>
        <v>77</v>
      </c>
      <c r="M216" s="171" t="s">
        <v>318</v>
      </c>
      <c r="N216" s="128">
        <v>14540</v>
      </c>
      <c r="O216" s="128">
        <v>15210</v>
      </c>
      <c r="P216" s="156">
        <f t="shared" si="12"/>
        <v>-670</v>
      </c>
    </row>
    <row r="217" spans="1:16" ht="14.1" customHeight="1" x14ac:dyDescent="0.2">
      <c r="B217" s="367"/>
      <c r="C217" s="367"/>
      <c r="D217" s="367"/>
      <c r="E217" s="367"/>
      <c r="F217" s="367"/>
      <c r="G217" s="367"/>
      <c r="H217" s="367"/>
      <c r="I217" s="171" t="s">
        <v>326</v>
      </c>
      <c r="J217" s="128">
        <v>431</v>
      </c>
      <c r="K217" s="128">
        <v>354</v>
      </c>
      <c r="L217" s="156">
        <f t="shared" si="11"/>
        <v>77</v>
      </c>
      <c r="M217" s="171" t="s">
        <v>212</v>
      </c>
      <c r="N217" s="128">
        <v>603</v>
      </c>
      <c r="O217" s="128">
        <v>1225</v>
      </c>
      <c r="P217" s="156">
        <f t="shared" si="12"/>
        <v>-622</v>
      </c>
    </row>
    <row r="218" spans="1:16" ht="14.1" customHeight="1" x14ac:dyDescent="0.2">
      <c r="B218" s="367"/>
      <c r="C218" s="367"/>
      <c r="D218" s="367"/>
      <c r="E218" s="367"/>
      <c r="F218" s="367"/>
      <c r="G218" s="367"/>
      <c r="H218" s="367"/>
      <c r="I218" s="171" t="s">
        <v>211</v>
      </c>
      <c r="J218" s="128">
        <v>51</v>
      </c>
      <c r="K218" s="128">
        <v>3</v>
      </c>
      <c r="L218" s="156">
        <f t="shared" si="11"/>
        <v>48</v>
      </c>
      <c r="M218" s="171" t="s">
        <v>309</v>
      </c>
      <c r="N218" s="128">
        <v>2075</v>
      </c>
      <c r="O218" s="128">
        <v>2696</v>
      </c>
      <c r="P218" s="156">
        <f t="shared" si="12"/>
        <v>-621</v>
      </c>
    </row>
    <row r="219" spans="1:16" ht="14.1" customHeight="1" x14ac:dyDescent="0.2">
      <c r="I219" s="171" t="s">
        <v>265</v>
      </c>
      <c r="J219" s="128">
        <v>540</v>
      </c>
      <c r="K219" s="128">
        <v>495</v>
      </c>
      <c r="L219" s="156">
        <f t="shared" si="11"/>
        <v>45</v>
      </c>
      <c r="M219" s="171" t="s">
        <v>313</v>
      </c>
      <c r="N219" s="128">
        <v>2296</v>
      </c>
      <c r="O219" s="128">
        <v>2747</v>
      </c>
      <c r="P219" s="156">
        <f t="shared" si="12"/>
        <v>-451</v>
      </c>
    </row>
    <row r="220" spans="1:16" ht="14.1" customHeight="1" x14ac:dyDescent="0.2">
      <c r="I220" s="171" t="s">
        <v>317</v>
      </c>
      <c r="J220" s="128">
        <v>82</v>
      </c>
      <c r="K220" s="128">
        <v>44</v>
      </c>
      <c r="L220" s="156">
        <f t="shared" si="11"/>
        <v>38</v>
      </c>
      <c r="M220" s="171" t="s">
        <v>310</v>
      </c>
      <c r="N220" s="128">
        <v>0</v>
      </c>
      <c r="O220" s="128">
        <v>378</v>
      </c>
      <c r="P220" s="156">
        <f t="shared" si="12"/>
        <v>-378</v>
      </c>
    </row>
    <row r="221" spans="1:16" ht="14.1" customHeight="1" x14ac:dyDescent="0.2">
      <c r="I221" s="171" t="s">
        <v>262</v>
      </c>
      <c r="J221" s="128">
        <v>54</v>
      </c>
      <c r="K221" s="128">
        <v>27</v>
      </c>
      <c r="L221" s="156">
        <f t="shared" si="11"/>
        <v>27</v>
      </c>
      <c r="M221" s="171" t="s">
        <v>307</v>
      </c>
      <c r="N221" s="128">
        <v>1412</v>
      </c>
      <c r="O221" s="128">
        <v>1731</v>
      </c>
      <c r="P221" s="156">
        <f t="shared" si="12"/>
        <v>-319</v>
      </c>
    </row>
    <row r="222" spans="1:16" ht="14.1" customHeight="1" x14ac:dyDescent="0.2">
      <c r="I222" s="171" t="s">
        <v>321</v>
      </c>
      <c r="J222" s="128">
        <v>3</v>
      </c>
      <c r="K222" s="128">
        <v>1</v>
      </c>
      <c r="L222" s="156">
        <f t="shared" si="11"/>
        <v>2</v>
      </c>
      <c r="M222" s="171" t="s">
        <v>332</v>
      </c>
      <c r="N222" s="128">
        <v>3866</v>
      </c>
      <c r="O222" s="128">
        <v>4144</v>
      </c>
      <c r="P222" s="156">
        <f t="shared" si="12"/>
        <v>-278</v>
      </c>
    </row>
    <row r="223" spans="1:16" ht="14.1" customHeight="1" x14ac:dyDescent="0.2">
      <c r="A223" s="111"/>
      <c r="I223" s="171" t="s">
        <v>342</v>
      </c>
      <c r="J223" s="128">
        <v>5</v>
      </c>
      <c r="K223" s="128">
        <v>3</v>
      </c>
      <c r="L223" s="156">
        <f t="shared" si="11"/>
        <v>2</v>
      </c>
      <c r="M223" s="171" t="s">
        <v>199</v>
      </c>
      <c r="N223" s="128">
        <v>1114</v>
      </c>
      <c r="O223" s="128">
        <v>1321</v>
      </c>
      <c r="P223" s="156">
        <f t="shared" si="12"/>
        <v>-207</v>
      </c>
    </row>
    <row r="224" spans="1:16" ht="14.1" customHeight="1" x14ac:dyDescent="0.2">
      <c r="A224" s="111"/>
      <c r="I224" s="171" t="s">
        <v>319</v>
      </c>
      <c r="J224" s="128">
        <v>23</v>
      </c>
      <c r="K224" s="128">
        <v>22</v>
      </c>
      <c r="L224" s="156">
        <f t="shared" si="11"/>
        <v>1</v>
      </c>
      <c r="M224" s="171" t="s">
        <v>308</v>
      </c>
      <c r="N224" s="128">
        <v>51557</v>
      </c>
      <c r="O224" s="128">
        <v>51729</v>
      </c>
      <c r="P224" s="156">
        <f t="shared" si="12"/>
        <v>-172</v>
      </c>
    </row>
    <row r="225" spans="1:16" ht="14.1" customHeight="1" x14ac:dyDescent="0.2">
      <c r="A225" s="111"/>
      <c r="I225" s="171" t="s">
        <v>137</v>
      </c>
      <c r="J225" s="128">
        <v>31636</v>
      </c>
      <c r="K225" s="128">
        <v>26350</v>
      </c>
      <c r="L225" s="156">
        <f t="shared" si="11"/>
        <v>5286</v>
      </c>
      <c r="M225" s="171" t="s">
        <v>345</v>
      </c>
      <c r="N225" s="128">
        <v>2269</v>
      </c>
      <c r="O225" s="128">
        <v>2414</v>
      </c>
      <c r="P225" s="156">
        <f t="shared" si="12"/>
        <v>-145</v>
      </c>
    </row>
    <row r="226" spans="1:16" ht="14.1" customHeight="1" x14ac:dyDescent="0.2">
      <c r="A226" s="111"/>
      <c r="M226" s="171" t="s">
        <v>339</v>
      </c>
      <c r="N226" s="128">
        <v>236</v>
      </c>
      <c r="O226" s="128">
        <v>378</v>
      </c>
      <c r="P226" s="156">
        <f t="shared" si="12"/>
        <v>-142</v>
      </c>
    </row>
    <row r="227" spans="1:16" ht="14.1" customHeight="1" x14ac:dyDescent="0.2">
      <c r="A227" s="111"/>
      <c r="I227" s="131"/>
      <c r="J227" s="128"/>
      <c r="K227" s="128"/>
      <c r="L227" s="156"/>
      <c r="M227" s="171" t="s">
        <v>338</v>
      </c>
      <c r="N227" s="128">
        <v>563</v>
      </c>
      <c r="O227" s="128">
        <v>701</v>
      </c>
      <c r="P227" s="156">
        <f t="shared" si="12"/>
        <v>-138</v>
      </c>
    </row>
    <row r="228" spans="1:16" ht="14.1" customHeight="1" x14ac:dyDescent="0.2">
      <c r="A228" s="111"/>
      <c r="M228" s="171" t="s">
        <v>271</v>
      </c>
      <c r="N228" s="128">
        <v>30</v>
      </c>
      <c r="O228" s="128">
        <v>148</v>
      </c>
      <c r="P228" s="156">
        <f t="shared" si="12"/>
        <v>-118</v>
      </c>
    </row>
    <row r="229" spans="1:16" ht="14.1" customHeight="1" x14ac:dyDescent="0.2">
      <c r="A229" s="111"/>
      <c r="I229" s="131"/>
      <c r="J229" s="128"/>
      <c r="K229" s="128"/>
      <c r="L229" s="156"/>
      <c r="M229" s="171" t="s">
        <v>340</v>
      </c>
      <c r="N229" s="128">
        <v>1</v>
      </c>
      <c r="O229" s="128">
        <v>91</v>
      </c>
      <c r="P229" s="156">
        <f t="shared" si="12"/>
        <v>-90</v>
      </c>
    </row>
    <row r="230" spans="1:16" ht="14.1" customHeight="1" x14ac:dyDescent="0.2">
      <c r="A230" s="111"/>
      <c r="I230" s="131"/>
      <c r="J230" s="128"/>
      <c r="K230" s="128"/>
      <c r="L230" s="156"/>
      <c r="M230" s="171" t="s">
        <v>33</v>
      </c>
      <c r="N230" s="128">
        <v>938</v>
      </c>
      <c r="O230" s="128">
        <v>1001</v>
      </c>
      <c r="P230" s="156">
        <f t="shared" si="12"/>
        <v>-63</v>
      </c>
    </row>
    <row r="231" spans="1:16" ht="14.1" customHeight="1" x14ac:dyDescent="0.2">
      <c r="A231" s="111"/>
      <c r="I231" s="131"/>
      <c r="J231" s="128"/>
      <c r="K231" s="128"/>
      <c r="L231" s="156"/>
      <c r="M231" s="171" t="s">
        <v>333</v>
      </c>
      <c r="N231" s="128">
        <v>1922</v>
      </c>
      <c r="O231" s="128">
        <v>1984</v>
      </c>
      <c r="P231" s="156">
        <f t="shared" si="12"/>
        <v>-62</v>
      </c>
    </row>
    <row r="232" spans="1:16" ht="14.1" customHeight="1" x14ac:dyDescent="0.2">
      <c r="I232" s="131"/>
      <c r="J232" s="128"/>
      <c r="K232" s="128"/>
      <c r="L232" s="156"/>
      <c r="M232" s="171" t="s">
        <v>331</v>
      </c>
      <c r="N232" s="128">
        <v>185</v>
      </c>
      <c r="O232" s="128">
        <v>226</v>
      </c>
      <c r="P232" s="156">
        <f t="shared" si="12"/>
        <v>-41</v>
      </c>
    </row>
    <row r="233" spans="1:16" ht="14.1" customHeight="1" x14ac:dyDescent="0.2">
      <c r="M233" s="171" t="s">
        <v>347</v>
      </c>
      <c r="N233" s="128">
        <v>1</v>
      </c>
      <c r="O233" s="128">
        <v>42</v>
      </c>
      <c r="P233" s="156">
        <f t="shared" si="12"/>
        <v>-41</v>
      </c>
    </row>
    <row r="234" spans="1:16" ht="14.1" customHeight="1" x14ac:dyDescent="0.2">
      <c r="I234" s="131"/>
      <c r="J234" s="128"/>
      <c r="K234" s="128"/>
      <c r="L234" s="156"/>
      <c r="M234" s="171" t="s">
        <v>329</v>
      </c>
      <c r="N234" s="128">
        <v>144</v>
      </c>
      <c r="O234" s="128">
        <v>169</v>
      </c>
      <c r="P234" s="156">
        <f t="shared" si="12"/>
        <v>-25</v>
      </c>
    </row>
    <row r="235" spans="1:16" ht="14.1" customHeight="1" x14ac:dyDescent="0.2">
      <c r="I235" s="131"/>
      <c r="J235" s="128"/>
      <c r="K235" s="128"/>
      <c r="L235" s="156"/>
      <c r="M235" s="171" t="s">
        <v>44</v>
      </c>
      <c r="N235" s="128">
        <v>15</v>
      </c>
      <c r="O235" s="128">
        <v>40</v>
      </c>
      <c r="P235" s="156">
        <f t="shared" si="12"/>
        <v>-25</v>
      </c>
    </row>
    <row r="236" spans="1:16" ht="14.1" customHeight="1" x14ac:dyDescent="0.2">
      <c r="I236" s="131"/>
      <c r="J236" s="128"/>
      <c r="K236" s="128"/>
      <c r="L236" s="156"/>
      <c r="M236" s="171" t="s">
        <v>334</v>
      </c>
      <c r="N236" s="128">
        <v>172</v>
      </c>
      <c r="O236" s="128">
        <v>195</v>
      </c>
      <c r="P236" s="156">
        <f t="shared" si="12"/>
        <v>-23</v>
      </c>
    </row>
    <row r="237" spans="1:16" ht="14.1" customHeight="1" x14ac:dyDescent="0.2">
      <c r="I237" s="131"/>
      <c r="J237" s="128"/>
      <c r="K237" s="128"/>
      <c r="L237" s="156"/>
      <c r="M237" s="171" t="s">
        <v>312</v>
      </c>
      <c r="N237" s="128">
        <v>240824</v>
      </c>
      <c r="O237" s="128">
        <v>240845</v>
      </c>
      <c r="P237" s="156">
        <f t="shared" si="12"/>
        <v>-21</v>
      </c>
    </row>
    <row r="238" spans="1:16" ht="14.1" customHeight="1" x14ac:dyDescent="0.2">
      <c r="I238" s="131"/>
      <c r="J238" s="128"/>
      <c r="K238" s="128"/>
      <c r="L238" s="156"/>
      <c r="M238" s="171" t="s">
        <v>134</v>
      </c>
      <c r="N238" s="128">
        <v>21</v>
      </c>
      <c r="O238" s="128">
        <v>42</v>
      </c>
      <c r="P238" s="156">
        <f t="shared" si="12"/>
        <v>-21</v>
      </c>
    </row>
    <row r="239" spans="1:16" ht="14.1" customHeight="1" x14ac:dyDescent="0.2">
      <c r="I239" s="131"/>
      <c r="J239" s="128"/>
      <c r="K239" s="128"/>
      <c r="L239" s="156"/>
      <c r="M239" s="171" t="s">
        <v>322</v>
      </c>
      <c r="N239" s="128">
        <v>42</v>
      </c>
      <c r="O239" s="128">
        <v>61</v>
      </c>
      <c r="P239" s="156">
        <f t="shared" si="12"/>
        <v>-19</v>
      </c>
    </row>
    <row r="240" spans="1:16" ht="14.1" customHeight="1" x14ac:dyDescent="0.2">
      <c r="M240" s="171" t="s">
        <v>335</v>
      </c>
      <c r="N240" s="128">
        <v>19</v>
      </c>
      <c r="O240" s="128">
        <v>34</v>
      </c>
      <c r="P240" s="156">
        <f t="shared" si="12"/>
        <v>-15</v>
      </c>
    </row>
    <row r="241" spans="1:16" ht="14.1" customHeight="1" x14ac:dyDescent="0.2">
      <c r="I241" s="131"/>
      <c r="J241" s="128"/>
      <c r="K241" s="128"/>
      <c r="L241" s="156"/>
      <c r="M241" s="171" t="s">
        <v>336</v>
      </c>
      <c r="N241" s="128">
        <v>113</v>
      </c>
      <c r="O241" s="128">
        <v>122</v>
      </c>
      <c r="P241" s="156">
        <f t="shared" si="12"/>
        <v>-9</v>
      </c>
    </row>
    <row r="242" spans="1:16" ht="14.1" customHeight="1" x14ac:dyDescent="0.2">
      <c r="M242" s="171" t="s">
        <v>337</v>
      </c>
      <c r="N242" s="128">
        <v>0</v>
      </c>
      <c r="O242" s="128">
        <v>2</v>
      </c>
      <c r="P242" s="156">
        <f t="shared" si="12"/>
        <v>-2</v>
      </c>
    </row>
    <row r="243" spans="1:16" ht="14.1" customHeight="1" x14ac:dyDescent="0.2">
      <c r="I243" s="131"/>
      <c r="J243" s="128"/>
      <c r="K243" s="128"/>
      <c r="L243" s="156"/>
      <c r="M243" s="171" t="s">
        <v>354</v>
      </c>
      <c r="N243" s="128">
        <v>30</v>
      </c>
      <c r="O243" s="128">
        <v>31</v>
      </c>
      <c r="P243" s="156">
        <f t="shared" si="12"/>
        <v>-1</v>
      </c>
    </row>
    <row r="244" spans="1:16" ht="14.1" customHeight="1" x14ac:dyDescent="0.2">
      <c r="A244" s="104"/>
    </row>
    <row r="245" spans="1:16" ht="14.1" customHeight="1" x14ac:dyDescent="0.2">
      <c r="A245" s="104"/>
    </row>
    <row r="246" spans="1:16" ht="14.1" customHeight="1" x14ac:dyDescent="0.2">
      <c r="A246" s="104"/>
    </row>
    <row r="247" spans="1:16" ht="14.1" customHeight="1" x14ac:dyDescent="0.2">
      <c r="A247" s="104"/>
      <c r="I247" s="371" t="s">
        <v>351</v>
      </c>
      <c r="J247" s="372">
        <f>SUM(J204:J244)</f>
        <v>353236</v>
      </c>
      <c r="K247" s="372">
        <f>SUM(K204:K244)</f>
        <v>322565</v>
      </c>
      <c r="L247" s="372">
        <f>SUM(L204:L244)</f>
        <v>30671</v>
      </c>
      <c r="M247" s="378" t="s">
        <v>351</v>
      </c>
      <c r="N247" s="372">
        <f>SUM(N204:N244)</f>
        <v>918874</v>
      </c>
      <c r="O247" s="345">
        <f>SUM(O204:O244)</f>
        <v>1011511</v>
      </c>
      <c r="P247" s="372">
        <f>SUM(P204:P244)</f>
        <v>-92637</v>
      </c>
    </row>
    <row r="248" spans="1:16" ht="14.1" customHeight="1" x14ac:dyDescent="0.2">
      <c r="A248" s="104"/>
      <c r="I248" s="379"/>
      <c r="J248" s="372">
        <f>N247</f>
        <v>918874</v>
      </c>
      <c r="K248" s="373">
        <f>O247</f>
        <v>1011511</v>
      </c>
      <c r="L248" s="372">
        <f>P247</f>
        <v>-92637</v>
      </c>
      <c r="M248" s="388"/>
      <c r="N248" s="389"/>
      <c r="O248" s="389"/>
      <c r="P248" s="389"/>
    </row>
    <row r="249" spans="1:16" ht="14.1" customHeight="1" x14ac:dyDescent="0.2">
      <c r="A249" s="104"/>
      <c r="J249" s="376">
        <f>SUM(J247:J248)</f>
        <v>1272110</v>
      </c>
      <c r="K249" s="376">
        <f>SUM(K247:K248)</f>
        <v>1334076</v>
      </c>
      <c r="L249" s="376">
        <f>SUM(L247:L248)</f>
        <v>-61966</v>
      </c>
    </row>
    <row r="250" spans="1:16" ht="14.1" customHeight="1" x14ac:dyDescent="0.2">
      <c r="A250" s="104"/>
      <c r="I250" s="377" t="s">
        <v>365</v>
      </c>
      <c r="J250" s="342">
        <f>C203-J249</f>
        <v>0</v>
      </c>
      <c r="K250" s="342">
        <f>E203-K249</f>
        <v>0</v>
      </c>
      <c r="L250" s="342">
        <f>G203-L249</f>
        <v>0</v>
      </c>
    </row>
    <row r="251" spans="1:16" ht="14.1" customHeight="1" x14ac:dyDescent="0.2">
      <c r="A251" s="104"/>
      <c r="C251" s="337"/>
      <c r="E251" s="337"/>
    </row>
    <row r="252" spans="1:16" ht="14.1" customHeight="1" x14ac:dyDescent="0.2">
      <c r="A252" s="114">
        <v>6</v>
      </c>
      <c r="B252" s="371" t="s">
        <v>97</v>
      </c>
      <c r="C252" s="48">
        <v>970021</v>
      </c>
      <c r="D252" s="363">
        <f>C252*100/22958322</f>
        <v>4.2251389278362765</v>
      </c>
      <c r="E252" s="48">
        <v>864178</v>
      </c>
      <c r="F252" s="363">
        <f>E252*100/23212007</f>
        <v>3.7229783706337845</v>
      </c>
      <c r="G252" s="120">
        <f>C252-E252</f>
        <v>105843</v>
      </c>
      <c r="H252" s="121">
        <f>G252*100/E252</f>
        <v>12.24782394367827</v>
      </c>
      <c r="I252" s="371"/>
      <c r="J252" s="372"/>
      <c r="K252" s="372"/>
      <c r="L252" s="372"/>
      <c r="M252" s="378"/>
      <c r="N252" s="372"/>
      <c r="O252" s="372"/>
      <c r="P252" s="372"/>
    </row>
    <row r="253" spans="1:16" ht="14.1" customHeight="1" x14ac:dyDescent="0.2">
      <c r="I253" s="171" t="s">
        <v>302</v>
      </c>
      <c r="J253" s="128">
        <v>200653</v>
      </c>
      <c r="K253" s="128">
        <v>142321</v>
      </c>
      <c r="L253" s="156">
        <f t="shared" ref="L253:L288" si="13">J253-K253</f>
        <v>58332</v>
      </c>
      <c r="M253" s="171" t="s">
        <v>204</v>
      </c>
      <c r="N253" s="128">
        <v>20104</v>
      </c>
      <c r="O253" s="128">
        <v>24859</v>
      </c>
      <c r="P253" s="156">
        <f t="shared" ref="P253:P281" si="14">N253-O253</f>
        <v>-4755</v>
      </c>
    </row>
    <row r="254" spans="1:16" ht="14.1" customHeight="1" x14ac:dyDescent="0.2">
      <c r="I254" s="171" t="s">
        <v>301</v>
      </c>
      <c r="J254" s="128">
        <v>234612</v>
      </c>
      <c r="K254" s="128">
        <v>197378</v>
      </c>
      <c r="L254" s="156">
        <f t="shared" si="13"/>
        <v>37234</v>
      </c>
      <c r="M254" s="171" t="s">
        <v>52</v>
      </c>
      <c r="N254" s="128">
        <v>147</v>
      </c>
      <c r="O254" s="128">
        <v>3963</v>
      </c>
      <c r="P254" s="156">
        <f t="shared" si="14"/>
        <v>-3816</v>
      </c>
    </row>
    <row r="255" spans="1:16" ht="14.1" customHeight="1" x14ac:dyDescent="0.2">
      <c r="I255" s="171" t="s">
        <v>199</v>
      </c>
      <c r="J255" s="128">
        <v>28055</v>
      </c>
      <c r="K255" s="128">
        <v>3967</v>
      </c>
      <c r="L255" s="156">
        <f t="shared" si="13"/>
        <v>24088</v>
      </c>
      <c r="M255" s="171" t="s">
        <v>331</v>
      </c>
      <c r="N255" s="128">
        <v>2770</v>
      </c>
      <c r="O255" s="128">
        <v>5065</v>
      </c>
      <c r="P255" s="156">
        <f t="shared" si="14"/>
        <v>-2295</v>
      </c>
    </row>
    <row r="256" spans="1:16" ht="14.1" customHeight="1" x14ac:dyDescent="0.2">
      <c r="I256" s="171" t="s">
        <v>31</v>
      </c>
      <c r="J256" s="128">
        <v>49427</v>
      </c>
      <c r="K256" s="128">
        <v>43466</v>
      </c>
      <c r="L256" s="156">
        <f t="shared" si="13"/>
        <v>5961</v>
      </c>
      <c r="M256" s="171" t="s">
        <v>304</v>
      </c>
      <c r="N256" s="128">
        <v>15103</v>
      </c>
      <c r="O256" s="128">
        <v>17073</v>
      </c>
      <c r="P256" s="156">
        <f t="shared" si="14"/>
        <v>-1970</v>
      </c>
    </row>
    <row r="257" spans="1:22" s="379" customFormat="1" ht="14.1" customHeight="1" x14ac:dyDescent="0.2">
      <c r="A257" s="341"/>
      <c r="C257" s="340"/>
      <c r="D257" s="340"/>
      <c r="E257" s="340"/>
      <c r="F257" s="340"/>
      <c r="G257" s="340"/>
      <c r="H257" s="340"/>
      <c r="I257" s="171" t="s">
        <v>306</v>
      </c>
      <c r="J257" s="128">
        <v>75488</v>
      </c>
      <c r="K257" s="128">
        <v>69860</v>
      </c>
      <c r="L257" s="156">
        <f t="shared" si="13"/>
        <v>5628</v>
      </c>
      <c r="M257" s="171" t="s">
        <v>201</v>
      </c>
      <c r="N257" s="128">
        <v>2310</v>
      </c>
      <c r="O257" s="128">
        <v>3851</v>
      </c>
      <c r="P257" s="156">
        <f t="shared" si="14"/>
        <v>-1541</v>
      </c>
    </row>
    <row r="258" spans="1:22" ht="14.1" customHeight="1" x14ac:dyDescent="0.2">
      <c r="I258" s="171" t="s">
        <v>312</v>
      </c>
      <c r="J258" s="128">
        <v>188185</v>
      </c>
      <c r="K258" s="128">
        <v>185828</v>
      </c>
      <c r="L258" s="156">
        <f t="shared" si="13"/>
        <v>2357</v>
      </c>
      <c r="M258" s="171" t="s">
        <v>311</v>
      </c>
      <c r="N258" s="128">
        <v>3915</v>
      </c>
      <c r="O258" s="128">
        <v>5430</v>
      </c>
      <c r="P258" s="156">
        <f t="shared" si="14"/>
        <v>-1515</v>
      </c>
    </row>
    <row r="259" spans="1:22" ht="14.1" customHeight="1" x14ac:dyDescent="0.2">
      <c r="I259" s="171" t="s">
        <v>314</v>
      </c>
      <c r="J259" s="128">
        <v>2294</v>
      </c>
      <c r="K259" s="128">
        <v>14</v>
      </c>
      <c r="L259" s="156">
        <f t="shared" si="13"/>
        <v>2280</v>
      </c>
      <c r="M259" s="171" t="s">
        <v>198</v>
      </c>
      <c r="N259" s="128">
        <v>25626</v>
      </c>
      <c r="O259" s="128">
        <v>26934</v>
      </c>
      <c r="P259" s="156">
        <f t="shared" si="14"/>
        <v>-1308</v>
      </c>
    </row>
    <row r="260" spans="1:22" ht="14.1" customHeight="1" x14ac:dyDescent="0.2">
      <c r="I260" s="171" t="s">
        <v>318</v>
      </c>
      <c r="J260" s="128">
        <v>9842</v>
      </c>
      <c r="K260" s="128">
        <v>7966</v>
      </c>
      <c r="L260" s="156">
        <f t="shared" si="13"/>
        <v>1876</v>
      </c>
      <c r="M260" s="171" t="s">
        <v>320</v>
      </c>
      <c r="N260" s="128">
        <v>3232</v>
      </c>
      <c r="O260" s="128">
        <v>4417</v>
      </c>
      <c r="P260" s="156">
        <f t="shared" si="14"/>
        <v>-1185</v>
      </c>
    </row>
    <row r="261" spans="1:22" ht="14.1" customHeight="1" x14ac:dyDescent="0.2">
      <c r="I261" s="171" t="s">
        <v>305</v>
      </c>
      <c r="J261" s="128">
        <v>10839</v>
      </c>
      <c r="K261" s="128">
        <v>9823</v>
      </c>
      <c r="L261" s="156">
        <f t="shared" si="13"/>
        <v>1016</v>
      </c>
      <c r="M261" s="171" t="s">
        <v>313</v>
      </c>
      <c r="N261" s="128">
        <v>685</v>
      </c>
      <c r="O261" s="128">
        <v>1316</v>
      </c>
      <c r="P261" s="156">
        <f t="shared" si="14"/>
        <v>-631</v>
      </c>
    </row>
    <row r="262" spans="1:22" ht="14.1" customHeight="1" x14ac:dyDescent="0.2">
      <c r="I262" s="171" t="s">
        <v>328</v>
      </c>
      <c r="J262" s="128">
        <v>1309</v>
      </c>
      <c r="K262" s="128">
        <v>320</v>
      </c>
      <c r="L262" s="156">
        <f t="shared" si="13"/>
        <v>989</v>
      </c>
      <c r="M262" s="171" t="s">
        <v>326</v>
      </c>
      <c r="N262" s="128">
        <v>106</v>
      </c>
      <c r="O262" s="128">
        <v>485</v>
      </c>
      <c r="P262" s="156">
        <f t="shared" si="14"/>
        <v>-379</v>
      </c>
    </row>
    <row r="263" spans="1:22" ht="14.1" customHeight="1" x14ac:dyDescent="0.2">
      <c r="I263" s="171" t="s">
        <v>210</v>
      </c>
      <c r="J263" s="128">
        <v>7383</v>
      </c>
      <c r="K263" s="128">
        <v>6682</v>
      </c>
      <c r="L263" s="156">
        <f t="shared" si="13"/>
        <v>701</v>
      </c>
      <c r="M263" s="171" t="s">
        <v>307</v>
      </c>
      <c r="N263" s="128">
        <v>2633</v>
      </c>
      <c r="O263" s="128">
        <v>2987</v>
      </c>
      <c r="P263" s="156">
        <f t="shared" si="14"/>
        <v>-354</v>
      </c>
    </row>
    <row r="264" spans="1:22" ht="14.1" customHeight="1" x14ac:dyDescent="0.2">
      <c r="I264" s="171" t="s">
        <v>23</v>
      </c>
      <c r="J264" s="128">
        <v>1463</v>
      </c>
      <c r="K264" s="128">
        <v>918</v>
      </c>
      <c r="L264" s="156">
        <f t="shared" si="13"/>
        <v>545</v>
      </c>
      <c r="M264" s="171" t="s">
        <v>22</v>
      </c>
      <c r="N264" s="128">
        <v>6365</v>
      </c>
      <c r="O264" s="128">
        <v>6712</v>
      </c>
      <c r="P264" s="156">
        <f t="shared" si="14"/>
        <v>-347</v>
      </c>
      <c r="Q264" s="384"/>
    </row>
    <row r="265" spans="1:22" ht="14.1" customHeight="1" x14ac:dyDescent="0.2">
      <c r="I265" s="171" t="s">
        <v>347</v>
      </c>
      <c r="J265" s="128">
        <v>419</v>
      </c>
      <c r="K265" s="128">
        <v>3</v>
      </c>
      <c r="L265" s="156">
        <f t="shared" si="13"/>
        <v>416</v>
      </c>
      <c r="M265" s="171" t="s">
        <v>327</v>
      </c>
      <c r="N265" s="128">
        <v>260</v>
      </c>
      <c r="O265" s="128">
        <v>560</v>
      </c>
      <c r="P265" s="156">
        <f t="shared" si="14"/>
        <v>-300</v>
      </c>
      <c r="Q265" s="339"/>
      <c r="R265" s="390"/>
      <c r="S265" s="390"/>
      <c r="T265" s="390"/>
      <c r="U265" s="390"/>
      <c r="V265" s="367"/>
    </row>
    <row r="266" spans="1:22" ht="14.1" customHeight="1" x14ac:dyDescent="0.2">
      <c r="A266" s="111"/>
      <c r="B266" s="367"/>
      <c r="C266" s="367"/>
      <c r="D266" s="367"/>
      <c r="E266" s="367"/>
      <c r="F266" s="367"/>
      <c r="G266" s="367"/>
      <c r="H266" s="367"/>
      <c r="I266" s="171" t="s">
        <v>333</v>
      </c>
      <c r="J266" s="128">
        <v>677</v>
      </c>
      <c r="K266" s="128">
        <v>388</v>
      </c>
      <c r="L266" s="156">
        <f t="shared" si="13"/>
        <v>289</v>
      </c>
      <c r="M266" s="171" t="s">
        <v>254</v>
      </c>
      <c r="N266" s="128">
        <v>157</v>
      </c>
      <c r="O266" s="128">
        <v>420</v>
      </c>
      <c r="P266" s="156">
        <f t="shared" si="14"/>
        <v>-263</v>
      </c>
      <c r="Q266" s="339"/>
      <c r="R266" s="390"/>
      <c r="S266" s="390"/>
      <c r="T266" s="390"/>
      <c r="U266" s="390"/>
      <c r="V266" s="367"/>
    </row>
    <row r="267" spans="1:22" ht="14.1" customHeight="1" x14ac:dyDescent="0.2">
      <c r="A267" s="111"/>
      <c r="B267" s="367"/>
      <c r="C267" s="367"/>
      <c r="D267" s="367"/>
      <c r="E267" s="367"/>
      <c r="F267" s="367"/>
      <c r="G267" s="367"/>
      <c r="H267" s="367"/>
      <c r="I267" s="171" t="s">
        <v>30</v>
      </c>
      <c r="J267" s="128">
        <v>2782</v>
      </c>
      <c r="K267" s="128">
        <v>2502</v>
      </c>
      <c r="L267" s="156">
        <f t="shared" si="13"/>
        <v>280</v>
      </c>
      <c r="M267" s="171" t="s">
        <v>303</v>
      </c>
      <c r="N267" s="128">
        <v>319</v>
      </c>
      <c r="O267" s="128">
        <v>565</v>
      </c>
      <c r="P267" s="156">
        <f t="shared" si="14"/>
        <v>-246</v>
      </c>
      <c r="Q267" s="384"/>
      <c r="R267" s="390"/>
      <c r="S267" s="390"/>
      <c r="T267" s="390"/>
      <c r="U267" s="390"/>
    </row>
    <row r="268" spans="1:22" ht="14.1" customHeight="1" x14ac:dyDescent="0.2">
      <c r="A268" s="104"/>
      <c r="I268" s="171" t="s">
        <v>17</v>
      </c>
      <c r="J268" s="128">
        <v>4123</v>
      </c>
      <c r="K268" s="128">
        <v>3885</v>
      </c>
      <c r="L268" s="156">
        <f t="shared" si="13"/>
        <v>238</v>
      </c>
      <c r="M268" s="171" t="s">
        <v>257</v>
      </c>
      <c r="N268" s="128">
        <v>41335</v>
      </c>
      <c r="O268" s="128">
        <v>41552</v>
      </c>
      <c r="P268" s="156">
        <f t="shared" si="14"/>
        <v>-217</v>
      </c>
      <c r="Q268" s="384"/>
    </row>
    <row r="269" spans="1:22" ht="14.1" customHeight="1" x14ac:dyDescent="0.2">
      <c r="A269" s="104"/>
      <c r="I269" s="171" t="s">
        <v>265</v>
      </c>
      <c r="J269" s="128">
        <v>726</v>
      </c>
      <c r="K269" s="128">
        <v>512</v>
      </c>
      <c r="L269" s="156">
        <f t="shared" si="13"/>
        <v>214</v>
      </c>
      <c r="M269" s="171" t="s">
        <v>332</v>
      </c>
      <c r="N269" s="128">
        <v>414</v>
      </c>
      <c r="O269" s="128">
        <v>627</v>
      </c>
      <c r="P269" s="156">
        <f t="shared" si="14"/>
        <v>-213</v>
      </c>
    </row>
    <row r="270" spans="1:22" ht="14.1" customHeight="1" x14ac:dyDescent="0.2">
      <c r="A270" s="104"/>
      <c r="I270" s="171" t="s">
        <v>28</v>
      </c>
      <c r="J270" s="128">
        <v>834</v>
      </c>
      <c r="K270" s="128">
        <v>633</v>
      </c>
      <c r="L270" s="156">
        <f t="shared" si="13"/>
        <v>201</v>
      </c>
      <c r="M270" s="171" t="s">
        <v>329</v>
      </c>
      <c r="N270" s="128">
        <v>88</v>
      </c>
      <c r="O270" s="128">
        <v>254</v>
      </c>
      <c r="P270" s="156">
        <f t="shared" si="14"/>
        <v>-166</v>
      </c>
    </row>
    <row r="271" spans="1:22" ht="14.1" customHeight="1" x14ac:dyDescent="0.2">
      <c r="A271" s="104"/>
      <c r="I271" s="171" t="s">
        <v>338</v>
      </c>
      <c r="J271" s="128">
        <v>598</v>
      </c>
      <c r="K271" s="128">
        <v>490</v>
      </c>
      <c r="L271" s="156">
        <f t="shared" si="13"/>
        <v>108</v>
      </c>
      <c r="M271" s="171" t="s">
        <v>309</v>
      </c>
      <c r="N271" s="128">
        <v>928</v>
      </c>
      <c r="O271" s="128">
        <v>1074</v>
      </c>
      <c r="P271" s="156">
        <f t="shared" si="14"/>
        <v>-146</v>
      </c>
    </row>
    <row r="272" spans="1:22" ht="14.1" customHeight="1" x14ac:dyDescent="0.2">
      <c r="A272" s="104"/>
      <c r="I272" s="171" t="s">
        <v>308</v>
      </c>
      <c r="J272" s="128">
        <v>4999</v>
      </c>
      <c r="K272" s="128">
        <v>4903</v>
      </c>
      <c r="L272" s="156">
        <f t="shared" si="13"/>
        <v>96</v>
      </c>
      <c r="M272" s="171" t="s">
        <v>353</v>
      </c>
      <c r="N272" s="128">
        <v>0</v>
      </c>
      <c r="O272" s="128">
        <v>112</v>
      </c>
      <c r="P272" s="156">
        <f t="shared" si="14"/>
        <v>-112</v>
      </c>
    </row>
    <row r="273" spans="1:16" ht="14.1" customHeight="1" x14ac:dyDescent="0.2">
      <c r="A273" s="104"/>
      <c r="I273" s="171" t="s">
        <v>33</v>
      </c>
      <c r="J273" s="128">
        <v>161</v>
      </c>
      <c r="K273" s="128">
        <v>72</v>
      </c>
      <c r="L273" s="156">
        <f t="shared" si="13"/>
        <v>89</v>
      </c>
      <c r="M273" s="171" t="s">
        <v>335</v>
      </c>
      <c r="N273" s="128">
        <v>62</v>
      </c>
      <c r="O273" s="128">
        <v>160</v>
      </c>
      <c r="P273" s="156">
        <f t="shared" si="14"/>
        <v>-98</v>
      </c>
    </row>
    <row r="274" spans="1:16" ht="14.1" customHeight="1" x14ac:dyDescent="0.2">
      <c r="A274" s="104"/>
      <c r="I274" s="171" t="s">
        <v>340</v>
      </c>
      <c r="J274" s="128">
        <v>80</v>
      </c>
      <c r="K274" s="128">
        <v>23</v>
      </c>
      <c r="L274" s="156">
        <f t="shared" si="13"/>
        <v>57</v>
      </c>
      <c r="M274" s="171" t="s">
        <v>323</v>
      </c>
      <c r="N274" s="128">
        <v>307</v>
      </c>
      <c r="O274" s="128">
        <v>403</v>
      </c>
      <c r="P274" s="156">
        <f t="shared" si="14"/>
        <v>-96</v>
      </c>
    </row>
    <row r="275" spans="1:16" ht="14.1" customHeight="1" x14ac:dyDescent="0.2">
      <c r="A275" s="104"/>
      <c r="I275" s="171" t="s">
        <v>315</v>
      </c>
      <c r="J275" s="128">
        <v>157</v>
      </c>
      <c r="K275" s="128">
        <v>142</v>
      </c>
      <c r="L275" s="156">
        <f t="shared" si="13"/>
        <v>15</v>
      </c>
      <c r="M275" s="171" t="s">
        <v>212</v>
      </c>
      <c r="N275" s="128">
        <v>33</v>
      </c>
      <c r="O275" s="128">
        <v>85</v>
      </c>
      <c r="P275" s="156">
        <f t="shared" si="14"/>
        <v>-52</v>
      </c>
    </row>
    <row r="276" spans="1:16" ht="14.1" customHeight="1" x14ac:dyDescent="0.2">
      <c r="A276" s="104"/>
      <c r="I276" s="171" t="s">
        <v>339</v>
      </c>
      <c r="J276" s="128">
        <v>28</v>
      </c>
      <c r="K276" s="128">
        <v>13</v>
      </c>
      <c r="L276" s="156">
        <f t="shared" si="13"/>
        <v>15</v>
      </c>
      <c r="M276" s="171" t="s">
        <v>337</v>
      </c>
      <c r="N276" s="128">
        <v>11</v>
      </c>
      <c r="O276" s="128">
        <v>29</v>
      </c>
      <c r="P276" s="156">
        <f t="shared" si="14"/>
        <v>-18</v>
      </c>
    </row>
    <row r="277" spans="1:16" ht="14.1" customHeight="1" x14ac:dyDescent="0.2">
      <c r="A277" s="104"/>
      <c r="I277" s="171" t="s">
        <v>271</v>
      </c>
      <c r="J277" s="128">
        <v>25</v>
      </c>
      <c r="K277" s="128">
        <v>12</v>
      </c>
      <c r="L277" s="156">
        <f t="shared" si="13"/>
        <v>13</v>
      </c>
      <c r="M277" s="171" t="s">
        <v>48</v>
      </c>
      <c r="N277" s="128">
        <v>1640</v>
      </c>
      <c r="O277" s="128">
        <v>1656</v>
      </c>
      <c r="P277" s="156">
        <f t="shared" si="14"/>
        <v>-16</v>
      </c>
    </row>
    <row r="278" spans="1:16" ht="14.1" customHeight="1" x14ac:dyDescent="0.2">
      <c r="A278" s="104"/>
      <c r="I278" s="171" t="s">
        <v>317</v>
      </c>
      <c r="J278" s="128">
        <v>15</v>
      </c>
      <c r="K278" s="128">
        <v>3</v>
      </c>
      <c r="L278" s="156">
        <f t="shared" si="13"/>
        <v>12</v>
      </c>
      <c r="M278" s="171" t="s">
        <v>310</v>
      </c>
      <c r="N278" s="128">
        <v>0</v>
      </c>
      <c r="O278" s="128">
        <v>16</v>
      </c>
      <c r="P278" s="156">
        <f t="shared" si="14"/>
        <v>-16</v>
      </c>
    </row>
    <row r="279" spans="1:16" ht="14.1" customHeight="1" x14ac:dyDescent="0.2">
      <c r="A279" s="104"/>
      <c r="I279" s="171" t="s">
        <v>262</v>
      </c>
      <c r="J279" s="128">
        <v>14</v>
      </c>
      <c r="K279" s="128">
        <v>5</v>
      </c>
      <c r="L279" s="156">
        <f t="shared" si="13"/>
        <v>9</v>
      </c>
      <c r="M279" s="171" t="s">
        <v>341</v>
      </c>
      <c r="N279" s="128">
        <v>0</v>
      </c>
      <c r="O279" s="128">
        <v>2</v>
      </c>
      <c r="P279" s="156">
        <f t="shared" si="14"/>
        <v>-2</v>
      </c>
    </row>
    <row r="280" spans="1:16" ht="14.1" customHeight="1" x14ac:dyDescent="0.2">
      <c r="A280" s="104"/>
      <c r="I280" s="171" t="s">
        <v>319</v>
      </c>
      <c r="J280" s="128">
        <v>17</v>
      </c>
      <c r="K280" s="128">
        <v>8</v>
      </c>
      <c r="L280" s="156">
        <f t="shared" si="13"/>
        <v>9</v>
      </c>
      <c r="M280" s="171" t="s">
        <v>44</v>
      </c>
      <c r="N280" s="128">
        <v>1</v>
      </c>
      <c r="O280" s="128">
        <v>3</v>
      </c>
      <c r="P280" s="156">
        <f t="shared" si="14"/>
        <v>-2</v>
      </c>
    </row>
    <row r="281" spans="1:16" ht="14.1" customHeight="1" x14ac:dyDescent="0.2">
      <c r="A281" s="104"/>
      <c r="I281" s="171" t="s">
        <v>350</v>
      </c>
      <c r="J281" s="128">
        <v>13</v>
      </c>
      <c r="K281" s="128">
        <v>5</v>
      </c>
      <c r="L281" s="156">
        <f t="shared" si="13"/>
        <v>8</v>
      </c>
      <c r="M281" s="171" t="s">
        <v>137</v>
      </c>
      <c r="N281" s="128">
        <v>15903</v>
      </c>
      <c r="O281" s="128">
        <v>31097</v>
      </c>
      <c r="P281" s="156">
        <f t="shared" si="14"/>
        <v>-15194</v>
      </c>
    </row>
    <row r="282" spans="1:16" ht="14.1" customHeight="1" x14ac:dyDescent="0.2">
      <c r="A282" s="104"/>
      <c r="I282" s="171" t="s">
        <v>316</v>
      </c>
      <c r="J282" s="128">
        <v>73</v>
      </c>
      <c r="K282" s="128">
        <v>65</v>
      </c>
      <c r="L282" s="156">
        <f t="shared" si="13"/>
        <v>8</v>
      </c>
    </row>
    <row r="283" spans="1:16" ht="14.1" customHeight="1" x14ac:dyDescent="0.2">
      <c r="A283" s="104"/>
      <c r="I283" s="171" t="s">
        <v>211</v>
      </c>
      <c r="J283" s="128">
        <v>6</v>
      </c>
      <c r="K283" s="128">
        <v>0</v>
      </c>
      <c r="L283" s="156">
        <f t="shared" si="13"/>
        <v>6</v>
      </c>
      <c r="M283" s="131"/>
      <c r="N283" s="128"/>
      <c r="O283" s="128"/>
      <c r="P283" s="156"/>
    </row>
    <row r="284" spans="1:16" ht="14.1" customHeight="1" x14ac:dyDescent="0.2">
      <c r="A284" s="104"/>
      <c r="I284" s="171" t="s">
        <v>336</v>
      </c>
      <c r="J284" s="128">
        <v>86</v>
      </c>
      <c r="K284" s="128">
        <v>83</v>
      </c>
      <c r="L284" s="156">
        <f t="shared" si="13"/>
        <v>3</v>
      </c>
      <c r="M284" s="131"/>
      <c r="N284" s="128"/>
      <c r="O284" s="128"/>
      <c r="P284" s="156"/>
    </row>
    <row r="285" spans="1:16" ht="14.1" customHeight="1" x14ac:dyDescent="0.2">
      <c r="A285" s="104"/>
      <c r="I285" s="171" t="s">
        <v>334</v>
      </c>
      <c r="J285" s="128">
        <v>165</v>
      </c>
      <c r="K285" s="128">
        <v>164</v>
      </c>
      <c r="L285" s="156">
        <f t="shared" si="13"/>
        <v>1</v>
      </c>
    </row>
    <row r="286" spans="1:16" ht="14.1" customHeight="1" x14ac:dyDescent="0.2">
      <c r="A286" s="104"/>
      <c r="I286" s="171" t="s">
        <v>354</v>
      </c>
      <c r="J286" s="128">
        <v>16</v>
      </c>
      <c r="K286" s="128">
        <v>15</v>
      </c>
      <c r="L286" s="156">
        <f t="shared" si="13"/>
        <v>1</v>
      </c>
      <c r="M286" s="131"/>
      <c r="N286" s="128"/>
      <c r="O286" s="128"/>
      <c r="P286" s="156"/>
    </row>
    <row r="287" spans="1:16" ht="14.1" customHeight="1" x14ac:dyDescent="0.2">
      <c r="A287" s="104"/>
      <c r="I287" s="171" t="s">
        <v>342</v>
      </c>
      <c r="J287" s="128">
        <v>2</v>
      </c>
      <c r="K287" s="128">
        <v>1</v>
      </c>
      <c r="L287" s="156">
        <f t="shared" si="13"/>
        <v>1</v>
      </c>
    </row>
    <row r="288" spans="1:16" ht="14.1" customHeight="1" x14ac:dyDescent="0.2">
      <c r="A288" s="104"/>
      <c r="I288" s="171" t="s">
        <v>134</v>
      </c>
      <c r="J288" s="128">
        <v>1</v>
      </c>
      <c r="K288" s="128">
        <v>1</v>
      </c>
      <c r="L288" s="156">
        <f t="shared" si="13"/>
        <v>0</v>
      </c>
      <c r="M288" s="131"/>
      <c r="N288" s="128"/>
      <c r="O288" s="128"/>
      <c r="P288" s="156"/>
    </row>
    <row r="289" spans="1:16" ht="14.1" customHeight="1" x14ac:dyDescent="0.2">
      <c r="A289" s="104"/>
      <c r="I289" s="131"/>
      <c r="J289" s="128"/>
      <c r="K289" s="128"/>
      <c r="L289" s="156"/>
    </row>
    <row r="290" spans="1:16" ht="14.1" customHeight="1" x14ac:dyDescent="0.2">
      <c r="A290" s="104"/>
      <c r="I290" s="131"/>
      <c r="J290" s="128"/>
      <c r="K290" s="128"/>
      <c r="L290" s="156"/>
      <c r="M290" s="369"/>
      <c r="N290" s="370"/>
      <c r="O290" s="370"/>
      <c r="P290" s="156"/>
    </row>
    <row r="291" spans="1:16" ht="14.1" customHeight="1" x14ac:dyDescent="0.2">
      <c r="A291" s="104"/>
      <c r="I291" s="131"/>
      <c r="J291" s="128"/>
      <c r="K291" s="128"/>
      <c r="L291" s="156"/>
      <c r="M291" s="369"/>
      <c r="N291" s="370"/>
      <c r="O291" s="370"/>
      <c r="P291" s="156"/>
    </row>
    <row r="292" spans="1:16" ht="14.1" customHeight="1" x14ac:dyDescent="0.2">
      <c r="A292" s="104"/>
      <c r="I292" s="131"/>
      <c r="J292" s="128"/>
      <c r="K292" s="128"/>
      <c r="L292" s="156"/>
      <c r="M292" s="369"/>
      <c r="N292" s="370"/>
      <c r="O292" s="370"/>
      <c r="P292" s="156"/>
    </row>
    <row r="293" spans="1:16" ht="14.1" customHeight="1" x14ac:dyDescent="0.2">
      <c r="A293" s="104"/>
      <c r="I293" s="131"/>
      <c r="J293" s="128"/>
      <c r="K293" s="128"/>
      <c r="L293" s="156"/>
      <c r="M293" s="369"/>
      <c r="N293" s="370"/>
      <c r="O293" s="370"/>
      <c r="P293" s="156"/>
    </row>
    <row r="294" spans="1:16" ht="14.1" customHeight="1" x14ac:dyDescent="0.2">
      <c r="A294" s="104"/>
      <c r="M294" s="369"/>
      <c r="N294" s="370"/>
      <c r="O294" s="370"/>
      <c r="P294" s="156"/>
    </row>
    <row r="295" spans="1:16" ht="14.1" customHeight="1" x14ac:dyDescent="0.2">
      <c r="A295" s="104"/>
      <c r="I295" s="131"/>
      <c r="J295" s="370"/>
      <c r="K295" s="370"/>
      <c r="L295" s="156"/>
      <c r="M295" s="369"/>
      <c r="N295" s="370"/>
      <c r="O295" s="370"/>
      <c r="P295" s="156"/>
    </row>
    <row r="296" spans="1:16" ht="14.1" customHeight="1" x14ac:dyDescent="0.2">
      <c r="I296" s="371" t="s">
        <v>351</v>
      </c>
      <c r="J296" s="372">
        <f>SUM(J253:J295)</f>
        <v>825567</v>
      </c>
      <c r="K296" s="372">
        <f>SUM(K253:K295)</f>
        <v>682471</v>
      </c>
      <c r="L296" s="372">
        <f>SUM(L253:L295)</f>
        <v>143096</v>
      </c>
      <c r="M296" s="378" t="s">
        <v>351</v>
      </c>
      <c r="N296" s="372">
        <f>SUM(N253:N295)</f>
        <v>144454</v>
      </c>
      <c r="O296" s="372">
        <f>SUM(O253:O295)</f>
        <v>181707</v>
      </c>
      <c r="P296" s="372">
        <f>SUM(P253:P295)</f>
        <v>-37253</v>
      </c>
    </row>
    <row r="297" spans="1:16" ht="14.1" customHeight="1" x14ac:dyDescent="0.2">
      <c r="J297" s="372">
        <f>N296</f>
        <v>144454</v>
      </c>
      <c r="K297" s="372">
        <f>O296</f>
        <v>181707</v>
      </c>
      <c r="L297" s="372">
        <f>P296</f>
        <v>-37253</v>
      </c>
      <c r="M297" s="388"/>
      <c r="N297" s="389"/>
      <c r="O297" s="389"/>
      <c r="P297" s="389"/>
    </row>
    <row r="298" spans="1:16" ht="14.1" customHeight="1" x14ac:dyDescent="0.2">
      <c r="J298" s="376">
        <f>SUM(J296:J297)</f>
        <v>970021</v>
      </c>
      <c r="K298" s="376">
        <f>SUM(K296:K297)</f>
        <v>864178</v>
      </c>
      <c r="L298" s="376">
        <f>SUM(L296:L297)</f>
        <v>105843</v>
      </c>
      <c r="M298" s="343" t="s">
        <v>360</v>
      </c>
    </row>
    <row r="299" spans="1:16" ht="14.1" customHeight="1" x14ac:dyDescent="0.2">
      <c r="I299" s="377" t="s">
        <v>366</v>
      </c>
      <c r="J299" s="342">
        <f>C252-J298</f>
        <v>0</v>
      </c>
      <c r="K299" s="342">
        <f>E252-K298</f>
        <v>0</v>
      </c>
      <c r="L299" s="342">
        <f>G252-L298</f>
        <v>0</v>
      </c>
    </row>
    <row r="300" spans="1:16" ht="14.1" customHeight="1" x14ac:dyDescent="0.2"/>
    <row r="301" spans="1:16" ht="14.1" customHeight="1" x14ac:dyDescent="0.2">
      <c r="A301" s="114">
        <v>7</v>
      </c>
      <c r="B301" s="190" t="s">
        <v>88</v>
      </c>
      <c r="C301" s="48">
        <v>930064</v>
      </c>
      <c r="D301" s="363">
        <f>C301*100/22958322</f>
        <v>4.0510974626107252</v>
      </c>
      <c r="E301" s="48">
        <v>952376</v>
      </c>
      <c r="F301" s="363">
        <f>E301*100/23212007</f>
        <v>4.1029455143624594</v>
      </c>
      <c r="G301" s="120">
        <f>C301-E301</f>
        <v>-22312</v>
      </c>
      <c r="H301" s="121">
        <f>G301*100/E301</f>
        <v>-2.3427721824153487</v>
      </c>
      <c r="I301" s="371"/>
      <c r="J301" s="372"/>
      <c r="K301" s="372"/>
      <c r="L301" s="372"/>
      <c r="M301" s="378"/>
      <c r="N301" s="372"/>
      <c r="O301" s="372"/>
      <c r="P301" s="372"/>
    </row>
    <row r="302" spans="1:16" ht="14.1" customHeight="1" x14ac:dyDescent="0.2">
      <c r="I302" s="171" t="s">
        <v>301</v>
      </c>
      <c r="J302" s="128">
        <v>221320</v>
      </c>
      <c r="K302" s="128">
        <v>202811</v>
      </c>
      <c r="L302" s="156">
        <f t="shared" ref="L302:L328" si="15">J302-K302</f>
        <v>18509</v>
      </c>
      <c r="M302" s="171" t="s">
        <v>204</v>
      </c>
      <c r="N302" s="128">
        <v>12603</v>
      </c>
      <c r="O302" s="128">
        <v>26864</v>
      </c>
      <c r="P302" s="156">
        <f t="shared" ref="P302:P336" si="16">N302-O302</f>
        <v>-14261</v>
      </c>
    </row>
    <row r="303" spans="1:16" ht="14.1" customHeight="1" x14ac:dyDescent="0.2">
      <c r="C303" s="367"/>
      <c r="D303" s="367"/>
      <c r="E303" s="367"/>
      <c r="F303" s="367"/>
      <c r="I303" s="171" t="s">
        <v>254</v>
      </c>
      <c r="J303" s="128">
        <v>7254</v>
      </c>
      <c r="K303" s="128">
        <v>3325</v>
      </c>
      <c r="L303" s="156">
        <f t="shared" si="15"/>
        <v>3929</v>
      </c>
      <c r="M303" s="171" t="s">
        <v>198</v>
      </c>
      <c r="N303" s="128">
        <v>8837</v>
      </c>
      <c r="O303" s="128">
        <v>20410</v>
      </c>
      <c r="P303" s="156">
        <f t="shared" si="16"/>
        <v>-11573</v>
      </c>
    </row>
    <row r="304" spans="1:16" ht="14.1" customHeight="1" x14ac:dyDescent="0.2">
      <c r="D304" s="367"/>
      <c r="F304" s="367"/>
      <c r="I304" s="171" t="s">
        <v>199</v>
      </c>
      <c r="J304" s="128">
        <v>9881</v>
      </c>
      <c r="K304" s="128">
        <v>6242</v>
      </c>
      <c r="L304" s="156">
        <f t="shared" si="15"/>
        <v>3639</v>
      </c>
      <c r="M304" s="171" t="s">
        <v>201</v>
      </c>
      <c r="N304" s="128">
        <v>10536</v>
      </c>
      <c r="O304" s="128">
        <v>18777</v>
      </c>
      <c r="P304" s="156">
        <f t="shared" si="16"/>
        <v>-8241</v>
      </c>
    </row>
    <row r="305" spans="1:16" ht="14.1" customHeight="1" x14ac:dyDescent="0.2">
      <c r="B305" s="367"/>
      <c r="C305" s="367"/>
      <c r="D305" s="367"/>
      <c r="E305" s="367"/>
      <c r="F305" s="367"/>
      <c r="I305" s="171" t="s">
        <v>312</v>
      </c>
      <c r="J305" s="128">
        <v>109912</v>
      </c>
      <c r="K305" s="128">
        <v>107915</v>
      </c>
      <c r="L305" s="156">
        <f t="shared" si="15"/>
        <v>1997</v>
      </c>
      <c r="M305" s="171" t="s">
        <v>302</v>
      </c>
      <c r="N305" s="128">
        <v>344528</v>
      </c>
      <c r="O305" s="128">
        <v>348204</v>
      </c>
      <c r="P305" s="156">
        <f t="shared" si="16"/>
        <v>-3676</v>
      </c>
    </row>
    <row r="306" spans="1:16" ht="14.1" customHeight="1" x14ac:dyDescent="0.2">
      <c r="I306" s="171" t="s">
        <v>318</v>
      </c>
      <c r="J306" s="128">
        <v>5118</v>
      </c>
      <c r="K306" s="128">
        <v>3981</v>
      </c>
      <c r="L306" s="156">
        <f t="shared" si="15"/>
        <v>1137</v>
      </c>
      <c r="M306" s="171" t="s">
        <v>306</v>
      </c>
      <c r="N306" s="128">
        <v>82296</v>
      </c>
      <c r="O306" s="128">
        <v>85955</v>
      </c>
      <c r="P306" s="156">
        <f t="shared" si="16"/>
        <v>-3659</v>
      </c>
    </row>
    <row r="307" spans="1:16" s="379" customFormat="1" ht="14.1" customHeight="1" x14ac:dyDescent="0.2">
      <c r="A307" s="341"/>
      <c r="B307" s="340"/>
      <c r="C307" s="340"/>
      <c r="D307" s="340"/>
      <c r="E307" s="340"/>
      <c r="F307" s="340"/>
      <c r="G307" s="340"/>
      <c r="H307" s="340"/>
      <c r="I307" s="171" t="s">
        <v>210</v>
      </c>
      <c r="J307" s="128">
        <v>5739</v>
      </c>
      <c r="K307" s="128">
        <v>5187</v>
      </c>
      <c r="L307" s="156">
        <f t="shared" si="15"/>
        <v>552</v>
      </c>
      <c r="M307" s="171" t="s">
        <v>257</v>
      </c>
      <c r="N307" s="128">
        <v>23005</v>
      </c>
      <c r="O307" s="128">
        <v>26395</v>
      </c>
      <c r="P307" s="156">
        <f t="shared" si="16"/>
        <v>-3390</v>
      </c>
    </row>
    <row r="308" spans="1:16" ht="14.1" customHeight="1" x14ac:dyDescent="0.2">
      <c r="I308" s="171" t="s">
        <v>330</v>
      </c>
      <c r="J308" s="128">
        <v>546</v>
      </c>
      <c r="K308" s="128">
        <v>47</v>
      </c>
      <c r="L308" s="156">
        <f t="shared" si="15"/>
        <v>499</v>
      </c>
      <c r="M308" s="171" t="s">
        <v>23</v>
      </c>
      <c r="N308" s="128">
        <v>87</v>
      </c>
      <c r="O308" s="128">
        <v>2297</v>
      </c>
      <c r="P308" s="156">
        <f t="shared" si="16"/>
        <v>-2210</v>
      </c>
    </row>
    <row r="309" spans="1:16" ht="14.1" customHeight="1" x14ac:dyDescent="0.2">
      <c r="A309" s="340"/>
      <c r="C309" s="298"/>
      <c r="D309" s="298"/>
      <c r="E309" s="298"/>
      <c r="F309" s="298"/>
      <c r="I309" s="171" t="s">
        <v>305</v>
      </c>
      <c r="J309" s="128">
        <v>6775</v>
      </c>
      <c r="K309" s="128">
        <v>6391</v>
      </c>
      <c r="L309" s="156">
        <f t="shared" si="15"/>
        <v>384</v>
      </c>
      <c r="M309" s="171" t="s">
        <v>311</v>
      </c>
      <c r="N309" s="128">
        <v>3245</v>
      </c>
      <c r="O309" s="128">
        <v>4710</v>
      </c>
      <c r="P309" s="156">
        <f t="shared" si="16"/>
        <v>-1465</v>
      </c>
    </row>
    <row r="310" spans="1:16" ht="14.1" customHeight="1" x14ac:dyDescent="0.2">
      <c r="A310" s="340"/>
      <c r="I310" s="171" t="s">
        <v>326</v>
      </c>
      <c r="J310" s="128">
        <v>288</v>
      </c>
      <c r="K310" s="128">
        <v>34</v>
      </c>
      <c r="L310" s="156">
        <f t="shared" si="15"/>
        <v>254</v>
      </c>
      <c r="M310" s="171" t="s">
        <v>331</v>
      </c>
      <c r="N310" s="128">
        <v>887</v>
      </c>
      <c r="O310" s="128">
        <v>2235</v>
      </c>
      <c r="P310" s="156">
        <f t="shared" si="16"/>
        <v>-1348</v>
      </c>
    </row>
    <row r="311" spans="1:16" ht="14.1" customHeight="1" x14ac:dyDescent="0.2">
      <c r="A311" s="340"/>
      <c r="I311" s="171" t="s">
        <v>345</v>
      </c>
      <c r="J311" s="128">
        <v>2877</v>
      </c>
      <c r="K311" s="128">
        <v>2652</v>
      </c>
      <c r="L311" s="156">
        <f t="shared" si="15"/>
        <v>225</v>
      </c>
      <c r="M311" s="171" t="s">
        <v>22</v>
      </c>
      <c r="N311" s="128">
        <v>6672</v>
      </c>
      <c r="O311" s="128">
        <v>7709</v>
      </c>
      <c r="P311" s="156">
        <f t="shared" si="16"/>
        <v>-1037</v>
      </c>
    </row>
    <row r="312" spans="1:16" ht="14.1" customHeight="1" x14ac:dyDescent="0.2">
      <c r="A312" s="340"/>
      <c r="I312" s="171" t="s">
        <v>309</v>
      </c>
      <c r="J312" s="128">
        <v>871</v>
      </c>
      <c r="K312" s="128">
        <v>716</v>
      </c>
      <c r="L312" s="156">
        <f t="shared" si="15"/>
        <v>155</v>
      </c>
      <c r="M312" s="171" t="s">
        <v>30</v>
      </c>
      <c r="N312" s="128">
        <v>4589</v>
      </c>
      <c r="O312" s="128">
        <v>5586</v>
      </c>
      <c r="P312" s="156">
        <f t="shared" si="16"/>
        <v>-997</v>
      </c>
    </row>
    <row r="313" spans="1:16" ht="14.1" customHeight="1" x14ac:dyDescent="0.2">
      <c r="A313" s="340"/>
      <c r="I313" s="171" t="s">
        <v>265</v>
      </c>
      <c r="J313" s="128">
        <v>1082</v>
      </c>
      <c r="K313" s="128">
        <v>971</v>
      </c>
      <c r="L313" s="156">
        <f t="shared" si="15"/>
        <v>111</v>
      </c>
      <c r="M313" s="171" t="s">
        <v>308</v>
      </c>
      <c r="N313" s="128">
        <v>1230</v>
      </c>
      <c r="O313" s="128">
        <v>1964</v>
      </c>
      <c r="P313" s="156">
        <f t="shared" si="16"/>
        <v>-734</v>
      </c>
    </row>
    <row r="314" spans="1:16" ht="14.1" customHeight="1" x14ac:dyDescent="0.2">
      <c r="A314" s="340"/>
      <c r="I314" s="171" t="s">
        <v>303</v>
      </c>
      <c r="J314" s="128">
        <v>1314</v>
      </c>
      <c r="K314" s="128">
        <v>1250</v>
      </c>
      <c r="L314" s="156">
        <f t="shared" si="15"/>
        <v>64</v>
      </c>
      <c r="M314" s="171" t="s">
        <v>338</v>
      </c>
      <c r="N314" s="128">
        <v>413</v>
      </c>
      <c r="O314" s="128">
        <v>1018</v>
      </c>
      <c r="P314" s="156">
        <f t="shared" si="16"/>
        <v>-605</v>
      </c>
    </row>
    <row r="315" spans="1:16" ht="14.1" customHeight="1" x14ac:dyDescent="0.2">
      <c r="A315" s="340"/>
      <c r="I315" s="171" t="s">
        <v>304</v>
      </c>
      <c r="J315" s="128">
        <v>5948</v>
      </c>
      <c r="K315" s="128">
        <v>5887</v>
      </c>
      <c r="L315" s="156">
        <f t="shared" si="15"/>
        <v>61</v>
      </c>
      <c r="M315" s="171" t="s">
        <v>335</v>
      </c>
      <c r="N315" s="128">
        <v>1475</v>
      </c>
      <c r="O315" s="128">
        <v>1853</v>
      </c>
      <c r="P315" s="156">
        <f t="shared" si="16"/>
        <v>-378</v>
      </c>
    </row>
    <row r="316" spans="1:16" ht="14.1" customHeight="1" x14ac:dyDescent="0.2">
      <c r="A316" s="340"/>
      <c r="I316" s="171" t="s">
        <v>334</v>
      </c>
      <c r="J316" s="128">
        <v>238</v>
      </c>
      <c r="K316" s="128">
        <v>204</v>
      </c>
      <c r="L316" s="156">
        <f t="shared" si="15"/>
        <v>34</v>
      </c>
      <c r="M316" s="171" t="s">
        <v>48</v>
      </c>
      <c r="N316" s="128">
        <v>1917</v>
      </c>
      <c r="O316" s="128">
        <v>2092</v>
      </c>
      <c r="P316" s="156">
        <f t="shared" si="16"/>
        <v>-175</v>
      </c>
    </row>
    <row r="317" spans="1:16" ht="14.1" customHeight="1" x14ac:dyDescent="0.2">
      <c r="A317" s="340"/>
      <c r="I317" s="171" t="s">
        <v>271</v>
      </c>
      <c r="J317" s="128">
        <v>51</v>
      </c>
      <c r="K317" s="128">
        <v>18</v>
      </c>
      <c r="L317" s="156">
        <f t="shared" si="15"/>
        <v>33</v>
      </c>
      <c r="M317" s="171" t="s">
        <v>33</v>
      </c>
      <c r="N317" s="128">
        <v>65</v>
      </c>
      <c r="O317" s="128">
        <v>239</v>
      </c>
      <c r="P317" s="156">
        <f t="shared" si="16"/>
        <v>-174</v>
      </c>
    </row>
    <row r="318" spans="1:16" ht="14.1" customHeight="1" x14ac:dyDescent="0.2">
      <c r="A318" s="340"/>
      <c r="I318" s="171" t="s">
        <v>212</v>
      </c>
      <c r="J318" s="128">
        <v>48</v>
      </c>
      <c r="K318" s="128">
        <v>24</v>
      </c>
      <c r="L318" s="156">
        <f t="shared" si="15"/>
        <v>24</v>
      </c>
      <c r="M318" s="171" t="s">
        <v>324</v>
      </c>
      <c r="N318" s="128">
        <v>35</v>
      </c>
      <c r="O318" s="128">
        <v>179</v>
      </c>
      <c r="P318" s="156">
        <f t="shared" si="16"/>
        <v>-144</v>
      </c>
    </row>
    <row r="319" spans="1:16" ht="14.1" customHeight="1" x14ac:dyDescent="0.2">
      <c r="A319" s="340"/>
      <c r="I319" s="171" t="s">
        <v>349</v>
      </c>
      <c r="J319" s="128">
        <v>21</v>
      </c>
      <c r="K319" s="128">
        <v>0</v>
      </c>
      <c r="L319" s="156">
        <f t="shared" si="15"/>
        <v>21</v>
      </c>
      <c r="M319" s="171" t="s">
        <v>31</v>
      </c>
      <c r="N319" s="128">
        <v>32452</v>
      </c>
      <c r="O319" s="128">
        <v>32590</v>
      </c>
      <c r="P319" s="156">
        <f t="shared" si="16"/>
        <v>-138</v>
      </c>
    </row>
    <row r="320" spans="1:16" ht="14.1" customHeight="1" x14ac:dyDescent="0.2">
      <c r="A320" s="340"/>
      <c r="I320" s="171" t="s">
        <v>332</v>
      </c>
      <c r="J320" s="128">
        <v>26</v>
      </c>
      <c r="K320" s="128">
        <v>10</v>
      </c>
      <c r="L320" s="156">
        <f t="shared" si="15"/>
        <v>16</v>
      </c>
      <c r="M320" s="171" t="s">
        <v>336</v>
      </c>
      <c r="N320" s="128">
        <v>14</v>
      </c>
      <c r="O320" s="128">
        <v>138</v>
      </c>
      <c r="P320" s="156">
        <f t="shared" si="16"/>
        <v>-124</v>
      </c>
    </row>
    <row r="321" spans="1:16" ht="14.1" customHeight="1" x14ac:dyDescent="0.2">
      <c r="A321" s="340"/>
      <c r="I321" s="171" t="s">
        <v>350</v>
      </c>
      <c r="J321" s="128">
        <v>15</v>
      </c>
      <c r="K321" s="128">
        <v>0</v>
      </c>
      <c r="L321" s="156">
        <f t="shared" si="15"/>
        <v>15</v>
      </c>
      <c r="M321" s="171" t="s">
        <v>313</v>
      </c>
      <c r="N321" s="128">
        <v>311</v>
      </c>
      <c r="O321" s="128">
        <v>433</v>
      </c>
      <c r="P321" s="156">
        <f t="shared" si="16"/>
        <v>-122</v>
      </c>
    </row>
    <row r="322" spans="1:16" ht="14.1" customHeight="1" x14ac:dyDescent="0.2">
      <c r="A322" s="340"/>
      <c r="I322" s="171" t="s">
        <v>342</v>
      </c>
      <c r="J322" s="128">
        <v>35</v>
      </c>
      <c r="K322" s="128">
        <v>24</v>
      </c>
      <c r="L322" s="156">
        <f t="shared" si="15"/>
        <v>11</v>
      </c>
      <c r="M322" s="171" t="s">
        <v>28</v>
      </c>
      <c r="N322" s="128">
        <v>364</v>
      </c>
      <c r="O322" s="128">
        <v>457</v>
      </c>
      <c r="P322" s="156">
        <f t="shared" si="16"/>
        <v>-93</v>
      </c>
    </row>
    <row r="323" spans="1:16" ht="14.1" customHeight="1" x14ac:dyDescent="0.2">
      <c r="A323" s="340"/>
      <c r="I323" s="171" t="s">
        <v>211</v>
      </c>
      <c r="J323" s="128">
        <v>13</v>
      </c>
      <c r="K323" s="128">
        <v>3</v>
      </c>
      <c r="L323" s="156">
        <f t="shared" si="15"/>
        <v>10</v>
      </c>
      <c r="M323" s="171" t="s">
        <v>323</v>
      </c>
      <c r="N323" s="128">
        <v>1</v>
      </c>
      <c r="O323" s="128">
        <v>82</v>
      </c>
      <c r="P323" s="156">
        <f t="shared" si="16"/>
        <v>-81</v>
      </c>
    </row>
    <row r="324" spans="1:16" ht="14.1" customHeight="1" x14ac:dyDescent="0.2">
      <c r="A324" s="340"/>
      <c r="I324" s="171" t="s">
        <v>44</v>
      </c>
      <c r="J324" s="128">
        <v>12</v>
      </c>
      <c r="K324" s="128">
        <v>6</v>
      </c>
      <c r="L324" s="156">
        <f t="shared" si="15"/>
        <v>6</v>
      </c>
      <c r="M324" s="171" t="s">
        <v>315</v>
      </c>
      <c r="N324" s="128">
        <v>18</v>
      </c>
      <c r="O324" s="128">
        <v>69</v>
      </c>
      <c r="P324" s="156">
        <f t="shared" si="16"/>
        <v>-51</v>
      </c>
    </row>
    <row r="325" spans="1:16" ht="14.1" customHeight="1" x14ac:dyDescent="0.2">
      <c r="A325" s="111"/>
      <c r="B325" s="367"/>
      <c r="C325" s="367"/>
      <c r="D325" s="367"/>
      <c r="E325" s="367"/>
      <c r="F325" s="367"/>
      <c r="G325" s="367"/>
      <c r="H325" s="367"/>
      <c r="I325" s="171" t="s">
        <v>319</v>
      </c>
      <c r="J325" s="128">
        <v>20</v>
      </c>
      <c r="K325" s="128">
        <v>16</v>
      </c>
      <c r="L325" s="156">
        <f t="shared" si="15"/>
        <v>4</v>
      </c>
      <c r="M325" s="171" t="s">
        <v>340</v>
      </c>
      <c r="N325" s="128">
        <v>69</v>
      </c>
      <c r="O325" s="128">
        <v>116</v>
      </c>
      <c r="P325" s="156">
        <f t="shared" si="16"/>
        <v>-47</v>
      </c>
    </row>
    <row r="326" spans="1:16" ht="14.1" customHeight="1" x14ac:dyDescent="0.2">
      <c r="A326" s="111"/>
      <c r="B326" s="367"/>
      <c r="C326" s="367"/>
      <c r="D326" s="367"/>
      <c r="E326" s="367"/>
      <c r="F326" s="367"/>
      <c r="G326" s="367"/>
      <c r="H326" s="367"/>
      <c r="I326" s="171" t="s">
        <v>327</v>
      </c>
      <c r="J326" s="128">
        <v>2</v>
      </c>
      <c r="K326" s="128">
        <v>0</v>
      </c>
      <c r="L326" s="156">
        <f t="shared" si="15"/>
        <v>2</v>
      </c>
      <c r="M326" s="171" t="s">
        <v>316</v>
      </c>
      <c r="N326" s="128">
        <v>75</v>
      </c>
      <c r="O326" s="128">
        <v>115</v>
      </c>
      <c r="P326" s="156">
        <f t="shared" si="16"/>
        <v>-40</v>
      </c>
    </row>
    <row r="327" spans="1:16" ht="14.1" customHeight="1" x14ac:dyDescent="0.2">
      <c r="A327" s="111"/>
      <c r="B327" s="367"/>
      <c r="C327" s="367"/>
      <c r="D327" s="367"/>
      <c r="E327" s="367"/>
      <c r="F327" s="367"/>
      <c r="G327" s="367"/>
      <c r="H327" s="367"/>
      <c r="I327" s="171" t="s">
        <v>333</v>
      </c>
      <c r="J327" s="128">
        <v>126</v>
      </c>
      <c r="K327" s="128">
        <v>126</v>
      </c>
      <c r="L327" s="156">
        <f t="shared" si="15"/>
        <v>0</v>
      </c>
      <c r="M327" s="171" t="s">
        <v>310</v>
      </c>
      <c r="N327" s="128">
        <v>51</v>
      </c>
      <c r="O327" s="128">
        <v>91</v>
      </c>
      <c r="P327" s="156">
        <f t="shared" si="16"/>
        <v>-40</v>
      </c>
    </row>
    <row r="328" spans="1:16" ht="14.1" customHeight="1" x14ac:dyDescent="0.2">
      <c r="A328" s="111"/>
      <c r="B328" s="367"/>
      <c r="C328" s="367"/>
      <c r="D328" s="367"/>
      <c r="E328" s="367"/>
      <c r="F328" s="367"/>
      <c r="G328" s="367"/>
      <c r="H328" s="367"/>
      <c r="I328" s="171" t="s">
        <v>137</v>
      </c>
      <c r="J328" s="128">
        <v>10780</v>
      </c>
      <c r="K328" s="128">
        <v>9850</v>
      </c>
      <c r="L328" s="156">
        <f t="shared" si="15"/>
        <v>930</v>
      </c>
      <c r="M328" s="171" t="s">
        <v>329</v>
      </c>
      <c r="N328" s="128">
        <v>27</v>
      </c>
      <c r="O328" s="128">
        <v>61</v>
      </c>
      <c r="P328" s="156">
        <f t="shared" si="16"/>
        <v>-34</v>
      </c>
    </row>
    <row r="329" spans="1:16" ht="14.1" customHeight="1" x14ac:dyDescent="0.2">
      <c r="A329" s="111"/>
      <c r="B329" s="367"/>
      <c r="C329" s="367"/>
      <c r="D329" s="367"/>
      <c r="E329" s="367"/>
      <c r="F329" s="367"/>
      <c r="G329" s="367"/>
      <c r="H329" s="367"/>
      <c r="M329" s="171" t="s">
        <v>307</v>
      </c>
      <c r="N329" s="128">
        <v>582</v>
      </c>
      <c r="O329" s="128">
        <v>608</v>
      </c>
      <c r="P329" s="156">
        <f t="shared" si="16"/>
        <v>-26</v>
      </c>
    </row>
    <row r="330" spans="1:16" ht="14.1" customHeight="1" x14ac:dyDescent="0.2">
      <c r="I330" s="131"/>
      <c r="J330" s="128"/>
      <c r="K330" s="128"/>
      <c r="L330" s="156"/>
      <c r="M330" s="171" t="s">
        <v>328</v>
      </c>
      <c r="N330" s="128">
        <v>0</v>
      </c>
      <c r="O330" s="128">
        <v>24</v>
      </c>
      <c r="P330" s="156">
        <f t="shared" si="16"/>
        <v>-24</v>
      </c>
    </row>
    <row r="331" spans="1:16" ht="14.1" customHeight="1" x14ac:dyDescent="0.2">
      <c r="I331" s="131"/>
      <c r="J331" s="128"/>
      <c r="K331" s="128"/>
      <c r="L331" s="156"/>
      <c r="M331" s="171" t="s">
        <v>317</v>
      </c>
      <c r="N331" s="128">
        <v>0</v>
      </c>
      <c r="O331" s="128">
        <v>17</v>
      </c>
      <c r="P331" s="156">
        <f t="shared" si="16"/>
        <v>-17</v>
      </c>
    </row>
    <row r="332" spans="1:16" ht="14.1" customHeight="1" x14ac:dyDescent="0.2">
      <c r="I332" s="131"/>
      <c r="J332" s="128"/>
      <c r="K332" s="128"/>
      <c r="L332" s="156"/>
      <c r="M332" s="171" t="s">
        <v>134</v>
      </c>
      <c r="N332" s="128">
        <v>1</v>
      </c>
      <c r="O332" s="128">
        <v>11</v>
      </c>
      <c r="P332" s="156">
        <f t="shared" si="16"/>
        <v>-10</v>
      </c>
    </row>
    <row r="333" spans="1:16" ht="14.1" customHeight="1" x14ac:dyDescent="0.2">
      <c r="I333" s="131"/>
      <c r="J333" s="128"/>
      <c r="K333" s="128"/>
      <c r="L333" s="156"/>
      <c r="M333" s="171" t="s">
        <v>320</v>
      </c>
      <c r="N333" s="128">
        <v>3366</v>
      </c>
      <c r="O333" s="128">
        <v>3373</v>
      </c>
      <c r="P333" s="156">
        <f t="shared" si="16"/>
        <v>-7</v>
      </c>
    </row>
    <row r="334" spans="1:16" ht="14.1" customHeight="1" x14ac:dyDescent="0.2">
      <c r="I334" s="131"/>
      <c r="J334" s="128"/>
      <c r="K334" s="128"/>
      <c r="L334" s="156"/>
      <c r="M334" s="171" t="s">
        <v>339</v>
      </c>
      <c r="N334" s="128">
        <v>1</v>
      </c>
      <c r="O334" s="128">
        <v>7</v>
      </c>
      <c r="P334" s="156">
        <f t="shared" si="16"/>
        <v>-6</v>
      </c>
    </row>
    <row r="335" spans="1:16" ht="14.1" customHeight="1" x14ac:dyDescent="0.2">
      <c r="I335" s="131"/>
      <c r="J335" s="128"/>
      <c r="K335" s="128"/>
      <c r="L335" s="156"/>
      <c r="M335" s="171" t="s">
        <v>321</v>
      </c>
      <c r="N335" s="128">
        <v>0</v>
      </c>
      <c r="O335" s="128">
        <v>4</v>
      </c>
      <c r="P335" s="156">
        <f t="shared" si="16"/>
        <v>-4</v>
      </c>
    </row>
    <row r="336" spans="1:16" ht="14.1" customHeight="1" x14ac:dyDescent="0.2">
      <c r="I336" s="131"/>
      <c r="J336" s="128"/>
      <c r="K336" s="128"/>
      <c r="L336" s="156"/>
      <c r="M336" s="171" t="s">
        <v>337</v>
      </c>
      <c r="N336" s="128">
        <v>0</v>
      </c>
      <c r="O336" s="128">
        <v>3</v>
      </c>
      <c r="P336" s="156">
        <f t="shared" si="16"/>
        <v>-3</v>
      </c>
    </row>
    <row r="337" spans="1:16" ht="14.1" customHeight="1" x14ac:dyDescent="0.2">
      <c r="I337" s="131"/>
      <c r="J337" s="128"/>
      <c r="K337" s="128"/>
      <c r="L337" s="156"/>
      <c r="M337" s="171"/>
      <c r="N337" s="128"/>
      <c r="O337" s="128"/>
      <c r="P337" s="156"/>
    </row>
    <row r="338" spans="1:16" ht="14.1" customHeight="1" x14ac:dyDescent="0.2">
      <c r="I338" s="131"/>
      <c r="J338" s="128"/>
      <c r="K338" s="128"/>
      <c r="L338" s="156"/>
      <c r="M338" s="171"/>
      <c r="N338" s="128"/>
      <c r="O338" s="128"/>
      <c r="P338" s="156"/>
    </row>
    <row r="339" spans="1:16" ht="14.1" customHeight="1" x14ac:dyDescent="0.2">
      <c r="A339" s="104"/>
      <c r="I339" s="131"/>
      <c r="J339" s="128"/>
      <c r="K339" s="128"/>
      <c r="L339" s="156"/>
      <c r="M339" s="131"/>
      <c r="N339" s="128"/>
      <c r="O339" s="128"/>
      <c r="P339" s="156"/>
    </row>
    <row r="340" spans="1:16" ht="14.1" customHeight="1" x14ac:dyDescent="0.2">
      <c r="A340" s="104"/>
      <c r="I340" s="131"/>
      <c r="J340" s="128"/>
      <c r="K340" s="128"/>
      <c r="L340" s="156"/>
      <c r="M340" s="131"/>
      <c r="N340" s="128"/>
      <c r="O340" s="128"/>
      <c r="P340" s="156"/>
    </row>
    <row r="341" spans="1:16" ht="14.1" customHeight="1" x14ac:dyDescent="0.2">
      <c r="A341" s="104"/>
      <c r="I341" s="131"/>
      <c r="J341" s="128"/>
      <c r="K341" s="128"/>
      <c r="L341" s="156"/>
      <c r="M341" s="131"/>
      <c r="N341" s="128"/>
      <c r="O341" s="128"/>
      <c r="P341" s="156"/>
    </row>
    <row r="342" spans="1:16" ht="14.1" customHeight="1" x14ac:dyDescent="0.2">
      <c r="A342" s="104"/>
      <c r="I342" s="131"/>
      <c r="J342" s="128"/>
      <c r="K342" s="128"/>
      <c r="L342" s="156"/>
      <c r="M342" s="131"/>
      <c r="N342" s="128"/>
      <c r="O342" s="128"/>
      <c r="P342" s="156"/>
    </row>
    <row r="343" spans="1:16" ht="14.1" customHeight="1" x14ac:dyDescent="0.2">
      <c r="A343" s="104"/>
      <c r="M343" s="131"/>
      <c r="N343" s="128"/>
      <c r="O343" s="128"/>
      <c r="P343" s="156"/>
    </row>
    <row r="344" spans="1:16" ht="14.1" customHeight="1" x14ac:dyDescent="0.2">
      <c r="A344" s="104"/>
      <c r="I344" s="131"/>
      <c r="J344" s="128"/>
      <c r="K344" s="128"/>
      <c r="L344" s="156"/>
      <c r="M344" s="131"/>
      <c r="N344" s="128"/>
      <c r="O344" s="128"/>
      <c r="P344" s="156"/>
    </row>
    <row r="345" spans="1:16" ht="14.1" customHeight="1" x14ac:dyDescent="0.2">
      <c r="I345" s="371" t="s">
        <v>351</v>
      </c>
      <c r="J345" s="372">
        <f>SUM(J302:J344)</f>
        <v>390312</v>
      </c>
      <c r="K345" s="372">
        <f>SUM(K302:K344)</f>
        <v>357690</v>
      </c>
      <c r="L345" s="372">
        <f>SUM(L302:L344)</f>
        <v>32622</v>
      </c>
      <c r="M345" s="371" t="s">
        <v>351</v>
      </c>
      <c r="N345" s="372">
        <f>SUM(N302:N344)</f>
        <v>539752</v>
      </c>
      <c r="O345" s="372">
        <f>SUM(O302:O344)</f>
        <v>594686</v>
      </c>
      <c r="P345" s="372">
        <f>SUM(P302:P344)</f>
        <v>-54934</v>
      </c>
    </row>
    <row r="346" spans="1:16" ht="14.1" customHeight="1" x14ac:dyDescent="0.2">
      <c r="I346" s="371"/>
      <c r="J346" s="372">
        <f>N345</f>
        <v>539752</v>
      </c>
      <c r="K346" s="372">
        <f>O345</f>
        <v>594686</v>
      </c>
      <c r="L346" s="372">
        <f>P345</f>
        <v>-54934</v>
      </c>
      <c r="M346" s="378" t="s">
        <v>360</v>
      </c>
      <c r="N346" s="372"/>
      <c r="O346" s="372"/>
      <c r="P346" s="372"/>
    </row>
    <row r="347" spans="1:16" ht="14.1" customHeight="1" x14ac:dyDescent="0.2">
      <c r="I347" s="367"/>
      <c r="J347" s="376">
        <f>SUM(J345:J346)</f>
        <v>930064</v>
      </c>
      <c r="K347" s="376">
        <f>SUM(K345:K346)</f>
        <v>952376</v>
      </c>
      <c r="L347" s="376">
        <f>SUM(L345:L346)</f>
        <v>-22312</v>
      </c>
      <c r="M347" s="387"/>
      <c r="N347" s="345"/>
      <c r="O347" s="345"/>
      <c r="P347" s="345"/>
    </row>
    <row r="348" spans="1:16" ht="14.1" customHeight="1" x14ac:dyDescent="0.2">
      <c r="I348" s="377" t="s">
        <v>367</v>
      </c>
      <c r="J348" s="342">
        <f>C301-J347</f>
        <v>0</v>
      </c>
      <c r="K348" s="342">
        <f>E301-K347</f>
        <v>0</v>
      </c>
      <c r="L348" s="342">
        <f>G301-L347</f>
        <v>0</v>
      </c>
      <c r="M348" s="387"/>
      <c r="N348" s="345"/>
      <c r="O348" s="345"/>
      <c r="P348" s="345"/>
    </row>
    <row r="349" spans="1:16" ht="14.1" customHeight="1" x14ac:dyDescent="0.2"/>
    <row r="350" spans="1:16" ht="14.1" customHeight="1" x14ac:dyDescent="0.2">
      <c r="A350" s="114">
        <v>8</v>
      </c>
      <c r="B350" s="190" t="s">
        <v>93</v>
      </c>
      <c r="C350" s="48">
        <v>917539</v>
      </c>
      <c r="D350" s="363">
        <f>C350*100/22958322</f>
        <v>3.9965420817775792</v>
      </c>
      <c r="E350" s="48">
        <v>936611</v>
      </c>
      <c r="F350" s="363">
        <f>E350*100/23212007</f>
        <v>4.0350280783561718</v>
      </c>
      <c r="G350" s="120">
        <f>C350-E350</f>
        <v>-19072</v>
      </c>
      <c r="H350" s="121">
        <f>G350*100/E350</f>
        <v>-2.0362776008396231</v>
      </c>
      <c r="I350" s="371"/>
      <c r="J350" s="372"/>
      <c r="K350" s="372"/>
      <c r="L350" s="372"/>
      <c r="M350" s="378"/>
      <c r="N350" s="372"/>
      <c r="O350" s="372"/>
      <c r="P350" s="372"/>
    </row>
    <row r="351" spans="1:16" ht="14.1" customHeight="1" x14ac:dyDescent="0.2">
      <c r="I351" s="171" t="s">
        <v>198</v>
      </c>
      <c r="J351" s="128">
        <v>130470</v>
      </c>
      <c r="K351" s="128">
        <v>93594</v>
      </c>
      <c r="L351" s="156">
        <f t="shared" ref="L351:L384" si="17">J351-K351</f>
        <v>36876</v>
      </c>
      <c r="M351" s="171" t="s">
        <v>333</v>
      </c>
      <c r="N351" s="128">
        <v>9298</v>
      </c>
      <c r="O351" s="128">
        <v>44598</v>
      </c>
      <c r="P351" s="156">
        <f t="shared" ref="P351:P393" si="18">N351-O351</f>
        <v>-35300</v>
      </c>
    </row>
    <row r="352" spans="1:16" ht="14.1" customHeight="1" x14ac:dyDescent="0.2">
      <c r="I352" s="171" t="s">
        <v>130</v>
      </c>
      <c r="J352" s="128">
        <v>87695</v>
      </c>
      <c r="K352" s="128">
        <v>74570</v>
      </c>
      <c r="L352" s="156">
        <f t="shared" si="17"/>
        <v>13125</v>
      </c>
      <c r="M352" s="171" t="s">
        <v>344</v>
      </c>
      <c r="N352" s="128">
        <v>639</v>
      </c>
      <c r="O352" s="128">
        <v>21697</v>
      </c>
      <c r="P352" s="156">
        <f t="shared" si="18"/>
        <v>-21058</v>
      </c>
    </row>
    <row r="353" spans="1:16" ht="14.1" customHeight="1" x14ac:dyDescent="0.2">
      <c r="C353" s="390"/>
      <c r="D353" s="390"/>
      <c r="E353" s="390"/>
      <c r="F353" s="390"/>
      <c r="I353" s="171" t="s">
        <v>33</v>
      </c>
      <c r="J353" s="128">
        <v>35297</v>
      </c>
      <c r="K353" s="128">
        <v>24904</v>
      </c>
      <c r="L353" s="156">
        <f t="shared" si="17"/>
        <v>10393</v>
      </c>
      <c r="M353" s="171" t="s">
        <v>301</v>
      </c>
      <c r="N353" s="128">
        <v>48566</v>
      </c>
      <c r="O353" s="128">
        <v>65945</v>
      </c>
      <c r="P353" s="156">
        <f t="shared" si="18"/>
        <v>-17379</v>
      </c>
    </row>
    <row r="354" spans="1:16" ht="14.1" customHeight="1" x14ac:dyDescent="0.2">
      <c r="B354" s="390"/>
      <c r="C354" s="390"/>
      <c r="D354" s="390"/>
      <c r="E354" s="390"/>
      <c r="F354" s="390"/>
      <c r="I354" s="171" t="s">
        <v>52</v>
      </c>
      <c r="J354" s="128">
        <v>12184</v>
      </c>
      <c r="K354" s="128">
        <v>3397</v>
      </c>
      <c r="L354" s="156">
        <f t="shared" si="17"/>
        <v>8787</v>
      </c>
      <c r="M354" s="171" t="s">
        <v>234</v>
      </c>
      <c r="N354" s="128">
        <v>125315</v>
      </c>
      <c r="O354" s="128">
        <v>134201</v>
      </c>
      <c r="P354" s="156">
        <f t="shared" si="18"/>
        <v>-8886</v>
      </c>
    </row>
    <row r="355" spans="1:16" s="379" customFormat="1" ht="14.1" customHeight="1" x14ac:dyDescent="0.2">
      <c r="A355" s="341"/>
      <c r="B355" s="390"/>
      <c r="C355" s="390"/>
      <c r="D355" s="390"/>
      <c r="E355" s="390"/>
      <c r="F355" s="390"/>
      <c r="G355" s="340"/>
      <c r="H355" s="340"/>
      <c r="I355" s="171" t="s">
        <v>254</v>
      </c>
      <c r="J355" s="128">
        <v>21205</v>
      </c>
      <c r="K355" s="128">
        <v>12920</v>
      </c>
      <c r="L355" s="156">
        <f t="shared" si="17"/>
        <v>8285</v>
      </c>
      <c r="M355" s="171" t="s">
        <v>318</v>
      </c>
      <c r="N355" s="128">
        <v>13280</v>
      </c>
      <c r="O355" s="128">
        <v>21689</v>
      </c>
      <c r="P355" s="156">
        <f t="shared" si="18"/>
        <v>-8409</v>
      </c>
    </row>
    <row r="356" spans="1:16" ht="14.1" customHeight="1" x14ac:dyDescent="0.2">
      <c r="I356" s="171" t="s">
        <v>28</v>
      </c>
      <c r="J356" s="128">
        <v>38192</v>
      </c>
      <c r="K356" s="128">
        <v>30366</v>
      </c>
      <c r="L356" s="156">
        <f t="shared" si="17"/>
        <v>7826</v>
      </c>
      <c r="M356" s="171" t="s">
        <v>23</v>
      </c>
      <c r="N356" s="128">
        <v>27529</v>
      </c>
      <c r="O356" s="128">
        <v>34612</v>
      </c>
      <c r="P356" s="156">
        <f t="shared" si="18"/>
        <v>-7083</v>
      </c>
    </row>
    <row r="357" spans="1:16" ht="14.1" customHeight="1" x14ac:dyDescent="0.2">
      <c r="I357" s="171" t="s">
        <v>34</v>
      </c>
      <c r="J357" s="128">
        <v>8899</v>
      </c>
      <c r="K357" s="128">
        <v>5087</v>
      </c>
      <c r="L357" s="156">
        <f t="shared" si="17"/>
        <v>3812</v>
      </c>
      <c r="M357" s="171" t="s">
        <v>201</v>
      </c>
      <c r="N357" s="128">
        <v>2232</v>
      </c>
      <c r="O357" s="128">
        <v>9197</v>
      </c>
      <c r="P357" s="156">
        <f t="shared" si="18"/>
        <v>-6965</v>
      </c>
    </row>
    <row r="358" spans="1:16" ht="14.1" customHeight="1" x14ac:dyDescent="0.2">
      <c r="A358" s="104"/>
      <c r="G358" s="367"/>
      <c r="H358" s="367"/>
      <c r="I358" s="171" t="s">
        <v>341</v>
      </c>
      <c r="J358" s="128">
        <v>3682</v>
      </c>
      <c r="K358" s="128">
        <v>544</v>
      </c>
      <c r="L358" s="156">
        <f t="shared" si="17"/>
        <v>3138</v>
      </c>
      <c r="M358" s="171" t="s">
        <v>31</v>
      </c>
      <c r="N358" s="128">
        <v>15125</v>
      </c>
      <c r="O358" s="128">
        <v>20071</v>
      </c>
      <c r="P358" s="156">
        <f t="shared" si="18"/>
        <v>-4946</v>
      </c>
    </row>
    <row r="359" spans="1:16" ht="14.1" customHeight="1" x14ac:dyDescent="0.2">
      <c r="A359" s="104"/>
      <c r="G359" s="367"/>
      <c r="H359" s="367"/>
      <c r="I359" s="171" t="s">
        <v>317</v>
      </c>
      <c r="J359" s="128">
        <v>5028</v>
      </c>
      <c r="K359" s="128">
        <v>2350</v>
      </c>
      <c r="L359" s="156">
        <f t="shared" si="17"/>
        <v>2678</v>
      </c>
      <c r="M359" s="171" t="s">
        <v>312</v>
      </c>
      <c r="N359" s="128">
        <v>23683</v>
      </c>
      <c r="O359" s="128">
        <v>26832</v>
      </c>
      <c r="P359" s="156">
        <f t="shared" si="18"/>
        <v>-3149</v>
      </c>
    </row>
    <row r="360" spans="1:16" ht="14.1" customHeight="1" x14ac:dyDescent="0.2">
      <c r="A360" s="104"/>
      <c r="I360" s="171" t="s">
        <v>336</v>
      </c>
      <c r="J360" s="128">
        <v>3805</v>
      </c>
      <c r="K360" s="128">
        <v>1677</v>
      </c>
      <c r="L360" s="156">
        <f t="shared" si="17"/>
        <v>2128</v>
      </c>
      <c r="M360" s="171" t="s">
        <v>302</v>
      </c>
      <c r="N360" s="128">
        <v>68141</v>
      </c>
      <c r="O360" s="128">
        <v>70987</v>
      </c>
      <c r="P360" s="156">
        <f t="shared" si="18"/>
        <v>-2846</v>
      </c>
    </row>
    <row r="361" spans="1:16" ht="14.1" customHeight="1" x14ac:dyDescent="0.2">
      <c r="A361" s="104"/>
      <c r="I361" s="171" t="s">
        <v>257</v>
      </c>
      <c r="J361" s="128">
        <v>19975</v>
      </c>
      <c r="K361" s="128">
        <v>17939</v>
      </c>
      <c r="L361" s="156">
        <f t="shared" si="17"/>
        <v>2036</v>
      </c>
      <c r="M361" s="171" t="s">
        <v>306</v>
      </c>
      <c r="N361" s="128">
        <v>23798</v>
      </c>
      <c r="O361" s="128">
        <v>25533</v>
      </c>
      <c r="P361" s="156">
        <f t="shared" si="18"/>
        <v>-1735</v>
      </c>
    </row>
    <row r="362" spans="1:16" ht="14.1" customHeight="1" x14ac:dyDescent="0.2">
      <c r="A362" s="104"/>
      <c r="I362" s="171" t="s">
        <v>315</v>
      </c>
      <c r="J362" s="128">
        <v>10377</v>
      </c>
      <c r="K362" s="128">
        <v>8529</v>
      </c>
      <c r="L362" s="156">
        <f t="shared" si="17"/>
        <v>1848</v>
      </c>
      <c r="M362" s="171" t="s">
        <v>356</v>
      </c>
      <c r="N362" s="128">
        <v>16562</v>
      </c>
      <c r="O362" s="128">
        <v>18274</v>
      </c>
      <c r="P362" s="156">
        <f t="shared" si="18"/>
        <v>-1712</v>
      </c>
    </row>
    <row r="363" spans="1:16" ht="14.1" customHeight="1" x14ac:dyDescent="0.2">
      <c r="A363" s="104"/>
      <c r="I363" s="171" t="s">
        <v>314</v>
      </c>
      <c r="J363" s="128">
        <v>12575</v>
      </c>
      <c r="K363" s="128">
        <v>11283</v>
      </c>
      <c r="L363" s="156">
        <f t="shared" si="17"/>
        <v>1292</v>
      </c>
      <c r="M363" s="171" t="s">
        <v>22</v>
      </c>
      <c r="N363" s="128">
        <v>7142</v>
      </c>
      <c r="O363" s="128">
        <v>8851</v>
      </c>
      <c r="P363" s="156">
        <f t="shared" si="18"/>
        <v>-1709</v>
      </c>
    </row>
    <row r="364" spans="1:16" ht="14.1" customHeight="1" x14ac:dyDescent="0.2">
      <c r="A364" s="104"/>
      <c r="I364" s="171" t="s">
        <v>305</v>
      </c>
      <c r="J364" s="128">
        <v>6828</v>
      </c>
      <c r="K364" s="128">
        <v>5561</v>
      </c>
      <c r="L364" s="156">
        <f t="shared" si="17"/>
        <v>1267</v>
      </c>
      <c r="M364" s="171" t="s">
        <v>48</v>
      </c>
      <c r="N364" s="128">
        <v>1992</v>
      </c>
      <c r="O364" s="128">
        <v>3226</v>
      </c>
      <c r="P364" s="156">
        <f t="shared" si="18"/>
        <v>-1234</v>
      </c>
    </row>
    <row r="365" spans="1:16" ht="14.1" customHeight="1" x14ac:dyDescent="0.2">
      <c r="A365" s="104"/>
      <c r="I365" s="171" t="s">
        <v>331</v>
      </c>
      <c r="J365" s="128">
        <v>1471</v>
      </c>
      <c r="K365" s="128">
        <v>235</v>
      </c>
      <c r="L365" s="156">
        <f t="shared" si="17"/>
        <v>1236</v>
      </c>
      <c r="M365" s="171" t="s">
        <v>329</v>
      </c>
      <c r="N365" s="128">
        <v>1737</v>
      </c>
      <c r="O365" s="128">
        <v>2586</v>
      </c>
      <c r="P365" s="156">
        <f t="shared" si="18"/>
        <v>-849</v>
      </c>
    </row>
    <row r="366" spans="1:16" ht="14.1" customHeight="1" x14ac:dyDescent="0.2">
      <c r="A366" s="104"/>
      <c r="I366" s="171" t="s">
        <v>358</v>
      </c>
      <c r="J366" s="128">
        <v>3549</v>
      </c>
      <c r="K366" s="128">
        <v>3036</v>
      </c>
      <c r="L366" s="156">
        <f t="shared" si="17"/>
        <v>513</v>
      </c>
      <c r="M366" s="171" t="s">
        <v>340</v>
      </c>
      <c r="N366" s="128">
        <v>848</v>
      </c>
      <c r="O366" s="128">
        <v>1613</v>
      </c>
      <c r="P366" s="156">
        <f t="shared" si="18"/>
        <v>-765</v>
      </c>
    </row>
    <row r="367" spans="1:16" ht="14.1" customHeight="1" x14ac:dyDescent="0.2">
      <c r="A367" s="104"/>
      <c r="I367" s="171" t="s">
        <v>323</v>
      </c>
      <c r="J367" s="128">
        <v>8559</v>
      </c>
      <c r="K367" s="128">
        <v>8079</v>
      </c>
      <c r="L367" s="156">
        <f t="shared" si="17"/>
        <v>480</v>
      </c>
      <c r="M367" s="171" t="s">
        <v>321</v>
      </c>
      <c r="N367" s="128">
        <v>1472</v>
      </c>
      <c r="O367" s="128">
        <v>2234</v>
      </c>
      <c r="P367" s="156">
        <f t="shared" si="18"/>
        <v>-762</v>
      </c>
    </row>
    <row r="368" spans="1:16" ht="14.1" customHeight="1" x14ac:dyDescent="0.2">
      <c r="A368" s="104"/>
      <c r="I368" s="171" t="s">
        <v>210</v>
      </c>
      <c r="J368" s="128">
        <v>1232</v>
      </c>
      <c r="K368" s="128">
        <v>878</v>
      </c>
      <c r="L368" s="156">
        <f t="shared" si="17"/>
        <v>354</v>
      </c>
      <c r="M368" s="171" t="s">
        <v>304</v>
      </c>
      <c r="N368" s="128">
        <v>3895</v>
      </c>
      <c r="O368" s="128">
        <v>4581</v>
      </c>
      <c r="P368" s="156">
        <f t="shared" si="18"/>
        <v>-686</v>
      </c>
    </row>
    <row r="369" spans="1:16" ht="14.1" customHeight="1" x14ac:dyDescent="0.2">
      <c r="A369" s="104"/>
      <c r="I369" s="171" t="s">
        <v>308</v>
      </c>
      <c r="J369" s="128">
        <v>11063</v>
      </c>
      <c r="K369" s="128">
        <v>10833</v>
      </c>
      <c r="L369" s="156">
        <f t="shared" si="17"/>
        <v>230</v>
      </c>
      <c r="M369" s="171" t="s">
        <v>346</v>
      </c>
      <c r="N369" s="128">
        <v>0</v>
      </c>
      <c r="O369" s="128">
        <v>505</v>
      </c>
      <c r="P369" s="156">
        <f t="shared" si="18"/>
        <v>-505</v>
      </c>
    </row>
    <row r="370" spans="1:16" ht="14.1" customHeight="1" x14ac:dyDescent="0.2">
      <c r="A370" s="104"/>
      <c r="I370" s="171" t="s">
        <v>354</v>
      </c>
      <c r="J370" s="128">
        <v>496</v>
      </c>
      <c r="K370" s="128">
        <v>271</v>
      </c>
      <c r="L370" s="156">
        <f t="shared" si="17"/>
        <v>225</v>
      </c>
      <c r="M370" s="171" t="s">
        <v>199</v>
      </c>
      <c r="N370" s="128">
        <v>35127</v>
      </c>
      <c r="O370" s="128">
        <v>35552</v>
      </c>
      <c r="P370" s="156">
        <f t="shared" si="18"/>
        <v>-425</v>
      </c>
    </row>
    <row r="371" spans="1:16" ht="14.1" customHeight="1" x14ac:dyDescent="0.2">
      <c r="A371" s="104"/>
      <c r="I371" s="171" t="s">
        <v>204</v>
      </c>
      <c r="J371" s="128">
        <v>1177</v>
      </c>
      <c r="K371" s="128">
        <v>970</v>
      </c>
      <c r="L371" s="156">
        <f t="shared" si="17"/>
        <v>207</v>
      </c>
      <c r="M371" s="171" t="s">
        <v>212</v>
      </c>
      <c r="N371" s="128">
        <v>511</v>
      </c>
      <c r="O371" s="128">
        <v>869</v>
      </c>
      <c r="P371" s="156">
        <f t="shared" si="18"/>
        <v>-358</v>
      </c>
    </row>
    <row r="372" spans="1:16" ht="14.1" customHeight="1" x14ac:dyDescent="0.2">
      <c r="A372" s="104"/>
      <c r="I372" s="171" t="s">
        <v>262</v>
      </c>
      <c r="J372" s="128">
        <v>403</v>
      </c>
      <c r="K372" s="128">
        <v>264</v>
      </c>
      <c r="L372" s="156">
        <f t="shared" si="17"/>
        <v>139</v>
      </c>
      <c r="M372" s="171" t="s">
        <v>335</v>
      </c>
      <c r="N372" s="128">
        <v>6066</v>
      </c>
      <c r="O372" s="128">
        <v>6407</v>
      </c>
      <c r="P372" s="156">
        <f t="shared" si="18"/>
        <v>-341</v>
      </c>
    </row>
    <row r="373" spans="1:16" ht="14.1" customHeight="1" x14ac:dyDescent="0.2">
      <c r="A373" s="104"/>
      <c r="I373" s="171" t="s">
        <v>334</v>
      </c>
      <c r="J373" s="128">
        <v>1048</v>
      </c>
      <c r="K373" s="128">
        <v>917</v>
      </c>
      <c r="L373" s="156">
        <f t="shared" si="17"/>
        <v>131</v>
      </c>
      <c r="M373" s="171" t="s">
        <v>338</v>
      </c>
      <c r="N373" s="128">
        <v>465</v>
      </c>
      <c r="O373" s="128">
        <v>768</v>
      </c>
      <c r="P373" s="156">
        <f t="shared" si="18"/>
        <v>-303</v>
      </c>
    </row>
    <row r="374" spans="1:16" ht="14.1" customHeight="1" x14ac:dyDescent="0.2">
      <c r="A374" s="104"/>
      <c r="I374" s="171" t="s">
        <v>261</v>
      </c>
      <c r="J374" s="128">
        <v>2835</v>
      </c>
      <c r="K374" s="128">
        <v>2710</v>
      </c>
      <c r="L374" s="156">
        <f t="shared" si="17"/>
        <v>125</v>
      </c>
      <c r="M374" s="171" t="s">
        <v>265</v>
      </c>
      <c r="N374" s="128">
        <v>581</v>
      </c>
      <c r="O374" s="128">
        <v>865</v>
      </c>
      <c r="P374" s="156">
        <f t="shared" si="18"/>
        <v>-284</v>
      </c>
    </row>
    <row r="375" spans="1:16" ht="14.1" customHeight="1" x14ac:dyDescent="0.2">
      <c r="A375" s="104"/>
      <c r="I375" s="171" t="s">
        <v>322</v>
      </c>
      <c r="J375" s="128">
        <v>173</v>
      </c>
      <c r="K375" s="128">
        <v>72</v>
      </c>
      <c r="L375" s="156">
        <f t="shared" si="17"/>
        <v>101</v>
      </c>
      <c r="M375" s="171" t="s">
        <v>328</v>
      </c>
      <c r="N375" s="128">
        <v>703</v>
      </c>
      <c r="O375" s="128">
        <v>946</v>
      </c>
      <c r="P375" s="156">
        <f t="shared" si="18"/>
        <v>-243</v>
      </c>
    </row>
    <row r="376" spans="1:16" ht="14.1" customHeight="1" x14ac:dyDescent="0.2">
      <c r="A376" s="104"/>
      <c r="I376" s="171" t="s">
        <v>134</v>
      </c>
      <c r="J376" s="128">
        <v>1031</v>
      </c>
      <c r="K376" s="128">
        <v>954</v>
      </c>
      <c r="L376" s="156">
        <f t="shared" si="17"/>
        <v>77</v>
      </c>
      <c r="M376" s="171" t="s">
        <v>309</v>
      </c>
      <c r="N376" s="128">
        <v>221</v>
      </c>
      <c r="O376" s="128">
        <v>454</v>
      </c>
      <c r="P376" s="156">
        <f t="shared" si="18"/>
        <v>-233</v>
      </c>
    </row>
    <row r="377" spans="1:16" ht="14.1" customHeight="1" x14ac:dyDescent="0.2">
      <c r="A377" s="104"/>
      <c r="I377" s="171" t="s">
        <v>320</v>
      </c>
      <c r="J377" s="128">
        <v>656</v>
      </c>
      <c r="K377" s="128">
        <v>603</v>
      </c>
      <c r="L377" s="156">
        <f t="shared" si="17"/>
        <v>53</v>
      </c>
      <c r="M377" s="171" t="s">
        <v>342</v>
      </c>
      <c r="N377" s="128">
        <v>54</v>
      </c>
      <c r="O377" s="128">
        <v>269</v>
      </c>
      <c r="P377" s="156">
        <f t="shared" si="18"/>
        <v>-215</v>
      </c>
    </row>
    <row r="378" spans="1:16" ht="14.1" customHeight="1" x14ac:dyDescent="0.2">
      <c r="A378" s="104"/>
      <c r="I378" s="171" t="s">
        <v>271</v>
      </c>
      <c r="J378" s="128">
        <v>353</v>
      </c>
      <c r="K378" s="128">
        <v>309</v>
      </c>
      <c r="L378" s="156">
        <f t="shared" si="17"/>
        <v>44</v>
      </c>
      <c r="M378" s="171" t="s">
        <v>307</v>
      </c>
      <c r="N378" s="128">
        <v>466</v>
      </c>
      <c r="O378" s="128">
        <v>624</v>
      </c>
      <c r="P378" s="156">
        <f t="shared" si="18"/>
        <v>-158</v>
      </c>
    </row>
    <row r="379" spans="1:16" ht="14.1" customHeight="1" x14ac:dyDescent="0.2">
      <c r="A379" s="104"/>
      <c r="I379" s="171" t="s">
        <v>44</v>
      </c>
      <c r="J379" s="128">
        <v>326</v>
      </c>
      <c r="K379" s="128">
        <v>300</v>
      </c>
      <c r="L379" s="156">
        <f t="shared" si="17"/>
        <v>26</v>
      </c>
      <c r="M379" s="171" t="s">
        <v>350</v>
      </c>
      <c r="N379" s="128">
        <v>33</v>
      </c>
      <c r="O379" s="128">
        <v>188</v>
      </c>
      <c r="P379" s="156">
        <f t="shared" si="18"/>
        <v>-155</v>
      </c>
    </row>
    <row r="380" spans="1:16" ht="14.1" customHeight="1" x14ac:dyDescent="0.2">
      <c r="A380" s="104"/>
      <c r="I380" s="171" t="s">
        <v>319</v>
      </c>
      <c r="J380" s="128">
        <v>118</v>
      </c>
      <c r="K380" s="128">
        <v>95</v>
      </c>
      <c r="L380" s="156">
        <f t="shared" si="17"/>
        <v>23</v>
      </c>
      <c r="M380" s="171" t="s">
        <v>313</v>
      </c>
      <c r="N380" s="128">
        <v>203</v>
      </c>
      <c r="O380" s="128">
        <v>336</v>
      </c>
      <c r="P380" s="156">
        <f t="shared" si="18"/>
        <v>-133</v>
      </c>
    </row>
    <row r="381" spans="1:16" ht="14.1" customHeight="1" x14ac:dyDescent="0.2">
      <c r="A381" s="104"/>
      <c r="I381" s="171" t="s">
        <v>17</v>
      </c>
      <c r="J381" s="128">
        <v>24</v>
      </c>
      <c r="K381" s="128">
        <v>4</v>
      </c>
      <c r="L381" s="156">
        <f t="shared" si="17"/>
        <v>20</v>
      </c>
      <c r="M381" s="171" t="s">
        <v>324</v>
      </c>
      <c r="N381" s="128">
        <v>603</v>
      </c>
      <c r="O381" s="128">
        <v>724</v>
      </c>
      <c r="P381" s="156">
        <f t="shared" si="18"/>
        <v>-121</v>
      </c>
    </row>
    <row r="382" spans="1:16" ht="14.1" customHeight="1" x14ac:dyDescent="0.2">
      <c r="A382" s="104"/>
      <c r="I382" s="171" t="s">
        <v>330</v>
      </c>
      <c r="J382" s="128">
        <v>81</v>
      </c>
      <c r="K382" s="128">
        <v>71</v>
      </c>
      <c r="L382" s="156">
        <f t="shared" si="17"/>
        <v>10</v>
      </c>
      <c r="M382" s="171" t="s">
        <v>311</v>
      </c>
      <c r="N382" s="128">
        <v>903</v>
      </c>
      <c r="O382" s="128">
        <v>1022</v>
      </c>
      <c r="P382" s="156">
        <f t="shared" si="18"/>
        <v>-119</v>
      </c>
    </row>
    <row r="383" spans="1:16" ht="14.1" customHeight="1" x14ac:dyDescent="0.2">
      <c r="A383" s="104"/>
      <c r="I383" s="171" t="s">
        <v>211</v>
      </c>
      <c r="J383" s="128">
        <v>1</v>
      </c>
      <c r="K383" s="128">
        <v>1</v>
      </c>
      <c r="L383" s="156">
        <f t="shared" si="17"/>
        <v>0</v>
      </c>
      <c r="M383" s="171" t="s">
        <v>303</v>
      </c>
      <c r="N383" s="128">
        <v>448</v>
      </c>
      <c r="O383" s="128">
        <v>543</v>
      </c>
      <c r="P383" s="156">
        <f t="shared" si="18"/>
        <v>-95</v>
      </c>
    </row>
    <row r="384" spans="1:16" ht="14.1" customHeight="1" x14ac:dyDescent="0.2">
      <c r="A384" s="104"/>
      <c r="I384" s="171" t="s">
        <v>137</v>
      </c>
      <c r="J384" s="128">
        <v>45917</v>
      </c>
      <c r="K384" s="128">
        <v>42911</v>
      </c>
      <c r="L384" s="156">
        <f t="shared" si="17"/>
        <v>3006</v>
      </c>
      <c r="M384" s="171" t="s">
        <v>327</v>
      </c>
      <c r="N384" s="128">
        <v>902</v>
      </c>
      <c r="O384" s="128">
        <v>992</v>
      </c>
      <c r="P384" s="156">
        <f t="shared" si="18"/>
        <v>-90</v>
      </c>
    </row>
    <row r="385" spans="1:16" ht="14.1" customHeight="1" x14ac:dyDescent="0.2">
      <c r="A385" s="104"/>
      <c r="M385" s="171" t="s">
        <v>30</v>
      </c>
      <c r="N385" s="128">
        <v>619</v>
      </c>
      <c r="O385" s="128">
        <v>687</v>
      </c>
      <c r="P385" s="156">
        <f t="shared" si="18"/>
        <v>-68</v>
      </c>
    </row>
    <row r="386" spans="1:16" ht="14.1" customHeight="1" x14ac:dyDescent="0.2">
      <c r="A386" s="104"/>
      <c r="M386" s="171" t="s">
        <v>337</v>
      </c>
      <c r="N386" s="128">
        <v>288</v>
      </c>
      <c r="O386" s="128">
        <v>344</v>
      </c>
      <c r="P386" s="156">
        <f t="shared" si="18"/>
        <v>-56</v>
      </c>
    </row>
    <row r="387" spans="1:16" ht="14.1" customHeight="1" x14ac:dyDescent="0.2">
      <c r="A387" s="104"/>
      <c r="I387" s="131"/>
      <c r="J387" s="128"/>
      <c r="K387" s="128"/>
      <c r="L387" s="156"/>
      <c r="M387" s="171" t="s">
        <v>316</v>
      </c>
      <c r="N387" s="128">
        <v>462</v>
      </c>
      <c r="O387" s="128">
        <v>518</v>
      </c>
      <c r="P387" s="156">
        <f t="shared" si="18"/>
        <v>-56</v>
      </c>
    </row>
    <row r="388" spans="1:16" ht="14.1" customHeight="1" x14ac:dyDescent="0.2">
      <c r="A388" s="104"/>
      <c r="I388" s="131"/>
      <c r="J388" s="128"/>
      <c r="K388" s="128"/>
      <c r="L388" s="156"/>
      <c r="M388" s="171" t="s">
        <v>353</v>
      </c>
      <c r="N388" s="128">
        <v>1</v>
      </c>
      <c r="O388" s="128">
        <v>38</v>
      </c>
      <c r="P388" s="156">
        <f t="shared" si="18"/>
        <v>-37</v>
      </c>
    </row>
    <row r="389" spans="1:16" ht="14.1" customHeight="1" x14ac:dyDescent="0.2">
      <c r="A389" s="104"/>
      <c r="M389" s="171" t="s">
        <v>339</v>
      </c>
      <c r="N389" s="128">
        <v>107</v>
      </c>
      <c r="O389" s="128">
        <v>141</v>
      </c>
      <c r="P389" s="156">
        <f t="shared" si="18"/>
        <v>-34</v>
      </c>
    </row>
    <row r="390" spans="1:16" ht="14.1" customHeight="1" x14ac:dyDescent="0.2">
      <c r="A390" s="104"/>
      <c r="M390" s="171" t="s">
        <v>326</v>
      </c>
      <c r="N390" s="128">
        <v>659</v>
      </c>
      <c r="O390" s="128">
        <v>692</v>
      </c>
      <c r="P390" s="156">
        <f t="shared" si="18"/>
        <v>-33</v>
      </c>
    </row>
    <row r="391" spans="1:16" ht="14.1" customHeight="1" x14ac:dyDescent="0.2">
      <c r="A391" s="104"/>
      <c r="I391" s="131"/>
      <c r="J391" s="128"/>
      <c r="K391" s="128"/>
      <c r="L391" s="156"/>
      <c r="M391" s="171" t="s">
        <v>347</v>
      </c>
      <c r="N391" s="128">
        <v>0</v>
      </c>
      <c r="O391" s="128">
        <v>16</v>
      </c>
      <c r="P391" s="156">
        <f t="shared" si="18"/>
        <v>-16</v>
      </c>
    </row>
    <row r="392" spans="1:16" ht="14.1" customHeight="1" x14ac:dyDescent="0.2">
      <c r="A392" s="104"/>
      <c r="I392" s="131"/>
      <c r="J392" s="128"/>
      <c r="K392" s="128"/>
      <c r="L392" s="156"/>
      <c r="M392" s="171" t="s">
        <v>345</v>
      </c>
      <c r="N392" s="128">
        <v>40</v>
      </c>
      <c r="O392" s="128">
        <v>47</v>
      </c>
      <c r="P392" s="156">
        <f t="shared" si="18"/>
        <v>-7</v>
      </c>
    </row>
    <row r="393" spans="1:16" ht="14.1" customHeight="1" x14ac:dyDescent="0.2">
      <c r="A393" s="104"/>
      <c r="I393" s="131"/>
      <c r="J393" s="128"/>
      <c r="K393" s="128"/>
      <c r="L393" s="156"/>
      <c r="M393" s="171" t="s">
        <v>332</v>
      </c>
      <c r="N393" s="128">
        <v>98</v>
      </c>
      <c r="O393" s="128">
        <v>103</v>
      </c>
      <c r="P393" s="156">
        <f t="shared" si="18"/>
        <v>-5</v>
      </c>
    </row>
    <row r="394" spans="1:16" ht="14.1" customHeight="1" x14ac:dyDescent="0.2">
      <c r="A394" s="104"/>
      <c r="I394" s="371" t="s">
        <v>351</v>
      </c>
      <c r="J394" s="372">
        <f>SUM(J351:J393)</f>
        <v>476725</v>
      </c>
      <c r="K394" s="372">
        <f t="shared" ref="K394:P394" si="19">SUM(K351:K393)</f>
        <v>366234</v>
      </c>
      <c r="L394" s="372">
        <f t="shared" si="19"/>
        <v>110491</v>
      </c>
      <c r="M394" s="371" t="s">
        <v>351</v>
      </c>
      <c r="N394" s="372">
        <f t="shared" si="19"/>
        <v>440814</v>
      </c>
      <c r="O394" s="372">
        <f t="shared" si="19"/>
        <v>570377</v>
      </c>
      <c r="P394" s="372">
        <f t="shared" si="19"/>
        <v>-129563</v>
      </c>
    </row>
    <row r="395" spans="1:16" ht="14.1" customHeight="1" x14ac:dyDescent="0.2">
      <c r="A395" s="104"/>
      <c r="I395" s="379"/>
      <c r="J395" s="372">
        <f>N394</f>
        <v>440814</v>
      </c>
      <c r="K395" s="372">
        <f>O394</f>
        <v>570377</v>
      </c>
      <c r="L395" s="372">
        <f>P394</f>
        <v>-129563</v>
      </c>
      <c r="M395" s="388"/>
      <c r="N395" s="389"/>
      <c r="O395" s="389"/>
      <c r="P395" s="389"/>
    </row>
    <row r="396" spans="1:16" ht="14.1" customHeight="1" x14ac:dyDescent="0.2">
      <c r="A396" s="104"/>
      <c r="J396" s="376">
        <f>SUM(J394:J395)</f>
        <v>917539</v>
      </c>
      <c r="K396" s="376">
        <f>SUM(K394:K395)</f>
        <v>936611</v>
      </c>
      <c r="L396" s="376">
        <f>SUM(L394:L395)</f>
        <v>-19072</v>
      </c>
      <c r="M396" s="343" t="s">
        <v>360</v>
      </c>
    </row>
    <row r="397" spans="1:16" ht="14.1" customHeight="1" x14ac:dyDescent="0.2">
      <c r="A397" s="104"/>
      <c r="I397" s="377" t="s">
        <v>369</v>
      </c>
      <c r="J397" s="342">
        <f>C350-J396</f>
        <v>0</v>
      </c>
      <c r="K397" s="342">
        <f>E350-K396</f>
        <v>0</v>
      </c>
      <c r="L397" s="342">
        <f>G350-L396</f>
        <v>0</v>
      </c>
    </row>
    <row r="398" spans="1:16" ht="14.1" customHeight="1" x14ac:dyDescent="0.2"/>
    <row r="399" spans="1:16" ht="14.1" customHeight="1" x14ac:dyDescent="0.2">
      <c r="A399" s="114">
        <v>9</v>
      </c>
      <c r="B399" s="307" t="s">
        <v>101</v>
      </c>
      <c r="C399" s="48">
        <v>785651</v>
      </c>
      <c r="D399" s="363">
        <f>C399*100/22958322</f>
        <v>3.4220750105343063</v>
      </c>
      <c r="E399" s="48">
        <v>766376</v>
      </c>
      <c r="F399" s="363">
        <f>E399*100/23212007</f>
        <v>3.3016360885984568</v>
      </c>
      <c r="G399" s="120">
        <f>C399-E399</f>
        <v>19275</v>
      </c>
      <c r="H399" s="121">
        <f>G399*100/E399</f>
        <v>2.5150839796653339</v>
      </c>
      <c r="I399" s="371"/>
      <c r="J399" s="372"/>
      <c r="K399" s="372"/>
      <c r="L399" s="372"/>
      <c r="M399" s="378"/>
      <c r="N399" s="372"/>
      <c r="O399" s="372"/>
      <c r="P399" s="372"/>
    </row>
    <row r="400" spans="1:16" ht="14.1" customHeight="1" x14ac:dyDescent="0.2">
      <c r="I400" s="171" t="s">
        <v>199</v>
      </c>
      <c r="J400" s="128">
        <v>32055</v>
      </c>
      <c r="K400" s="128">
        <v>5938</v>
      </c>
      <c r="L400" s="156">
        <f t="shared" ref="L400:L432" si="20">J400-K400</f>
        <v>26117</v>
      </c>
      <c r="M400" s="171" t="s">
        <v>306</v>
      </c>
      <c r="N400" s="128">
        <v>144842</v>
      </c>
      <c r="O400" s="128">
        <v>163869</v>
      </c>
      <c r="P400" s="156">
        <f t="shared" ref="P400:P434" si="21">N400-O400</f>
        <v>-19027</v>
      </c>
    </row>
    <row r="401" spans="1:16" ht="14.1" customHeight="1" x14ac:dyDescent="0.2">
      <c r="I401" s="171" t="s">
        <v>257</v>
      </c>
      <c r="J401" s="128">
        <v>33893</v>
      </c>
      <c r="K401" s="128">
        <v>16617</v>
      </c>
      <c r="L401" s="156">
        <f t="shared" si="20"/>
        <v>17276</v>
      </c>
      <c r="M401" s="171" t="s">
        <v>201</v>
      </c>
      <c r="N401" s="128">
        <v>39503</v>
      </c>
      <c r="O401" s="128">
        <v>52156</v>
      </c>
      <c r="P401" s="156">
        <f t="shared" si="21"/>
        <v>-12653</v>
      </c>
    </row>
    <row r="402" spans="1:16" ht="14.1" customHeight="1" x14ac:dyDescent="0.2">
      <c r="I402" s="171" t="s">
        <v>302</v>
      </c>
      <c r="J402" s="128">
        <v>107608</v>
      </c>
      <c r="K402" s="128">
        <v>92735</v>
      </c>
      <c r="L402" s="156">
        <f t="shared" si="20"/>
        <v>14873</v>
      </c>
      <c r="M402" s="171" t="s">
        <v>312</v>
      </c>
      <c r="N402" s="128">
        <v>112198</v>
      </c>
      <c r="O402" s="128">
        <v>119382</v>
      </c>
      <c r="P402" s="156">
        <f t="shared" si="21"/>
        <v>-7184</v>
      </c>
    </row>
    <row r="403" spans="1:16" ht="14.1" customHeight="1" x14ac:dyDescent="0.2">
      <c r="I403" s="171" t="s">
        <v>254</v>
      </c>
      <c r="J403" s="128">
        <v>18588</v>
      </c>
      <c r="K403" s="128">
        <v>11147</v>
      </c>
      <c r="L403" s="156">
        <f t="shared" si="20"/>
        <v>7441</v>
      </c>
      <c r="M403" s="171" t="s">
        <v>30</v>
      </c>
      <c r="N403" s="128">
        <v>24554</v>
      </c>
      <c r="O403" s="128">
        <v>30091</v>
      </c>
      <c r="P403" s="156">
        <f t="shared" si="21"/>
        <v>-5537</v>
      </c>
    </row>
    <row r="404" spans="1:16" ht="14.1" customHeight="1" x14ac:dyDescent="0.2">
      <c r="I404" s="171" t="s">
        <v>17</v>
      </c>
      <c r="J404" s="128">
        <v>5291</v>
      </c>
      <c r="K404" s="128">
        <v>0</v>
      </c>
      <c r="L404" s="156">
        <f t="shared" si="20"/>
        <v>5291</v>
      </c>
      <c r="M404" s="171" t="s">
        <v>307</v>
      </c>
      <c r="N404" s="128">
        <v>4608</v>
      </c>
      <c r="O404" s="128">
        <v>9292</v>
      </c>
      <c r="P404" s="156">
        <f t="shared" si="21"/>
        <v>-4684</v>
      </c>
    </row>
    <row r="405" spans="1:16" ht="14.1" customHeight="1" x14ac:dyDescent="0.2">
      <c r="I405" s="171" t="s">
        <v>301</v>
      </c>
      <c r="J405" s="128">
        <v>62951</v>
      </c>
      <c r="K405" s="128">
        <v>58057</v>
      </c>
      <c r="L405" s="156">
        <f t="shared" si="20"/>
        <v>4894</v>
      </c>
      <c r="M405" s="171" t="s">
        <v>308</v>
      </c>
      <c r="N405" s="128">
        <v>7265</v>
      </c>
      <c r="O405" s="128">
        <v>10604</v>
      </c>
      <c r="P405" s="156">
        <f t="shared" si="21"/>
        <v>-3339</v>
      </c>
    </row>
    <row r="406" spans="1:16" ht="14.1" customHeight="1" x14ac:dyDescent="0.2">
      <c r="I406" s="171" t="s">
        <v>318</v>
      </c>
      <c r="J406" s="128">
        <v>16420</v>
      </c>
      <c r="K406" s="128">
        <v>13763</v>
      </c>
      <c r="L406" s="156">
        <f t="shared" si="20"/>
        <v>2657</v>
      </c>
      <c r="M406" s="171" t="s">
        <v>311</v>
      </c>
      <c r="N406" s="128">
        <v>3175</v>
      </c>
      <c r="O406" s="128">
        <v>4596</v>
      </c>
      <c r="P406" s="156">
        <f t="shared" si="21"/>
        <v>-1421</v>
      </c>
    </row>
    <row r="407" spans="1:16" ht="14.1" customHeight="1" x14ac:dyDescent="0.2">
      <c r="I407" s="171" t="s">
        <v>28</v>
      </c>
      <c r="J407" s="128">
        <v>3235</v>
      </c>
      <c r="K407" s="128">
        <v>1332</v>
      </c>
      <c r="L407" s="156">
        <f t="shared" si="20"/>
        <v>1903</v>
      </c>
      <c r="M407" s="171" t="s">
        <v>204</v>
      </c>
      <c r="N407" s="128">
        <v>6792</v>
      </c>
      <c r="O407" s="128">
        <v>8192</v>
      </c>
      <c r="P407" s="156">
        <f t="shared" si="21"/>
        <v>-1400</v>
      </c>
    </row>
    <row r="408" spans="1:16" ht="14.1" customHeight="1" x14ac:dyDescent="0.2">
      <c r="I408" s="171" t="s">
        <v>31</v>
      </c>
      <c r="J408" s="128">
        <v>37996</v>
      </c>
      <c r="K408" s="128">
        <v>36707</v>
      </c>
      <c r="L408" s="156">
        <f t="shared" si="20"/>
        <v>1289</v>
      </c>
      <c r="M408" s="171" t="s">
        <v>198</v>
      </c>
      <c r="N408" s="128">
        <v>29764</v>
      </c>
      <c r="O408" s="128">
        <v>30995</v>
      </c>
      <c r="P408" s="156">
        <f t="shared" si="21"/>
        <v>-1231</v>
      </c>
    </row>
    <row r="409" spans="1:16" ht="14.1" customHeight="1" x14ac:dyDescent="0.2">
      <c r="I409" s="171" t="s">
        <v>22</v>
      </c>
      <c r="J409" s="128">
        <v>6243</v>
      </c>
      <c r="K409" s="128">
        <v>5466</v>
      </c>
      <c r="L409" s="156">
        <f t="shared" si="20"/>
        <v>777</v>
      </c>
      <c r="M409" s="171" t="s">
        <v>303</v>
      </c>
      <c r="N409" s="128">
        <v>3673</v>
      </c>
      <c r="O409" s="128">
        <v>4575</v>
      </c>
      <c r="P409" s="156">
        <f t="shared" si="21"/>
        <v>-902</v>
      </c>
    </row>
    <row r="410" spans="1:16" ht="14.1" customHeight="1" x14ac:dyDescent="0.2">
      <c r="I410" s="171" t="s">
        <v>309</v>
      </c>
      <c r="J410" s="128">
        <v>1539</v>
      </c>
      <c r="K410" s="128">
        <v>1078</v>
      </c>
      <c r="L410" s="156">
        <f t="shared" si="20"/>
        <v>461</v>
      </c>
      <c r="M410" s="171" t="s">
        <v>210</v>
      </c>
      <c r="N410" s="128">
        <v>18329</v>
      </c>
      <c r="O410" s="128">
        <v>19116</v>
      </c>
      <c r="P410" s="156">
        <f t="shared" si="21"/>
        <v>-787</v>
      </c>
    </row>
    <row r="411" spans="1:16" ht="14.1" customHeight="1" x14ac:dyDescent="0.2">
      <c r="A411" s="104"/>
      <c r="I411" s="171" t="s">
        <v>326</v>
      </c>
      <c r="J411" s="128">
        <v>698</v>
      </c>
      <c r="K411" s="128">
        <v>365</v>
      </c>
      <c r="L411" s="156">
        <f t="shared" si="20"/>
        <v>333</v>
      </c>
      <c r="M411" s="171" t="s">
        <v>336</v>
      </c>
      <c r="N411" s="128">
        <v>307</v>
      </c>
      <c r="O411" s="128">
        <v>1065</v>
      </c>
      <c r="P411" s="156">
        <f t="shared" si="21"/>
        <v>-758</v>
      </c>
    </row>
    <row r="412" spans="1:16" ht="14.1" customHeight="1" x14ac:dyDescent="0.2">
      <c r="A412" s="104"/>
      <c r="I412" s="171" t="s">
        <v>314</v>
      </c>
      <c r="J412" s="128">
        <v>577</v>
      </c>
      <c r="K412" s="128">
        <v>268</v>
      </c>
      <c r="L412" s="156">
        <f t="shared" si="20"/>
        <v>309</v>
      </c>
      <c r="M412" s="171" t="s">
        <v>304</v>
      </c>
      <c r="N412" s="128">
        <v>13253</v>
      </c>
      <c r="O412" s="128">
        <v>13993</v>
      </c>
      <c r="P412" s="156">
        <f t="shared" si="21"/>
        <v>-740</v>
      </c>
    </row>
    <row r="413" spans="1:16" ht="14.1" customHeight="1" x14ac:dyDescent="0.2">
      <c r="A413" s="104"/>
      <c r="I413" s="171" t="s">
        <v>316</v>
      </c>
      <c r="J413" s="128">
        <v>1857</v>
      </c>
      <c r="K413" s="128">
        <v>1571</v>
      </c>
      <c r="L413" s="156">
        <f t="shared" si="20"/>
        <v>286</v>
      </c>
      <c r="M413" s="171" t="s">
        <v>345</v>
      </c>
      <c r="N413" s="128">
        <v>681</v>
      </c>
      <c r="O413" s="128">
        <v>1141</v>
      </c>
      <c r="P413" s="156">
        <f t="shared" si="21"/>
        <v>-460</v>
      </c>
    </row>
    <row r="414" spans="1:16" ht="14.1" customHeight="1" x14ac:dyDescent="0.2">
      <c r="A414" s="104"/>
      <c r="I414" s="171" t="s">
        <v>327</v>
      </c>
      <c r="J414" s="128">
        <v>584</v>
      </c>
      <c r="K414" s="128">
        <v>313</v>
      </c>
      <c r="L414" s="156">
        <f t="shared" si="20"/>
        <v>271</v>
      </c>
      <c r="M414" s="171" t="s">
        <v>48</v>
      </c>
      <c r="N414" s="128">
        <v>3770</v>
      </c>
      <c r="O414" s="128">
        <v>4149</v>
      </c>
      <c r="P414" s="156">
        <f t="shared" si="21"/>
        <v>-379</v>
      </c>
    </row>
    <row r="415" spans="1:16" ht="14.1" customHeight="1" x14ac:dyDescent="0.2">
      <c r="A415" s="104"/>
      <c r="I415" s="171" t="s">
        <v>321</v>
      </c>
      <c r="J415" s="128">
        <v>275</v>
      </c>
      <c r="K415" s="128">
        <v>44</v>
      </c>
      <c r="L415" s="156">
        <f t="shared" si="20"/>
        <v>231</v>
      </c>
      <c r="M415" s="171" t="s">
        <v>305</v>
      </c>
      <c r="N415" s="128">
        <v>5315</v>
      </c>
      <c r="O415" s="128">
        <v>5667</v>
      </c>
      <c r="P415" s="156">
        <f t="shared" si="21"/>
        <v>-352</v>
      </c>
    </row>
    <row r="416" spans="1:16" ht="14.1" customHeight="1" x14ac:dyDescent="0.2">
      <c r="A416" s="104"/>
      <c r="I416" s="171" t="s">
        <v>265</v>
      </c>
      <c r="J416" s="128">
        <v>3973</v>
      </c>
      <c r="K416" s="128">
        <v>3756</v>
      </c>
      <c r="L416" s="156">
        <f t="shared" si="20"/>
        <v>217</v>
      </c>
      <c r="M416" s="171" t="s">
        <v>310</v>
      </c>
      <c r="N416" s="128">
        <v>0</v>
      </c>
      <c r="O416" s="128">
        <v>200</v>
      </c>
      <c r="P416" s="156">
        <f t="shared" si="21"/>
        <v>-200</v>
      </c>
    </row>
    <row r="417" spans="1:16" ht="14.1" customHeight="1" x14ac:dyDescent="0.2">
      <c r="A417" s="104"/>
      <c r="I417" s="171" t="s">
        <v>324</v>
      </c>
      <c r="J417" s="128">
        <v>728</v>
      </c>
      <c r="K417" s="128">
        <v>595</v>
      </c>
      <c r="L417" s="156">
        <f t="shared" si="20"/>
        <v>133</v>
      </c>
      <c r="M417" s="171" t="s">
        <v>328</v>
      </c>
      <c r="N417" s="128">
        <v>252</v>
      </c>
      <c r="O417" s="128">
        <v>440</v>
      </c>
      <c r="P417" s="156">
        <f t="shared" si="21"/>
        <v>-188</v>
      </c>
    </row>
    <row r="418" spans="1:16" ht="14.1" customHeight="1" x14ac:dyDescent="0.2">
      <c r="A418" s="104"/>
      <c r="I418" s="171" t="s">
        <v>33</v>
      </c>
      <c r="J418" s="128">
        <v>505</v>
      </c>
      <c r="K418" s="128">
        <v>393</v>
      </c>
      <c r="L418" s="156">
        <f t="shared" si="20"/>
        <v>112</v>
      </c>
      <c r="M418" s="171" t="s">
        <v>333</v>
      </c>
      <c r="N418" s="128">
        <v>291</v>
      </c>
      <c r="O418" s="128">
        <v>465</v>
      </c>
      <c r="P418" s="156">
        <f t="shared" si="21"/>
        <v>-174</v>
      </c>
    </row>
    <row r="419" spans="1:16" ht="14.1" customHeight="1" x14ac:dyDescent="0.2">
      <c r="A419" s="104"/>
      <c r="I419" s="171" t="s">
        <v>261</v>
      </c>
      <c r="J419" s="128">
        <v>59</v>
      </c>
      <c r="K419" s="128">
        <v>0</v>
      </c>
      <c r="L419" s="156">
        <f t="shared" si="20"/>
        <v>59</v>
      </c>
      <c r="M419" s="171" t="s">
        <v>317</v>
      </c>
      <c r="N419" s="128">
        <v>18</v>
      </c>
      <c r="O419" s="128">
        <v>188</v>
      </c>
      <c r="P419" s="156">
        <f t="shared" si="21"/>
        <v>-170</v>
      </c>
    </row>
    <row r="420" spans="1:16" ht="14.1" customHeight="1" x14ac:dyDescent="0.2">
      <c r="A420" s="104"/>
      <c r="I420" s="171" t="s">
        <v>262</v>
      </c>
      <c r="J420" s="128">
        <v>47</v>
      </c>
      <c r="K420" s="128">
        <v>0</v>
      </c>
      <c r="L420" s="156">
        <f t="shared" si="20"/>
        <v>47</v>
      </c>
      <c r="M420" s="171" t="s">
        <v>320</v>
      </c>
      <c r="N420" s="128">
        <v>1209</v>
      </c>
      <c r="O420" s="128">
        <v>1375</v>
      </c>
      <c r="P420" s="156">
        <f t="shared" si="21"/>
        <v>-166</v>
      </c>
    </row>
    <row r="421" spans="1:16" ht="14.1" customHeight="1" x14ac:dyDescent="0.2">
      <c r="A421" s="104"/>
      <c r="I421" s="171" t="s">
        <v>52</v>
      </c>
      <c r="J421" s="128">
        <v>45</v>
      </c>
      <c r="K421" s="128">
        <v>0</v>
      </c>
      <c r="L421" s="156">
        <f t="shared" si="20"/>
        <v>45</v>
      </c>
      <c r="M421" s="171" t="s">
        <v>23</v>
      </c>
      <c r="N421" s="128">
        <v>0</v>
      </c>
      <c r="O421" s="128">
        <v>163</v>
      </c>
      <c r="P421" s="156">
        <f t="shared" si="21"/>
        <v>-163</v>
      </c>
    </row>
    <row r="422" spans="1:16" ht="14.1" customHeight="1" x14ac:dyDescent="0.2">
      <c r="A422" s="104"/>
      <c r="I422" s="171" t="s">
        <v>212</v>
      </c>
      <c r="J422" s="128">
        <v>122</v>
      </c>
      <c r="K422" s="128">
        <v>82</v>
      </c>
      <c r="L422" s="156">
        <f t="shared" si="20"/>
        <v>40</v>
      </c>
      <c r="M422" s="171" t="s">
        <v>334</v>
      </c>
      <c r="N422" s="128">
        <v>479</v>
      </c>
      <c r="O422" s="128">
        <v>631</v>
      </c>
      <c r="P422" s="156">
        <f t="shared" si="21"/>
        <v>-152</v>
      </c>
    </row>
    <row r="423" spans="1:16" ht="14.1" customHeight="1" x14ac:dyDescent="0.2">
      <c r="A423" s="104"/>
      <c r="I423" s="171" t="s">
        <v>358</v>
      </c>
      <c r="J423" s="128">
        <v>33</v>
      </c>
      <c r="K423" s="128">
        <v>0</v>
      </c>
      <c r="L423" s="156">
        <f t="shared" si="20"/>
        <v>33</v>
      </c>
      <c r="M423" s="171" t="s">
        <v>323</v>
      </c>
      <c r="N423" s="128">
        <v>4</v>
      </c>
      <c r="O423" s="128">
        <v>140</v>
      </c>
      <c r="P423" s="156">
        <f t="shared" si="21"/>
        <v>-136</v>
      </c>
    </row>
    <row r="424" spans="1:16" ht="14.1" customHeight="1" x14ac:dyDescent="0.2">
      <c r="A424" s="104"/>
      <c r="B424" s="367"/>
      <c r="C424" s="367"/>
      <c r="D424" s="367"/>
      <c r="E424" s="367"/>
      <c r="F424" s="367"/>
      <c r="G424" s="367"/>
      <c r="H424" s="367"/>
      <c r="I424" s="171" t="s">
        <v>337</v>
      </c>
      <c r="J424" s="128">
        <v>44</v>
      </c>
      <c r="K424" s="128">
        <v>12</v>
      </c>
      <c r="L424" s="156">
        <f t="shared" si="20"/>
        <v>32</v>
      </c>
      <c r="M424" s="171" t="s">
        <v>331</v>
      </c>
      <c r="N424" s="128">
        <v>110</v>
      </c>
      <c r="O424" s="128">
        <v>234</v>
      </c>
      <c r="P424" s="156">
        <f t="shared" si="21"/>
        <v>-124</v>
      </c>
    </row>
    <row r="425" spans="1:16" ht="14.1" customHeight="1" x14ac:dyDescent="0.2">
      <c r="A425" s="104"/>
      <c r="B425" s="367"/>
      <c r="C425" s="367"/>
      <c r="D425" s="367"/>
      <c r="E425" s="367"/>
      <c r="F425" s="367"/>
      <c r="G425" s="367"/>
      <c r="H425" s="367"/>
      <c r="I425" s="171" t="s">
        <v>332</v>
      </c>
      <c r="J425" s="128">
        <v>369</v>
      </c>
      <c r="K425" s="128">
        <v>344</v>
      </c>
      <c r="L425" s="156">
        <f t="shared" si="20"/>
        <v>25</v>
      </c>
      <c r="M425" s="171" t="s">
        <v>329</v>
      </c>
      <c r="N425" s="128">
        <v>29</v>
      </c>
      <c r="O425" s="128">
        <v>136</v>
      </c>
      <c r="P425" s="156">
        <f t="shared" si="21"/>
        <v>-107</v>
      </c>
    </row>
    <row r="426" spans="1:16" ht="14.1" customHeight="1" x14ac:dyDescent="0.2">
      <c r="A426" s="104"/>
      <c r="B426" s="367"/>
      <c r="C426" s="367"/>
      <c r="D426" s="367"/>
      <c r="E426" s="367"/>
      <c r="F426" s="367"/>
      <c r="G426" s="367"/>
      <c r="H426" s="367"/>
      <c r="I426" s="171" t="s">
        <v>315</v>
      </c>
      <c r="J426" s="128">
        <v>371</v>
      </c>
      <c r="K426" s="128">
        <v>348</v>
      </c>
      <c r="L426" s="156">
        <f t="shared" si="20"/>
        <v>23</v>
      </c>
      <c r="M426" s="171" t="s">
        <v>340</v>
      </c>
      <c r="N426" s="128">
        <v>84</v>
      </c>
      <c r="O426" s="128">
        <v>123</v>
      </c>
      <c r="P426" s="156">
        <f t="shared" si="21"/>
        <v>-39</v>
      </c>
    </row>
    <row r="427" spans="1:16" ht="14.1" customHeight="1" x14ac:dyDescent="0.2">
      <c r="A427" s="104"/>
      <c r="B427" s="367"/>
      <c r="C427" s="367"/>
      <c r="D427" s="367"/>
      <c r="E427" s="367"/>
      <c r="F427" s="367"/>
      <c r="G427" s="367"/>
      <c r="H427" s="367"/>
      <c r="I427" s="171" t="s">
        <v>339</v>
      </c>
      <c r="J427" s="128">
        <v>41</v>
      </c>
      <c r="K427" s="128">
        <v>25</v>
      </c>
      <c r="L427" s="156">
        <f t="shared" si="20"/>
        <v>16</v>
      </c>
      <c r="M427" s="171" t="s">
        <v>313</v>
      </c>
      <c r="N427" s="128">
        <v>374</v>
      </c>
      <c r="O427" s="128">
        <v>404</v>
      </c>
      <c r="P427" s="156">
        <f t="shared" si="21"/>
        <v>-30</v>
      </c>
    </row>
    <row r="428" spans="1:16" ht="14.1" customHeight="1" x14ac:dyDescent="0.2">
      <c r="A428" s="104"/>
      <c r="B428" s="367"/>
      <c r="C428" s="367"/>
      <c r="D428" s="367"/>
      <c r="E428" s="367"/>
      <c r="F428" s="367"/>
      <c r="G428" s="367"/>
      <c r="H428" s="367"/>
      <c r="I428" s="171" t="s">
        <v>322</v>
      </c>
      <c r="J428" s="128">
        <v>14</v>
      </c>
      <c r="K428" s="128">
        <v>0</v>
      </c>
      <c r="L428" s="156">
        <f t="shared" si="20"/>
        <v>14</v>
      </c>
      <c r="M428" s="171" t="s">
        <v>338</v>
      </c>
      <c r="N428" s="128">
        <v>1562</v>
      </c>
      <c r="O428" s="128">
        <v>1590</v>
      </c>
      <c r="P428" s="156">
        <f t="shared" si="21"/>
        <v>-28</v>
      </c>
    </row>
    <row r="429" spans="1:16" ht="14.1" customHeight="1" x14ac:dyDescent="0.2">
      <c r="A429" s="104"/>
      <c r="B429" s="367"/>
      <c r="C429" s="367"/>
      <c r="D429" s="367"/>
      <c r="E429" s="367"/>
      <c r="F429" s="367"/>
      <c r="G429" s="367"/>
      <c r="H429" s="367"/>
      <c r="I429" s="171" t="s">
        <v>330</v>
      </c>
      <c r="J429" s="128">
        <v>382</v>
      </c>
      <c r="K429" s="128">
        <v>371</v>
      </c>
      <c r="L429" s="156">
        <f t="shared" si="20"/>
        <v>11</v>
      </c>
      <c r="M429" s="171" t="s">
        <v>271</v>
      </c>
      <c r="N429" s="128">
        <v>22</v>
      </c>
      <c r="O429" s="128">
        <v>47</v>
      </c>
      <c r="P429" s="156">
        <f t="shared" si="21"/>
        <v>-25</v>
      </c>
    </row>
    <row r="430" spans="1:16" ht="14.1" customHeight="1" x14ac:dyDescent="0.2">
      <c r="A430" s="104"/>
      <c r="B430" s="367"/>
      <c r="C430" s="367"/>
      <c r="D430" s="367"/>
      <c r="E430" s="367"/>
      <c r="F430" s="367"/>
      <c r="G430" s="367"/>
      <c r="H430" s="367"/>
      <c r="I430" s="171" t="s">
        <v>44</v>
      </c>
      <c r="J430" s="128">
        <v>28</v>
      </c>
      <c r="K430" s="128">
        <v>25</v>
      </c>
      <c r="L430" s="156">
        <f t="shared" si="20"/>
        <v>3</v>
      </c>
      <c r="M430" s="171" t="s">
        <v>211</v>
      </c>
      <c r="N430" s="128">
        <v>22</v>
      </c>
      <c r="O430" s="128">
        <v>32</v>
      </c>
      <c r="P430" s="156">
        <f t="shared" si="21"/>
        <v>-10</v>
      </c>
    </row>
    <row r="431" spans="1:16" ht="14.1" customHeight="1" x14ac:dyDescent="0.2">
      <c r="A431" s="104"/>
      <c r="B431" s="367"/>
      <c r="C431" s="367"/>
      <c r="D431" s="367"/>
      <c r="E431" s="367"/>
      <c r="F431" s="367"/>
      <c r="G431" s="367"/>
      <c r="H431" s="367"/>
      <c r="I431" s="171" t="s">
        <v>319</v>
      </c>
      <c r="J431" s="128">
        <v>5</v>
      </c>
      <c r="K431" s="128">
        <v>4</v>
      </c>
      <c r="L431" s="156">
        <f t="shared" si="20"/>
        <v>1</v>
      </c>
      <c r="M431" s="171" t="s">
        <v>335</v>
      </c>
      <c r="N431" s="128">
        <v>36</v>
      </c>
      <c r="O431" s="128">
        <v>44</v>
      </c>
      <c r="P431" s="156">
        <f t="shared" si="21"/>
        <v>-8</v>
      </c>
    </row>
    <row r="432" spans="1:16" ht="14.1" customHeight="1" x14ac:dyDescent="0.2">
      <c r="A432" s="104"/>
      <c r="I432" s="171" t="s">
        <v>347</v>
      </c>
      <c r="J432" s="128">
        <v>87</v>
      </c>
      <c r="K432" s="128">
        <v>86</v>
      </c>
      <c r="L432" s="156">
        <f t="shared" si="20"/>
        <v>1</v>
      </c>
      <c r="M432" s="171" t="s">
        <v>350</v>
      </c>
      <c r="N432" s="128">
        <v>0</v>
      </c>
      <c r="O432" s="128">
        <v>6</v>
      </c>
      <c r="P432" s="156">
        <f t="shared" si="21"/>
        <v>-6</v>
      </c>
    </row>
    <row r="433" spans="1:16" ht="14.1" customHeight="1" x14ac:dyDescent="0.2">
      <c r="A433" s="104"/>
      <c r="M433" s="171" t="s">
        <v>134</v>
      </c>
      <c r="N433" s="128">
        <v>2</v>
      </c>
      <c r="O433" s="128">
        <v>5</v>
      </c>
      <c r="P433" s="156">
        <f t="shared" si="21"/>
        <v>-3</v>
      </c>
    </row>
    <row r="434" spans="1:16" ht="14.1" customHeight="1" x14ac:dyDescent="0.2">
      <c r="A434" s="104"/>
      <c r="I434" s="131"/>
      <c r="J434" s="128"/>
      <c r="K434" s="128"/>
      <c r="L434" s="156"/>
      <c r="M434" s="171" t="s">
        <v>137</v>
      </c>
      <c r="N434" s="128">
        <v>26465</v>
      </c>
      <c r="O434" s="128">
        <v>29828</v>
      </c>
      <c r="P434" s="156">
        <f t="shared" si="21"/>
        <v>-3363</v>
      </c>
    </row>
    <row r="435" spans="1:16" ht="14.1" customHeight="1" x14ac:dyDescent="0.2">
      <c r="A435" s="104"/>
      <c r="I435" s="131"/>
      <c r="J435" s="128"/>
      <c r="K435" s="128"/>
      <c r="L435" s="156"/>
      <c r="M435" s="340"/>
      <c r="N435" s="340"/>
      <c r="O435" s="340"/>
      <c r="P435" s="340"/>
    </row>
    <row r="436" spans="1:16" ht="14.1" customHeight="1" x14ac:dyDescent="0.2">
      <c r="A436" s="104"/>
      <c r="I436" s="131"/>
      <c r="J436" s="128"/>
      <c r="K436" s="128"/>
      <c r="L436" s="156"/>
    </row>
    <row r="437" spans="1:16" ht="14.1" customHeight="1" x14ac:dyDescent="0.2">
      <c r="A437" s="104"/>
      <c r="I437" s="131"/>
      <c r="J437" s="128"/>
      <c r="K437" s="128"/>
      <c r="L437" s="156"/>
    </row>
    <row r="438" spans="1:16" ht="14.1" customHeight="1" x14ac:dyDescent="0.2">
      <c r="A438" s="104"/>
      <c r="I438" s="131"/>
      <c r="J438" s="128"/>
      <c r="K438" s="128"/>
      <c r="L438" s="156"/>
      <c r="M438" s="131"/>
      <c r="N438" s="128"/>
      <c r="O438" s="128"/>
      <c r="P438" s="156"/>
    </row>
    <row r="439" spans="1:16" ht="14.1" customHeight="1" x14ac:dyDescent="0.2">
      <c r="A439" s="104"/>
      <c r="I439" s="131"/>
      <c r="J439" s="128"/>
      <c r="K439" s="128"/>
      <c r="L439" s="156"/>
      <c r="M439" s="131"/>
      <c r="N439" s="128"/>
      <c r="O439" s="128"/>
      <c r="P439" s="156"/>
    </row>
    <row r="440" spans="1:16" ht="14.1" customHeight="1" x14ac:dyDescent="0.2">
      <c r="A440" s="104"/>
      <c r="I440" s="131"/>
      <c r="J440" s="128"/>
      <c r="K440" s="128"/>
      <c r="L440" s="156"/>
      <c r="M440" s="131"/>
      <c r="N440" s="128"/>
      <c r="O440" s="128"/>
      <c r="P440" s="156"/>
    </row>
    <row r="441" spans="1:16" ht="14.1" customHeight="1" x14ac:dyDescent="0.2">
      <c r="I441" s="131"/>
      <c r="J441" s="128"/>
      <c r="K441" s="128"/>
      <c r="L441" s="156"/>
      <c r="M441" s="131"/>
      <c r="N441" s="128"/>
      <c r="O441" s="128"/>
      <c r="P441" s="156"/>
    </row>
    <row r="442" spans="1:16" ht="14.1" customHeight="1" x14ac:dyDescent="0.2">
      <c r="I442" s="131"/>
      <c r="J442" s="128"/>
      <c r="K442" s="128"/>
      <c r="L442" s="156"/>
      <c r="M442" s="131"/>
      <c r="N442" s="128"/>
      <c r="O442" s="128"/>
      <c r="P442" s="156"/>
    </row>
    <row r="443" spans="1:16" ht="14.1" customHeight="1" x14ac:dyDescent="0.2">
      <c r="I443" s="371" t="s">
        <v>351</v>
      </c>
      <c r="J443" s="372">
        <f>SUM(J400:J442)</f>
        <v>336663</v>
      </c>
      <c r="K443" s="372">
        <f>SUM(K400:K442)</f>
        <v>251442</v>
      </c>
      <c r="L443" s="372">
        <f>SUM(L400:L442)</f>
        <v>85221</v>
      </c>
      <c r="M443" s="371" t="s">
        <v>351</v>
      </c>
      <c r="N443" s="372">
        <f>SUM(N400:N442)</f>
        <v>448988</v>
      </c>
      <c r="O443" s="372">
        <f>SUM(O400:O442)</f>
        <v>514934</v>
      </c>
      <c r="P443" s="372">
        <f>SUM(P400:P442)</f>
        <v>-65946</v>
      </c>
    </row>
    <row r="444" spans="1:16" ht="14.1" customHeight="1" x14ac:dyDescent="0.2">
      <c r="I444" s="371"/>
      <c r="J444" s="372">
        <f>N443</f>
        <v>448988</v>
      </c>
      <c r="K444" s="372">
        <f>O443</f>
        <v>514934</v>
      </c>
      <c r="L444" s="372">
        <f>P443</f>
        <v>-65946</v>
      </c>
      <c r="M444" s="378"/>
      <c r="N444" s="372"/>
      <c r="O444" s="372"/>
      <c r="P444" s="372"/>
    </row>
    <row r="445" spans="1:16" ht="14.1" customHeight="1" x14ac:dyDescent="0.2">
      <c r="I445" s="367"/>
      <c r="J445" s="376">
        <f>SUM(J443:J444)</f>
        <v>785651</v>
      </c>
      <c r="K445" s="376">
        <f>SUM(K443:K444)</f>
        <v>766376</v>
      </c>
      <c r="L445" s="376">
        <f>SUM(L443:L444)</f>
        <v>19275</v>
      </c>
      <c r="M445" s="387"/>
      <c r="N445" s="345"/>
      <c r="O445" s="345"/>
      <c r="P445" s="345"/>
    </row>
    <row r="446" spans="1:16" ht="14.1" customHeight="1" x14ac:dyDescent="0.2">
      <c r="I446" s="377" t="s">
        <v>370</v>
      </c>
      <c r="J446" s="342">
        <f>C399-J445</f>
        <v>0</v>
      </c>
      <c r="K446" s="342">
        <f>E399-K445</f>
        <v>0</v>
      </c>
      <c r="L446" s="342">
        <f>G399-L445</f>
        <v>0</v>
      </c>
      <c r="M446" s="387"/>
      <c r="N446" s="345"/>
      <c r="O446" s="345"/>
      <c r="P446" s="345"/>
    </row>
    <row r="447" spans="1:16" ht="14.1" customHeight="1" x14ac:dyDescent="0.2">
      <c r="I447" s="377"/>
    </row>
    <row r="448" spans="1:16" ht="14.1" customHeight="1" x14ac:dyDescent="0.2">
      <c r="A448" s="114">
        <v>10</v>
      </c>
      <c r="B448" s="108" t="s">
        <v>64</v>
      </c>
      <c r="C448" s="48">
        <v>750706</v>
      </c>
      <c r="D448" s="363">
        <f>C448*100/22958322</f>
        <v>3.2698644090800713</v>
      </c>
      <c r="E448" s="48">
        <v>732812</v>
      </c>
      <c r="F448" s="363">
        <f>E448*100/23212007</f>
        <v>3.1570385102847851</v>
      </c>
      <c r="G448" s="120">
        <f>C448-E448</f>
        <v>17894</v>
      </c>
      <c r="H448" s="121">
        <f>G448*100/E448</f>
        <v>2.4418268259799238</v>
      </c>
      <c r="I448" s="371"/>
      <c r="J448" s="372"/>
      <c r="K448" s="372"/>
      <c r="L448" s="372"/>
      <c r="M448" s="378"/>
      <c r="N448" s="372"/>
      <c r="O448" s="372"/>
      <c r="P448" s="372"/>
    </row>
    <row r="449" spans="1:16" ht="14.1" customHeight="1" x14ac:dyDescent="0.2">
      <c r="A449" s="104"/>
      <c r="I449" s="171" t="s">
        <v>49</v>
      </c>
      <c r="J449" s="128">
        <v>73977</v>
      </c>
      <c r="K449" s="128">
        <v>0</v>
      </c>
      <c r="L449" s="156">
        <f t="shared" ref="L449:L473" si="22">J449-K449</f>
        <v>73977</v>
      </c>
      <c r="M449" s="171" t="s">
        <v>356</v>
      </c>
      <c r="N449" s="128">
        <v>21035</v>
      </c>
      <c r="O449" s="128">
        <v>62103</v>
      </c>
      <c r="P449" s="156">
        <f t="shared" ref="P449:P482" si="23">N449-O449</f>
        <v>-41068</v>
      </c>
    </row>
    <row r="450" spans="1:16" ht="14.1" customHeight="1" x14ac:dyDescent="0.2">
      <c r="A450" s="104"/>
      <c r="C450" s="367"/>
      <c r="D450" s="367"/>
      <c r="E450" s="367"/>
      <c r="F450" s="367"/>
      <c r="I450" s="171" t="s">
        <v>257</v>
      </c>
      <c r="J450" s="128">
        <v>14003</v>
      </c>
      <c r="K450" s="128">
        <v>8579</v>
      </c>
      <c r="L450" s="156">
        <f t="shared" si="22"/>
        <v>5424</v>
      </c>
      <c r="M450" s="171" t="s">
        <v>199</v>
      </c>
      <c r="N450" s="128">
        <v>4495</v>
      </c>
      <c r="O450" s="128">
        <v>12995</v>
      </c>
      <c r="P450" s="156">
        <f t="shared" si="23"/>
        <v>-8500</v>
      </c>
    </row>
    <row r="451" spans="1:16" ht="14.1" customHeight="1" x14ac:dyDescent="0.2">
      <c r="A451" s="104"/>
      <c r="C451" s="367"/>
      <c r="D451" s="367"/>
      <c r="E451" s="367"/>
      <c r="F451" s="367"/>
      <c r="I451" s="171" t="s">
        <v>306</v>
      </c>
      <c r="J451" s="128">
        <v>482241</v>
      </c>
      <c r="K451" s="128">
        <v>479254</v>
      </c>
      <c r="L451" s="156">
        <f t="shared" si="22"/>
        <v>2987</v>
      </c>
      <c r="M451" s="171" t="s">
        <v>323</v>
      </c>
      <c r="N451" s="128">
        <v>139</v>
      </c>
      <c r="O451" s="128">
        <v>7037</v>
      </c>
      <c r="P451" s="156">
        <f t="shared" si="23"/>
        <v>-6898</v>
      </c>
    </row>
    <row r="452" spans="1:16" ht="14.1" customHeight="1" x14ac:dyDescent="0.2">
      <c r="A452" s="104"/>
      <c r="B452" s="367"/>
      <c r="C452" s="367"/>
      <c r="D452" s="367"/>
      <c r="E452" s="367"/>
      <c r="F452" s="367"/>
      <c r="I452" s="171" t="s">
        <v>302</v>
      </c>
      <c r="J452" s="128">
        <v>3056</v>
      </c>
      <c r="K452" s="128">
        <v>1129</v>
      </c>
      <c r="L452" s="156">
        <f t="shared" si="22"/>
        <v>1927</v>
      </c>
      <c r="M452" s="171" t="s">
        <v>25</v>
      </c>
      <c r="N452" s="128">
        <v>3716</v>
      </c>
      <c r="O452" s="128">
        <v>9391</v>
      </c>
      <c r="P452" s="156">
        <f t="shared" si="23"/>
        <v>-5675</v>
      </c>
    </row>
    <row r="453" spans="1:16" ht="14.1" customHeight="1" x14ac:dyDescent="0.2">
      <c r="A453" s="104"/>
      <c r="I453" s="171" t="s">
        <v>314</v>
      </c>
      <c r="J453" s="128">
        <v>721</v>
      </c>
      <c r="K453" s="128">
        <v>23</v>
      </c>
      <c r="L453" s="156">
        <f t="shared" si="22"/>
        <v>698</v>
      </c>
      <c r="M453" s="171" t="s">
        <v>201</v>
      </c>
      <c r="N453" s="128">
        <v>18318</v>
      </c>
      <c r="O453" s="128">
        <v>20672</v>
      </c>
      <c r="P453" s="156">
        <f t="shared" si="23"/>
        <v>-2354</v>
      </c>
    </row>
    <row r="454" spans="1:16" ht="14.1" customHeight="1" x14ac:dyDescent="0.2">
      <c r="A454" s="104"/>
      <c r="I454" s="171" t="s">
        <v>23</v>
      </c>
      <c r="J454" s="128">
        <v>1432</v>
      </c>
      <c r="K454" s="128">
        <v>737</v>
      </c>
      <c r="L454" s="156">
        <f t="shared" si="22"/>
        <v>695</v>
      </c>
      <c r="M454" s="171" t="s">
        <v>318</v>
      </c>
      <c r="N454" s="128">
        <v>2943</v>
      </c>
      <c r="O454" s="128">
        <v>4140</v>
      </c>
      <c r="P454" s="156">
        <f t="shared" si="23"/>
        <v>-1197</v>
      </c>
    </row>
    <row r="455" spans="1:16" ht="14.1" customHeight="1" x14ac:dyDescent="0.2">
      <c r="A455" s="104"/>
      <c r="I455" s="171" t="s">
        <v>261</v>
      </c>
      <c r="J455" s="128">
        <v>8621</v>
      </c>
      <c r="K455" s="128">
        <v>8029</v>
      </c>
      <c r="L455" s="156">
        <f t="shared" si="22"/>
        <v>592</v>
      </c>
      <c r="M455" s="171" t="s">
        <v>336</v>
      </c>
      <c r="N455" s="128">
        <v>1443</v>
      </c>
      <c r="O455" s="128">
        <v>2380</v>
      </c>
      <c r="P455" s="156">
        <f t="shared" si="23"/>
        <v>-937</v>
      </c>
    </row>
    <row r="456" spans="1:16" ht="14.1" customHeight="1" x14ac:dyDescent="0.2">
      <c r="A456" s="104"/>
      <c r="I456" s="171" t="s">
        <v>327</v>
      </c>
      <c r="J456" s="128">
        <v>1185</v>
      </c>
      <c r="K456" s="128">
        <v>739</v>
      </c>
      <c r="L456" s="156">
        <f t="shared" si="22"/>
        <v>446</v>
      </c>
      <c r="M456" s="171" t="s">
        <v>329</v>
      </c>
      <c r="N456" s="128">
        <v>107</v>
      </c>
      <c r="O456" s="128">
        <v>839</v>
      </c>
      <c r="P456" s="156">
        <f t="shared" si="23"/>
        <v>-732</v>
      </c>
    </row>
    <row r="457" spans="1:16" ht="14.1" customHeight="1" x14ac:dyDescent="0.2">
      <c r="A457" s="104"/>
      <c r="I457" s="171" t="s">
        <v>333</v>
      </c>
      <c r="J457" s="128">
        <v>3575</v>
      </c>
      <c r="K457" s="128">
        <v>3154</v>
      </c>
      <c r="L457" s="156">
        <f t="shared" si="22"/>
        <v>421</v>
      </c>
      <c r="M457" s="171" t="s">
        <v>198</v>
      </c>
      <c r="N457" s="128">
        <v>996</v>
      </c>
      <c r="O457" s="128">
        <v>1570</v>
      </c>
      <c r="P457" s="156">
        <f t="shared" si="23"/>
        <v>-574</v>
      </c>
    </row>
    <row r="458" spans="1:16" ht="14.1" customHeight="1" x14ac:dyDescent="0.2">
      <c r="A458" s="104"/>
      <c r="I458" s="171" t="s">
        <v>326</v>
      </c>
      <c r="J458" s="128">
        <v>896</v>
      </c>
      <c r="K458" s="128">
        <v>485</v>
      </c>
      <c r="L458" s="156">
        <f t="shared" si="22"/>
        <v>411</v>
      </c>
      <c r="M458" s="171" t="s">
        <v>262</v>
      </c>
      <c r="N458" s="128">
        <v>158</v>
      </c>
      <c r="O458" s="128">
        <v>657</v>
      </c>
      <c r="P458" s="156">
        <f t="shared" si="23"/>
        <v>-499</v>
      </c>
    </row>
    <row r="459" spans="1:16" ht="14.1" customHeight="1" x14ac:dyDescent="0.2">
      <c r="A459" s="104"/>
      <c r="I459" s="171" t="s">
        <v>315</v>
      </c>
      <c r="J459" s="128">
        <v>1829</v>
      </c>
      <c r="K459" s="128">
        <v>1437</v>
      </c>
      <c r="L459" s="156">
        <f t="shared" si="22"/>
        <v>392</v>
      </c>
      <c r="M459" s="171" t="s">
        <v>28</v>
      </c>
      <c r="N459" s="128">
        <v>1903</v>
      </c>
      <c r="O459" s="128">
        <v>2238</v>
      </c>
      <c r="P459" s="156">
        <f t="shared" si="23"/>
        <v>-335</v>
      </c>
    </row>
    <row r="460" spans="1:16" ht="14.1" customHeight="1" x14ac:dyDescent="0.2">
      <c r="A460" s="104"/>
      <c r="I460" s="171" t="s">
        <v>48</v>
      </c>
      <c r="J460" s="128">
        <v>1840</v>
      </c>
      <c r="K460" s="128">
        <v>1565</v>
      </c>
      <c r="L460" s="156">
        <f t="shared" si="22"/>
        <v>275</v>
      </c>
      <c r="M460" s="171" t="s">
        <v>307</v>
      </c>
      <c r="N460" s="128">
        <v>96</v>
      </c>
      <c r="O460" s="128">
        <v>348</v>
      </c>
      <c r="P460" s="156">
        <f t="shared" si="23"/>
        <v>-252</v>
      </c>
    </row>
    <row r="461" spans="1:16" ht="14.1" customHeight="1" x14ac:dyDescent="0.2">
      <c r="A461" s="104"/>
      <c r="I461" s="171" t="s">
        <v>320</v>
      </c>
      <c r="J461" s="128">
        <v>1639</v>
      </c>
      <c r="K461" s="128">
        <v>1465</v>
      </c>
      <c r="L461" s="156">
        <f t="shared" si="22"/>
        <v>174</v>
      </c>
      <c r="M461" s="171" t="s">
        <v>33</v>
      </c>
      <c r="N461" s="128">
        <v>36</v>
      </c>
      <c r="O461" s="128">
        <v>229</v>
      </c>
      <c r="P461" s="156">
        <f t="shared" si="23"/>
        <v>-193</v>
      </c>
    </row>
    <row r="462" spans="1:16" ht="14.1" customHeight="1" x14ac:dyDescent="0.2">
      <c r="A462" s="104"/>
      <c r="I462" s="171" t="s">
        <v>308</v>
      </c>
      <c r="J462" s="128">
        <v>1272</v>
      </c>
      <c r="K462" s="128">
        <v>1149</v>
      </c>
      <c r="L462" s="156">
        <f t="shared" si="22"/>
        <v>123</v>
      </c>
      <c r="M462" s="171" t="s">
        <v>254</v>
      </c>
      <c r="N462" s="128">
        <v>5292</v>
      </c>
      <c r="O462" s="128">
        <v>5437</v>
      </c>
      <c r="P462" s="156">
        <f t="shared" si="23"/>
        <v>-145</v>
      </c>
    </row>
    <row r="463" spans="1:16" ht="14.1" customHeight="1" x14ac:dyDescent="0.2">
      <c r="A463" s="104"/>
      <c r="I463" s="171" t="s">
        <v>52</v>
      </c>
      <c r="J463" s="128">
        <v>45</v>
      </c>
      <c r="K463" s="128">
        <v>9</v>
      </c>
      <c r="L463" s="156">
        <f t="shared" si="22"/>
        <v>36</v>
      </c>
      <c r="M463" s="171" t="s">
        <v>204</v>
      </c>
      <c r="N463" s="128">
        <v>140</v>
      </c>
      <c r="O463" s="128">
        <v>276</v>
      </c>
      <c r="P463" s="156">
        <f t="shared" si="23"/>
        <v>-136</v>
      </c>
    </row>
    <row r="464" spans="1:16" ht="14.1" customHeight="1" x14ac:dyDescent="0.2">
      <c r="A464" s="104"/>
      <c r="I464" s="171" t="s">
        <v>304</v>
      </c>
      <c r="J464" s="128">
        <v>122</v>
      </c>
      <c r="K464" s="128">
        <v>86</v>
      </c>
      <c r="L464" s="156">
        <f t="shared" si="22"/>
        <v>36</v>
      </c>
      <c r="M464" s="171" t="s">
        <v>321</v>
      </c>
      <c r="N464" s="128">
        <v>0</v>
      </c>
      <c r="O464" s="128">
        <v>107</v>
      </c>
      <c r="P464" s="156">
        <f t="shared" si="23"/>
        <v>-107</v>
      </c>
    </row>
    <row r="465" spans="1:16" s="379" customFormat="1" ht="14.1" customHeight="1" x14ac:dyDescent="0.2">
      <c r="A465" s="341"/>
      <c r="B465" s="340"/>
      <c r="C465" s="340"/>
      <c r="D465" s="340"/>
      <c r="E465" s="340"/>
      <c r="F465" s="340"/>
      <c r="G465" s="340"/>
      <c r="H465" s="340"/>
      <c r="I465" s="171" t="s">
        <v>311</v>
      </c>
      <c r="J465" s="128">
        <v>34</v>
      </c>
      <c r="K465" s="128">
        <v>5</v>
      </c>
      <c r="L465" s="156">
        <f t="shared" si="22"/>
        <v>29</v>
      </c>
      <c r="M465" s="171" t="s">
        <v>30</v>
      </c>
      <c r="N465" s="128">
        <v>83508</v>
      </c>
      <c r="O465" s="128">
        <v>83602</v>
      </c>
      <c r="P465" s="156">
        <f t="shared" si="23"/>
        <v>-94</v>
      </c>
    </row>
    <row r="466" spans="1:16" ht="14.1" customHeight="1" x14ac:dyDescent="0.2">
      <c r="I466" s="171" t="s">
        <v>319</v>
      </c>
      <c r="J466" s="128">
        <v>389</v>
      </c>
      <c r="K466" s="128">
        <v>365</v>
      </c>
      <c r="L466" s="156">
        <f t="shared" si="22"/>
        <v>24</v>
      </c>
      <c r="M466" s="171" t="s">
        <v>350</v>
      </c>
      <c r="N466" s="128">
        <v>71</v>
      </c>
      <c r="O466" s="128">
        <v>165</v>
      </c>
      <c r="P466" s="156">
        <f t="shared" si="23"/>
        <v>-94</v>
      </c>
    </row>
    <row r="467" spans="1:16" ht="14.1" customHeight="1" x14ac:dyDescent="0.2">
      <c r="I467" s="171" t="s">
        <v>265</v>
      </c>
      <c r="J467" s="128">
        <v>888</v>
      </c>
      <c r="K467" s="128">
        <v>875</v>
      </c>
      <c r="L467" s="156">
        <f t="shared" si="22"/>
        <v>13</v>
      </c>
      <c r="M467" s="171" t="s">
        <v>338</v>
      </c>
      <c r="N467" s="128">
        <v>9</v>
      </c>
      <c r="O467" s="128">
        <v>59</v>
      </c>
      <c r="P467" s="156">
        <f t="shared" si="23"/>
        <v>-50</v>
      </c>
    </row>
    <row r="468" spans="1:16" ht="14.1" customHeight="1" x14ac:dyDescent="0.2">
      <c r="I468" s="171" t="s">
        <v>358</v>
      </c>
      <c r="J468" s="128">
        <v>13</v>
      </c>
      <c r="K468" s="128">
        <v>0</v>
      </c>
      <c r="L468" s="156">
        <f t="shared" si="22"/>
        <v>13</v>
      </c>
      <c r="M468" s="171" t="s">
        <v>301</v>
      </c>
      <c r="N468" s="128">
        <v>1153</v>
      </c>
      <c r="O468" s="128">
        <v>1203</v>
      </c>
      <c r="P468" s="156">
        <f t="shared" si="23"/>
        <v>-50</v>
      </c>
    </row>
    <row r="469" spans="1:16" ht="14.1" customHeight="1" x14ac:dyDescent="0.2">
      <c r="I469" s="171" t="s">
        <v>340</v>
      </c>
      <c r="J469" s="128">
        <v>4023</v>
      </c>
      <c r="K469" s="128">
        <v>4010</v>
      </c>
      <c r="L469" s="156">
        <f t="shared" si="22"/>
        <v>13</v>
      </c>
      <c r="M469" s="171" t="s">
        <v>271</v>
      </c>
      <c r="N469" s="128">
        <v>0</v>
      </c>
      <c r="O469" s="128">
        <v>50</v>
      </c>
      <c r="P469" s="156">
        <f t="shared" si="23"/>
        <v>-50</v>
      </c>
    </row>
    <row r="470" spans="1:16" ht="14.1" customHeight="1" x14ac:dyDescent="0.2">
      <c r="I470" s="171" t="s">
        <v>331</v>
      </c>
      <c r="J470" s="128">
        <v>177</v>
      </c>
      <c r="K470" s="128">
        <v>169</v>
      </c>
      <c r="L470" s="156">
        <f t="shared" si="22"/>
        <v>8</v>
      </c>
      <c r="M470" s="171" t="s">
        <v>44</v>
      </c>
      <c r="N470" s="128">
        <v>36</v>
      </c>
      <c r="O470" s="128">
        <v>73</v>
      </c>
      <c r="P470" s="156">
        <f t="shared" si="23"/>
        <v>-37</v>
      </c>
    </row>
    <row r="471" spans="1:16" ht="14.1" customHeight="1" x14ac:dyDescent="0.2">
      <c r="I471" s="171" t="s">
        <v>335</v>
      </c>
      <c r="J471" s="128">
        <v>46</v>
      </c>
      <c r="K471" s="128">
        <v>39</v>
      </c>
      <c r="L471" s="156">
        <f t="shared" si="22"/>
        <v>7</v>
      </c>
      <c r="M471" s="171" t="s">
        <v>324</v>
      </c>
      <c r="N471" s="128">
        <v>469</v>
      </c>
      <c r="O471" s="128">
        <v>501</v>
      </c>
      <c r="P471" s="156">
        <f t="shared" si="23"/>
        <v>-32</v>
      </c>
    </row>
    <row r="472" spans="1:16" ht="14.1" customHeight="1" x14ac:dyDescent="0.2">
      <c r="I472" s="171" t="s">
        <v>313</v>
      </c>
      <c r="J472" s="128">
        <v>2</v>
      </c>
      <c r="K472" s="128">
        <v>0</v>
      </c>
      <c r="L472" s="156">
        <f t="shared" si="22"/>
        <v>2</v>
      </c>
      <c r="M472" s="171" t="s">
        <v>334</v>
      </c>
      <c r="N472" s="128">
        <v>38</v>
      </c>
      <c r="O472" s="128">
        <v>65</v>
      </c>
      <c r="P472" s="156">
        <f t="shared" si="23"/>
        <v>-27</v>
      </c>
    </row>
    <row r="473" spans="1:16" ht="14.1" customHeight="1" x14ac:dyDescent="0.2">
      <c r="A473" s="111"/>
      <c r="I473" s="171" t="s">
        <v>22</v>
      </c>
      <c r="J473" s="128">
        <v>8</v>
      </c>
      <c r="K473" s="128">
        <v>8</v>
      </c>
      <c r="L473" s="156">
        <f t="shared" si="22"/>
        <v>0</v>
      </c>
      <c r="M473" s="171" t="s">
        <v>328</v>
      </c>
      <c r="N473" s="128">
        <v>15</v>
      </c>
      <c r="O473" s="128">
        <v>36</v>
      </c>
      <c r="P473" s="156">
        <f t="shared" si="23"/>
        <v>-21</v>
      </c>
    </row>
    <row r="474" spans="1:16" ht="14.1" customHeight="1" x14ac:dyDescent="0.2">
      <c r="A474" s="111"/>
      <c r="I474" s="131"/>
      <c r="J474" s="128"/>
      <c r="K474" s="128"/>
      <c r="L474" s="156"/>
      <c r="M474" s="171" t="s">
        <v>212</v>
      </c>
      <c r="N474" s="128">
        <v>43</v>
      </c>
      <c r="O474" s="128">
        <v>64</v>
      </c>
      <c r="P474" s="156">
        <f t="shared" si="23"/>
        <v>-21</v>
      </c>
    </row>
    <row r="475" spans="1:16" ht="14.1" customHeight="1" x14ac:dyDescent="0.2">
      <c r="A475" s="111"/>
      <c r="I475" s="131"/>
      <c r="J475" s="128"/>
      <c r="K475" s="128"/>
      <c r="L475" s="156"/>
      <c r="M475" s="171" t="s">
        <v>305</v>
      </c>
      <c r="N475" s="128">
        <v>10</v>
      </c>
      <c r="O475" s="128">
        <v>20</v>
      </c>
      <c r="P475" s="156">
        <f t="shared" si="23"/>
        <v>-10</v>
      </c>
    </row>
    <row r="476" spans="1:16" ht="14.1" customHeight="1" x14ac:dyDescent="0.2">
      <c r="A476" s="111"/>
      <c r="I476" s="131"/>
      <c r="J476" s="128"/>
      <c r="K476" s="128"/>
      <c r="L476" s="156"/>
      <c r="M476" s="171" t="s">
        <v>317</v>
      </c>
      <c r="N476" s="128">
        <v>38</v>
      </c>
      <c r="O476" s="128">
        <v>46</v>
      </c>
      <c r="P476" s="156">
        <f t="shared" si="23"/>
        <v>-8</v>
      </c>
    </row>
    <row r="477" spans="1:16" ht="14.1" customHeight="1" x14ac:dyDescent="0.2">
      <c r="A477" s="111"/>
      <c r="I477" s="131"/>
      <c r="J477" s="128"/>
      <c r="K477" s="128"/>
      <c r="L477" s="156"/>
      <c r="M477" s="171" t="s">
        <v>337</v>
      </c>
      <c r="N477" s="128">
        <v>0</v>
      </c>
      <c r="O477" s="128">
        <v>5</v>
      </c>
      <c r="P477" s="156">
        <f t="shared" si="23"/>
        <v>-5</v>
      </c>
    </row>
    <row r="478" spans="1:16" ht="14.1" customHeight="1" x14ac:dyDescent="0.2">
      <c r="A478" s="111"/>
      <c r="I478" s="131"/>
      <c r="J478" s="128"/>
      <c r="K478" s="128"/>
      <c r="L478" s="156"/>
      <c r="M478" s="171" t="s">
        <v>342</v>
      </c>
      <c r="N478" s="128">
        <v>0</v>
      </c>
      <c r="O478" s="128">
        <v>2</v>
      </c>
      <c r="P478" s="156">
        <f t="shared" si="23"/>
        <v>-2</v>
      </c>
    </row>
    <row r="479" spans="1:16" ht="14.1" customHeight="1" x14ac:dyDescent="0.2">
      <c r="A479" s="111"/>
      <c r="I479" s="131"/>
      <c r="J479" s="128"/>
      <c r="K479" s="128"/>
      <c r="L479" s="156"/>
      <c r="M479" s="171" t="s">
        <v>347</v>
      </c>
      <c r="N479" s="128">
        <v>0</v>
      </c>
      <c r="O479" s="128">
        <v>2</v>
      </c>
      <c r="P479" s="156">
        <f t="shared" si="23"/>
        <v>-2</v>
      </c>
    </row>
    <row r="480" spans="1:16" ht="14.1" customHeight="1" x14ac:dyDescent="0.2">
      <c r="A480" s="111"/>
      <c r="I480" s="131"/>
      <c r="J480" s="128"/>
      <c r="K480" s="128"/>
      <c r="L480" s="156"/>
      <c r="M480" s="171" t="s">
        <v>312</v>
      </c>
      <c r="N480" s="128">
        <v>169</v>
      </c>
      <c r="O480" s="128">
        <v>170</v>
      </c>
      <c r="P480" s="156">
        <f t="shared" si="23"/>
        <v>-1</v>
      </c>
    </row>
    <row r="481" spans="1:16" ht="14.1" customHeight="1" x14ac:dyDescent="0.2">
      <c r="A481" s="104"/>
      <c r="I481" s="131"/>
      <c r="J481" s="128"/>
      <c r="K481" s="128"/>
      <c r="L481" s="156"/>
      <c r="M481" s="171" t="s">
        <v>210</v>
      </c>
      <c r="N481" s="128">
        <v>1</v>
      </c>
      <c r="O481" s="128">
        <v>2</v>
      </c>
      <c r="P481" s="156">
        <f t="shared" si="23"/>
        <v>-1</v>
      </c>
    </row>
    <row r="482" spans="1:16" ht="14.1" customHeight="1" x14ac:dyDescent="0.2">
      <c r="A482" s="104"/>
      <c r="M482" s="171" t="s">
        <v>137</v>
      </c>
      <c r="N482" s="128">
        <v>2295</v>
      </c>
      <c r="O482" s="128">
        <v>3017</v>
      </c>
      <c r="P482" s="156">
        <f t="shared" si="23"/>
        <v>-722</v>
      </c>
    </row>
    <row r="483" spans="1:16" ht="14.1" customHeight="1" x14ac:dyDescent="0.2">
      <c r="A483" s="104"/>
      <c r="I483" s="131"/>
      <c r="J483" s="370"/>
      <c r="K483" s="370"/>
      <c r="L483" s="156"/>
      <c r="M483" s="340"/>
      <c r="N483" s="340"/>
      <c r="O483" s="340"/>
      <c r="P483" s="340"/>
    </row>
    <row r="484" spans="1:16" ht="14.1" customHeight="1" x14ac:dyDescent="0.2">
      <c r="A484" s="104"/>
      <c r="I484" s="131"/>
      <c r="J484" s="370"/>
      <c r="K484" s="370"/>
      <c r="L484" s="156"/>
      <c r="M484" s="131"/>
      <c r="N484" s="128"/>
      <c r="O484" s="128"/>
      <c r="P484" s="156"/>
    </row>
    <row r="485" spans="1:16" ht="14.1" customHeight="1" x14ac:dyDescent="0.2">
      <c r="A485" s="104"/>
      <c r="I485" s="131"/>
      <c r="J485" s="370"/>
      <c r="K485" s="370"/>
      <c r="L485" s="156"/>
    </row>
    <row r="486" spans="1:16" ht="14.1" customHeight="1" x14ac:dyDescent="0.2">
      <c r="A486" s="104"/>
      <c r="I486" s="131"/>
      <c r="J486" s="370"/>
      <c r="K486" s="370"/>
      <c r="L486" s="156"/>
    </row>
    <row r="487" spans="1:16" ht="14.1" customHeight="1" x14ac:dyDescent="0.2">
      <c r="A487" s="104"/>
      <c r="I487" s="131"/>
      <c r="J487" s="370"/>
      <c r="K487" s="370"/>
      <c r="L487" s="156"/>
    </row>
    <row r="488" spans="1:16" ht="14.1" customHeight="1" x14ac:dyDescent="0.2">
      <c r="A488" s="104"/>
      <c r="I488" s="131"/>
      <c r="J488" s="370"/>
      <c r="K488" s="370"/>
      <c r="L488" s="156"/>
      <c r="M488" s="131"/>
      <c r="N488" s="128"/>
      <c r="O488" s="128"/>
      <c r="P488" s="156"/>
    </row>
    <row r="489" spans="1:16" ht="14.1" customHeight="1" x14ac:dyDescent="0.2">
      <c r="A489" s="104"/>
      <c r="I489" s="131"/>
      <c r="J489" s="370"/>
      <c r="K489" s="370"/>
      <c r="L489" s="156"/>
    </row>
    <row r="490" spans="1:16" ht="14.1" customHeight="1" x14ac:dyDescent="0.2">
      <c r="I490" s="131"/>
      <c r="J490" s="370"/>
      <c r="K490" s="370"/>
      <c r="L490" s="156"/>
      <c r="M490" s="369"/>
      <c r="N490" s="370"/>
      <c r="O490" s="370"/>
      <c r="P490" s="156"/>
    </row>
    <row r="491" spans="1:16" ht="14.1" customHeight="1" x14ac:dyDescent="0.2">
      <c r="M491" s="369"/>
      <c r="N491" s="370"/>
      <c r="O491" s="370"/>
      <c r="P491" s="156"/>
    </row>
    <row r="492" spans="1:16" ht="14.1" customHeight="1" x14ac:dyDescent="0.2">
      <c r="I492" s="371" t="s">
        <v>351</v>
      </c>
      <c r="J492" s="372">
        <f>SUM(J449:J491)</f>
        <v>602034</v>
      </c>
      <c r="K492" s="372">
        <f>SUM(K449:K491)</f>
        <v>513311</v>
      </c>
      <c r="L492" s="372">
        <f>SUM(L449:L491)</f>
        <v>88723</v>
      </c>
      <c r="M492" s="371" t="s">
        <v>351</v>
      </c>
      <c r="N492" s="372">
        <f>SUM(N449:N491)</f>
        <v>148672</v>
      </c>
      <c r="O492" s="372">
        <f>SUM(O449:O491)</f>
        <v>219501</v>
      </c>
      <c r="P492" s="372">
        <f>SUM(P449:P491)</f>
        <v>-70829</v>
      </c>
    </row>
    <row r="493" spans="1:16" ht="14.1" customHeight="1" x14ac:dyDescent="0.2">
      <c r="J493" s="372">
        <f>N492</f>
        <v>148672</v>
      </c>
      <c r="K493" s="372">
        <f>O492</f>
        <v>219501</v>
      </c>
      <c r="L493" s="372">
        <f>P492</f>
        <v>-70829</v>
      </c>
      <c r="M493" s="388"/>
      <c r="N493" s="389"/>
      <c r="O493" s="389"/>
      <c r="P493" s="389"/>
    </row>
    <row r="494" spans="1:16" ht="14.1" customHeight="1" x14ac:dyDescent="0.2">
      <c r="J494" s="376">
        <f>SUM(J492:J493)</f>
        <v>750706</v>
      </c>
      <c r="K494" s="376">
        <f>SUM(K492:K493)</f>
        <v>732812</v>
      </c>
      <c r="L494" s="376">
        <f>SUM(L492:L493)</f>
        <v>17894</v>
      </c>
    </row>
    <row r="495" spans="1:16" ht="14.1" customHeight="1" x14ac:dyDescent="0.2">
      <c r="I495" s="377" t="s">
        <v>371</v>
      </c>
      <c r="J495" s="342">
        <f>C448-J494</f>
        <v>0</v>
      </c>
      <c r="K495" s="342">
        <f>E448-K494</f>
        <v>0</v>
      </c>
      <c r="L495" s="342">
        <f>G448-L494</f>
        <v>0</v>
      </c>
    </row>
    <row r="496" spans="1:16" ht="14.1" customHeight="1" x14ac:dyDescent="0.2"/>
    <row r="497" spans="1:16" ht="14.1" customHeight="1" x14ac:dyDescent="0.2">
      <c r="A497" s="114">
        <v>11</v>
      </c>
      <c r="B497" s="307" t="s">
        <v>69</v>
      </c>
      <c r="C497" s="48">
        <v>624320</v>
      </c>
      <c r="D497" s="363">
        <f>C497*100/22958322</f>
        <v>2.7193625039321252</v>
      </c>
      <c r="E497" s="48">
        <v>712049</v>
      </c>
      <c r="F497" s="363">
        <f>E497*100/23212007</f>
        <v>3.0675891145474838</v>
      </c>
      <c r="G497" s="120">
        <f>C497-E497</f>
        <v>-87729</v>
      </c>
      <c r="H497" s="121">
        <f>G497*100/E497</f>
        <v>-12.320640854772636</v>
      </c>
      <c r="I497" s="371"/>
      <c r="J497" s="372"/>
      <c r="K497" s="372"/>
      <c r="L497" s="372"/>
      <c r="M497" s="378"/>
      <c r="N497" s="372"/>
      <c r="O497" s="372"/>
      <c r="P497" s="372"/>
    </row>
    <row r="498" spans="1:16" ht="14.1" customHeight="1" x14ac:dyDescent="0.2">
      <c r="I498" s="171" t="s">
        <v>199</v>
      </c>
      <c r="J498" s="128">
        <v>38251</v>
      </c>
      <c r="K498" s="128">
        <v>7958</v>
      </c>
      <c r="L498" s="156">
        <f t="shared" ref="L498:L533" si="24">J498-K498</f>
        <v>30293</v>
      </c>
      <c r="M498" s="171" t="s">
        <v>198</v>
      </c>
      <c r="N498" s="128">
        <v>21025</v>
      </c>
      <c r="O498" s="128">
        <v>51606</v>
      </c>
      <c r="P498" s="156">
        <f t="shared" ref="P498:P525" si="25">N498-O498</f>
        <v>-30581</v>
      </c>
    </row>
    <row r="499" spans="1:16" ht="14.1" customHeight="1" x14ac:dyDescent="0.2">
      <c r="I499" s="171" t="s">
        <v>254</v>
      </c>
      <c r="J499" s="128">
        <v>11134</v>
      </c>
      <c r="K499" s="128">
        <v>6197</v>
      </c>
      <c r="L499" s="156">
        <f t="shared" si="24"/>
        <v>4937</v>
      </c>
      <c r="M499" s="171" t="s">
        <v>301</v>
      </c>
      <c r="N499" s="128">
        <v>121775</v>
      </c>
      <c r="O499" s="128">
        <v>147808</v>
      </c>
      <c r="P499" s="156">
        <f t="shared" si="25"/>
        <v>-26033</v>
      </c>
    </row>
    <row r="500" spans="1:16" ht="14.1" customHeight="1" x14ac:dyDescent="0.2">
      <c r="I500" s="171" t="s">
        <v>204</v>
      </c>
      <c r="J500" s="128">
        <v>10286</v>
      </c>
      <c r="K500" s="128">
        <v>8947</v>
      </c>
      <c r="L500" s="156">
        <f t="shared" si="24"/>
        <v>1339</v>
      </c>
      <c r="M500" s="171" t="s">
        <v>302</v>
      </c>
      <c r="N500" s="128">
        <v>145909</v>
      </c>
      <c r="O500" s="128">
        <v>170870</v>
      </c>
      <c r="P500" s="156">
        <f t="shared" si="25"/>
        <v>-24961</v>
      </c>
    </row>
    <row r="501" spans="1:16" ht="14.1" customHeight="1" x14ac:dyDescent="0.2">
      <c r="I501" s="171" t="s">
        <v>358</v>
      </c>
      <c r="J501" s="128">
        <v>13999</v>
      </c>
      <c r="K501" s="128">
        <v>12723</v>
      </c>
      <c r="L501" s="156">
        <f t="shared" si="24"/>
        <v>1276</v>
      </c>
      <c r="M501" s="171" t="s">
        <v>312</v>
      </c>
      <c r="N501" s="128">
        <v>125609</v>
      </c>
      <c r="O501" s="128">
        <v>146495</v>
      </c>
      <c r="P501" s="156">
        <f t="shared" si="25"/>
        <v>-20886</v>
      </c>
    </row>
    <row r="502" spans="1:16" ht="14.1" customHeight="1" x14ac:dyDescent="0.2">
      <c r="I502" s="171" t="s">
        <v>23</v>
      </c>
      <c r="J502" s="128">
        <v>1410</v>
      </c>
      <c r="K502" s="128">
        <v>857</v>
      </c>
      <c r="L502" s="156">
        <f t="shared" si="24"/>
        <v>553</v>
      </c>
      <c r="M502" s="171" t="s">
        <v>306</v>
      </c>
      <c r="N502" s="128">
        <v>43897</v>
      </c>
      <c r="O502" s="128">
        <v>58936</v>
      </c>
      <c r="P502" s="156">
        <f t="shared" si="25"/>
        <v>-15039</v>
      </c>
    </row>
    <row r="503" spans="1:16" ht="14.1" customHeight="1" x14ac:dyDescent="0.2">
      <c r="I503" s="171" t="s">
        <v>323</v>
      </c>
      <c r="J503" s="128">
        <v>1002</v>
      </c>
      <c r="K503" s="128">
        <v>470</v>
      </c>
      <c r="L503" s="156">
        <f t="shared" si="24"/>
        <v>532</v>
      </c>
      <c r="M503" s="171" t="s">
        <v>31</v>
      </c>
      <c r="N503" s="128">
        <v>15046</v>
      </c>
      <c r="O503" s="128">
        <v>20061</v>
      </c>
      <c r="P503" s="156">
        <f t="shared" si="25"/>
        <v>-5015</v>
      </c>
    </row>
    <row r="504" spans="1:16" ht="14.1" customHeight="1" x14ac:dyDescent="0.2">
      <c r="I504" s="171" t="s">
        <v>347</v>
      </c>
      <c r="J504" s="128">
        <v>511</v>
      </c>
      <c r="K504" s="128">
        <v>0</v>
      </c>
      <c r="L504" s="156">
        <f t="shared" si="24"/>
        <v>511</v>
      </c>
      <c r="M504" s="171" t="s">
        <v>22</v>
      </c>
      <c r="N504" s="128">
        <v>6700</v>
      </c>
      <c r="O504" s="128">
        <v>8006</v>
      </c>
      <c r="P504" s="156">
        <f t="shared" si="25"/>
        <v>-1306</v>
      </c>
    </row>
    <row r="505" spans="1:16" ht="14.1" customHeight="1" x14ac:dyDescent="0.2">
      <c r="I505" s="171" t="s">
        <v>210</v>
      </c>
      <c r="J505" s="128">
        <v>2329</v>
      </c>
      <c r="K505" s="128">
        <v>1864</v>
      </c>
      <c r="L505" s="156">
        <f t="shared" si="24"/>
        <v>465</v>
      </c>
      <c r="M505" s="171" t="s">
        <v>318</v>
      </c>
      <c r="N505" s="128">
        <v>12218</v>
      </c>
      <c r="O505" s="128">
        <v>13215</v>
      </c>
      <c r="P505" s="156">
        <f t="shared" si="25"/>
        <v>-997</v>
      </c>
    </row>
    <row r="506" spans="1:16" ht="14.1" customHeight="1" x14ac:dyDescent="0.2">
      <c r="I506" s="171" t="s">
        <v>326</v>
      </c>
      <c r="J506" s="128">
        <v>424</v>
      </c>
      <c r="K506" s="128">
        <v>142</v>
      </c>
      <c r="L506" s="156">
        <f t="shared" si="24"/>
        <v>282</v>
      </c>
      <c r="M506" s="171" t="s">
        <v>311</v>
      </c>
      <c r="N506" s="128">
        <v>1345</v>
      </c>
      <c r="O506" s="128">
        <v>2196</v>
      </c>
      <c r="P506" s="156">
        <f t="shared" si="25"/>
        <v>-851</v>
      </c>
    </row>
    <row r="507" spans="1:16" ht="14.1" customHeight="1" x14ac:dyDescent="0.2">
      <c r="I507" s="171" t="s">
        <v>265</v>
      </c>
      <c r="J507" s="128">
        <v>679</v>
      </c>
      <c r="K507" s="128">
        <v>476</v>
      </c>
      <c r="L507" s="156">
        <f t="shared" si="24"/>
        <v>203</v>
      </c>
      <c r="M507" s="171" t="s">
        <v>305</v>
      </c>
      <c r="N507" s="128">
        <v>8304</v>
      </c>
      <c r="O507" s="128">
        <v>8978</v>
      </c>
      <c r="P507" s="156">
        <f t="shared" si="25"/>
        <v>-674</v>
      </c>
    </row>
    <row r="508" spans="1:16" ht="14.1" customHeight="1" x14ac:dyDescent="0.2">
      <c r="I508" s="171" t="s">
        <v>332</v>
      </c>
      <c r="J508" s="128">
        <v>476</v>
      </c>
      <c r="K508" s="128">
        <v>315</v>
      </c>
      <c r="L508" s="156">
        <f t="shared" si="24"/>
        <v>161</v>
      </c>
      <c r="M508" s="171" t="s">
        <v>320</v>
      </c>
      <c r="N508" s="128">
        <v>1325</v>
      </c>
      <c r="O508" s="128">
        <v>1883</v>
      </c>
      <c r="P508" s="156">
        <f t="shared" si="25"/>
        <v>-558</v>
      </c>
    </row>
    <row r="509" spans="1:16" ht="14.1" customHeight="1" x14ac:dyDescent="0.2">
      <c r="I509" s="171" t="s">
        <v>335</v>
      </c>
      <c r="J509" s="128">
        <v>221</v>
      </c>
      <c r="K509" s="128">
        <v>90</v>
      </c>
      <c r="L509" s="156">
        <f t="shared" si="24"/>
        <v>131</v>
      </c>
      <c r="M509" s="171" t="s">
        <v>30</v>
      </c>
      <c r="N509" s="128">
        <v>6086</v>
      </c>
      <c r="O509" s="128">
        <v>6599</v>
      </c>
      <c r="P509" s="156">
        <f t="shared" si="25"/>
        <v>-513</v>
      </c>
    </row>
    <row r="510" spans="1:16" ht="14.1" customHeight="1" x14ac:dyDescent="0.2">
      <c r="I510" s="171" t="s">
        <v>211</v>
      </c>
      <c r="J510" s="128">
        <v>125</v>
      </c>
      <c r="K510" s="128">
        <v>0</v>
      </c>
      <c r="L510" s="156">
        <f t="shared" si="24"/>
        <v>125</v>
      </c>
      <c r="M510" s="171" t="s">
        <v>304</v>
      </c>
      <c r="N510" s="128">
        <v>9782</v>
      </c>
      <c r="O510" s="128">
        <v>10259</v>
      </c>
      <c r="P510" s="156">
        <f t="shared" si="25"/>
        <v>-477</v>
      </c>
    </row>
    <row r="511" spans="1:16" ht="14.1" customHeight="1" x14ac:dyDescent="0.2">
      <c r="I511" s="171" t="s">
        <v>338</v>
      </c>
      <c r="J511" s="128">
        <v>163</v>
      </c>
      <c r="K511" s="128">
        <v>72</v>
      </c>
      <c r="L511" s="156">
        <f t="shared" si="24"/>
        <v>91</v>
      </c>
      <c r="M511" s="171" t="s">
        <v>307</v>
      </c>
      <c r="N511" s="128">
        <v>528</v>
      </c>
      <c r="O511" s="128">
        <v>846</v>
      </c>
      <c r="P511" s="156">
        <f t="shared" si="25"/>
        <v>-318</v>
      </c>
    </row>
    <row r="512" spans="1:16" ht="14.1" customHeight="1" x14ac:dyDescent="0.2">
      <c r="I512" s="171" t="s">
        <v>44</v>
      </c>
      <c r="J512" s="128">
        <v>137</v>
      </c>
      <c r="K512" s="128">
        <v>46</v>
      </c>
      <c r="L512" s="156">
        <f t="shared" si="24"/>
        <v>91</v>
      </c>
      <c r="M512" s="171" t="s">
        <v>257</v>
      </c>
      <c r="N512" s="128">
        <v>579</v>
      </c>
      <c r="O512" s="128">
        <v>894</v>
      </c>
      <c r="P512" s="156">
        <f t="shared" si="25"/>
        <v>-315</v>
      </c>
    </row>
    <row r="513" spans="1:16" ht="14.1" customHeight="1" x14ac:dyDescent="0.2">
      <c r="I513" s="171" t="s">
        <v>33</v>
      </c>
      <c r="J513" s="128">
        <v>353</v>
      </c>
      <c r="K513" s="128">
        <v>275</v>
      </c>
      <c r="L513" s="156">
        <f t="shared" si="24"/>
        <v>78</v>
      </c>
      <c r="M513" s="171" t="s">
        <v>328</v>
      </c>
      <c r="N513" s="128">
        <v>85</v>
      </c>
      <c r="O513" s="128">
        <v>233</v>
      </c>
      <c r="P513" s="156">
        <f t="shared" si="25"/>
        <v>-148</v>
      </c>
    </row>
    <row r="514" spans="1:16" ht="14.1" customHeight="1" x14ac:dyDescent="0.2">
      <c r="I514" s="171" t="s">
        <v>52</v>
      </c>
      <c r="J514" s="128">
        <v>71</v>
      </c>
      <c r="K514" s="128">
        <v>0</v>
      </c>
      <c r="L514" s="156">
        <f t="shared" si="24"/>
        <v>71</v>
      </c>
      <c r="M514" s="171" t="s">
        <v>309</v>
      </c>
      <c r="N514" s="128">
        <v>731</v>
      </c>
      <c r="O514" s="128">
        <v>859</v>
      </c>
      <c r="P514" s="156">
        <f t="shared" si="25"/>
        <v>-128</v>
      </c>
    </row>
    <row r="515" spans="1:16" ht="14.1" customHeight="1" x14ac:dyDescent="0.2">
      <c r="A515" s="111"/>
      <c r="I515" s="171" t="s">
        <v>134</v>
      </c>
      <c r="J515" s="128">
        <v>56</v>
      </c>
      <c r="K515" s="128">
        <v>0</v>
      </c>
      <c r="L515" s="156">
        <f t="shared" si="24"/>
        <v>56</v>
      </c>
      <c r="M515" s="171" t="s">
        <v>308</v>
      </c>
      <c r="N515" s="128">
        <v>4397</v>
      </c>
      <c r="O515" s="128">
        <v>4522</v>
      </c>
      <c r="P515" s="156">
        <f t="shared" si="25"/>
        <v>-125</v>
      </c>
    </row>
    <row r="516" spans="1:16" ht="14.1" customHeight="1" x14ac:dyDescent="0.2">
      <c r="I516" s="171" t="s">
        <v>28</v>
      </c>
      <c r="J516" s="128">
        <v>254</v>
      </c>
      <c r="K516" s="128">
        <v>201</v>
      </c>
      <c r="L516" s="156">
        <f t="shared" si="24"/>
        <v>53</v>
      </c>
      <c r="M516" s="171" t="s">
        <v>48</v>
      </c>
      <c r="N516" s="128">
        <v>684</v>
      </c>
      <c r="O516" s="128">
        <v>789</v>
      </c>
      <c r="P516" s="156">
        <f t="shared" si="25"/>
        <v>-105</v>
      </c>
    </row>
    <row r="517" spans="1:16" ht="14.1" customHeight="1" x14ac:dyDescent="0.2">
      <c r="I517" s="171" t="s">
        <v>354</v>
      </c>
      <c r="J517" s="128">
        <v>66</v>
      </c>
      <c r="K517" s="128">
        <v>25</v>
      </c>
      <c r="L517" s="156">
        <f t="shared" si="24"/>
        <v>41</v>
      </c>
      <c r="M517" s="171" t="s">
        <v>303</v>
      </c>
      <c r="N517" s="128">
        <v>172</v>
      </c>
      <c r="O517" s="128">
        <v>276</v>
      </c>
      <c r="P517" s="156">
        <f t="shared" si="25"/>
        <v>-104</v>
      </c>
    </row>
    <row r="518" spans="1:16" ht="14.1" customHeight="1" x14ac:dyDescent="0.2">
      <c r="I518" s="171" t="s">
        <v>315</v>
      </c>
      <c r="J518" s="128">
        <v>305</v>
      </c>
      <c r="K518" s="128">
        <v>270</v>
      </c>
      <c r="L518" s="156">
        <f t="shared" si="24"/>
        <v>35</v>
      </c>
      <c r="M518" s="171" t="s">
        <v>336</v>
      </c>
      <c r="N518" s="128">
        <v>75</v>
      </c>
      <c r="O518" s="128">
        <v>156</v>
      </c>
      <c r="P518" s="156">
        <f t="shared" si="25"/>
        <v>-81</v>
      </c>
    </row>
    <row r="519" spans="1:16" ht="14.1" customHeight="1" x14ac:dyDescent="0.2">
      <c r="I519" s="171" t="s">
        <v>212</v>
      </c>
      <c r="J519" s="128">
        <v>308</v>
      </c>
      <c r="K519" s="128">
        <v>278</v>
      </c>
      <c r="L519" s="156">
        <f t="shared" si="24"/>
        <v>30</v>
      </c>
      <c r="M519" s="171" t="s">
        <v>331</v>
      </c>
      <c r="N519" s="128">
        <v>14</v>
      </c>
      <c r="O519" s="128">
        <v>74</v>
      </c>
      <c r="P519" s="156">
        <f t="shared" si="25"/>
        <v>-60</v>
      </c>
    </row>
    <row r="520" spans="1:16" ht="14.1" customHeight="1" x14ac:dyDescent="0.2">
      <c r="I520" s="171" t="s">
        <v>340</v>
      </c>
      <c r="J520" s="128">
        <v>30</v>
      </c>
      <c r="K520" s="128">
        <v>0</v>
      </c>
      <c r="L520" s="156">
        <f t="shared" si="24"/>
        <v>30</v>
      </c>
      <c r="M520" s="171" t="s">
        <v>317</v>
      </c>
      <c r="N520" s="128">
        <v>0</v>
      </c>
      <c r="O520" s="128">
        <v>39</v>
      </c>
      <c r="P520" s="156">
        <f t="shared" si="25"/>
        <v>-39</v>
      </c>
    </row>
    <row r="521" spans="1:16" ht="14.1" customHeight="1" x14ac:dyDescent="0.2">
      <c r="I521" s="171" t="s">
        <v>345</v>
      </c>
      <c r="J521" s="128">
        <v>27</v>
      </c>
      <c r="K521" s="128">
        <v>0</v>
      </c>
      <c r="L521" s="156">
        <f t="shared" si="24"/>
        <v>27</v>
      </c>
      <c r="M521" s="171" t="s">
        <v>310</v>
      </c>
      <c r="N521" s="128">
        <v>0</v>
      </c>
      <c r="O521" s="128">
        <v>37</v>
      </c>
      <c r="P521" s="156">
        <f t="shared" si="25"/>
        <v>-37</v>
      </c>
    </row>
    <row r="522" spans="1:16" ht="14.1" customHeight="1" x14ac:dyDescent="0.2">
      <c r="B522" s="367"/>
      <c r="C522" s="367"/>
      <c r="D522" s="367"/>
      <c r="E522" s="367"/>
      <c r="F522" s="367"/>
      <c r="G522" s="367"/>
      <c r="H522" s="367"/>
      <c r="I522" s="171" t="s">
        <v>327</v>
      </c>
      <c r="J522" s="128">
        <v>39</v>
      </c>
      <c r="K522" s="128">
        <v>12</v>
      </c>
      <c r="L522" s="156">
        <f t="shared" si="24"/>
        <v>27</v>
      </c>
      <c r="M522" s="171" t="s">
        <v>322</v>
      </c>
      <c r="N522" s="128">
        <v>0</v>
      </c>
      <c r="O522" s="128">
        <v>21</v>
      </c>
      <c r="P522" s="156">
        <f t="shared" si="25"/>
        <v>-21</v>
      </c>
    </row>
    <row r="523" spans="1:16" ht="14.1" customHeight="1" x14ac:dyDescent="0.2">
      <c r="B523" s="367"/>
      <c r="C523" s="367"/>
      <c r="D523" s="367"/>
      <c r="E523" s="367"/>
      <c r="F523" s="367"/>
      <c r="G523" s="367"/>
      <c r="H523" s="367"/>
      <c r="I523" s="171" t="s">
        <v>337</v>
      </c>
      <c r="J523" s="128">
        <v>41</v>
      </c>
      <c r="K523" s="128">
        <v>14</v>
      </c>
      <c r="L523" s="156">
        <f t="shared" si="24"/>
        <v>27</v>
      </c>
      <c r="M523" s="171" t="s">
        <v>333</v>
      </c>
      <c r="N523" s="128">
        <v>50</v>
      </c>
      <c r="O523" s="128">
        <v>69</v>
      </c>
      <c r="P523" s="156">
        <f t="shared" si="25"/>
        <v>-19</v>
      </c>
    </row>
    <row r="524" spans="1:16" ht="14.1" customHeight="1" x14ac:dyDescent="0.2">
      <c r="B524" s="367"/>
      <c r="C524" s="367"/>
      <c r="D524" s="367"/>
      <c r="E524" s="367"/>
      <c r="F524" s="367"/>
      <c r="G524" s="367"/>
      <c r="H524" s="367"/>
      <c r="I524" s="171" t="s">
        <v>334</v>
      </c>
      <c r="J524" s="128">
        <v>261</v>
      </c>
      <c r="K524" s="128">
        <v>236</v>
      </c>
      <c r="L524" s="156">
        <f t="shared" si="24"/>
        <v>25</v>
      </c>
      <c r="M524" s="171" t="s">
        <v>329</v>
      </c>
      <c r="N524" s="128">
        <v>36</v>
      </c>
      <c r="O524" s="128">
        <v>46</v>
      </c>
      <c r="P524" s="156">
        <f t="shared" si="25"/>
        <v>-10</v>
      </c>
    </row>
    <row r="525" spans="1:16" ht="14.1" customHeight="1" x14ac:dyDescent="0.2">
      <c r="B525" s="367"/>
      <c r="C525" s="367"/>
      <c r="D525" s="367"/>
      <c r="E525" s="367"/>
      <c r="F525" s="367"/>
      <c r="G525" s="367"/>
      <c r="H525" s="367"/>
      <c r="I525" s="171" t="s">
        <v>316</v>
      </c>
      <c r="J525" s="128">
        <v>22</v>
      </c>
      <c r="K525" s="128">
        <v>0</v>
      </c>
      <c r="L525" s="156">
        <f t="shared" si="24"/>
        <v>22</v>
      </c>
      <c r="M525" s="171" t="s">
        <v>313</v>
      </c>
      <c r="N525" s="128">
        <v>448</v>
      </c>
      <c r="O525" s="128">
        <v>456</v>
      </c>
      <c r="P525" s="156">
        <f t="shared" si="25"/>
        <v>-8</v>
      </c>
    </row>
    <row r="526" spans="1:16" ht="14.1" customHeight="1" x14ac:dyDescent="0.2">
      <c r="B526" s="367"/>
      <c r="C526" s="367"/>
      <c r="D526" s="367"/>
      <c r="E526" s="367"/>
      <c r="F526" s="367"/>
      <c r="G526" s="367"/>
      <c r="H526" s="367"/>
      <c r="I526" s="171" t="s">
        <v>262</v>
      </c>
      <c r="J526" s="128">
        <v>23</v>
      </c>
      <c r="K526" s="128">
        <v>2</v>
      </c>
      <c r="L526" s="156">
        <f t="shared" si="24"/>
        <v>21</v>
      </c>
      <c r="M526" s="131"/>
      <c r="N526" s="128"/>
      <c r="O526" s="128"/>
      <c r="P526" s="156"/>
    </row>
    <row r="527" spans="1:16" ht="14.1" customHeight="1" x14ac:dyDescent="0.2">
      <c r="B527" s="367"/>
      <c r="C527" s="367"/>
      <c r="D527" s="367"/>
      <c r="E527" s="367"/>
      <c r="F527" s="367"/>
      <c r="G527" s="367"/>
      <c r="H527" s="367"/>
      <c r="I527" s="171" t="s">
        <v>324</v>
      </c>
      <c r="J527" s="128">
        <v>16</v>
      </c>
      <c r="K527" s="128">
        <v>0</v>
      </c>
      <c r="L527" s="156">
        <f t="shared" si="24"/>
        <v>16</v>
      </c>
      <c r="M527" s="131"/>
      <c r="N527" s="128"/>
      <c r="O527" s="128"/>
      <c r="P527" s="156"/>
    </row>
    <row r="528" spans="1:16" s="379" customFormat="1" ht="14.1" customHeight="1" x14ac:dyDescent="0.2">
      <c r="A528" s="341"/>
      <c r="B528" s="367"/>
      <c r="C528" s="367"/>
      <c r="D528" s="367"/>
      <c r="E528" s="367"/>
      <c r="F528" s="367"/>
      <c r="G528" s="367"/>
      <c r="H528" s="367"/>
      <c r="I528" s="171" t="s">
        <v>261</v>
      </c>
      <c r="J528" s="128">
        <v>20</v>
      </c>
      <c r="K528" s="128">
        <v>9</v>
      </c>
      <c r="L528" s="156">
        <f t="shared" si="24"/>
        <v>11</v>
      </c>
      <c r="M528" s="369"/>
      <c r="N528" s="370"/>
      <c r="O528" s="370"/>
      <c r="P528" s="156"/>
    </row>
    <row r="529" spans="1:16" ht="14.1" customHeight="1" x14ac:dyDescent="0.2">
      <c r="B529" s="367"/>
      <c r="C529" s="367"/>
      <c r="D529" s="367"/>
      <c r="E529" s="367"/>
      <c r="F529" s="367"/>
      <c r="G529" s="367"/>
      <c r="H529" s="367"/>
      <c r="I529" s="171" t="s">
        <v>201</v>
      </c>
      <c r="J529" s="128">
        <v>18</v>
      </c>
      <c r="K529" s="128">
        <v>8</v>
      </c>
      <c r="L529" s="156">
        <f t="shared" si="24"/>
        <v>10</v>
      </c>
      <c r="M529" s="369"/>
      <c r="N529" s="370"/>
      <c r="O529" s="370"/>
      <c r="P529" s="156"/>
    </row>
    <row r="530" spans="1:16" ht="14.1" customHeight="1" x14ac:dyDescent="0.2">
      <c r="I530" s="171" t="s">
        <v>271</v>
      </c>
      <c r="J530" s="128">
        <v>9</v>
      </c>
      <c r="K530" s="128">
        <v>3</v>
      </c>
      <c r="L530" s="156">
        <f t="shared" si="24"/>
        <v>6</v>
      </c>
      <c r="M530" s="369"/>
      <c r="N530" s="370"/>
      <c r="O530" s="370"/>
      <c r="P530" s="156"/>
    </row>
    <row r="531" spans="1:16" ht="14.1" customHeight="1" x14ac:dyDescent="0.2">
      <c r="I531" s="171" t="s">
        <v>319</v>
      </c>
      <c r="J531" s="128">
        <v>9</v>
      </c>
      <c r="K531" s="128">
        <v>6</v>
      </c>
      <c r="L531" s="156">
        <f t="shared" si="24"/>
        <v>3</v>
      </c>
      <c r="M531" s="369"/>
      <c r="N531" s="370"/>
      <c r="O531" s="370"/>
      <c r="P531" s="156"/>
    </row>
    <row r="532" spans="1:16" ht="14.1" customHeight="1" x14ac:dyDescent="0.2">
      <c r="I532" s="171" t="s">
        <v>339</v>
      </c>
      <c r="J532" s="128">
        <v>1</v>
      </c>
      <c r="K532" s="128">
        <v>0</v>
      </c>
      <c r="L532" s="156">
        <f t="shared" si="24"/>
        <v>1</v>
      </c>
      <c r="M532" s="369"/>
      <c r="N532" s="370"/>
      <c r="O532" s="370"/>
      <c r="P532" s="156"/>
    </row>
    <row r="533" spans="1:16" ht="14.1" customHeight="1" x14ac:dyDescent="0.2">
      <c r="I533" s="171" t="s">
        <v>137</v>
      </c>
      <c r="J533" s="128">
        <v>14424</v>
      </c>
      <c r="K533" s="128">
        <v>14324</v>
      </c>
      <c r="L533" s="156">
        <f t="shared" si="24"/>
        <v>100</v>
      </c>
      <c r="M533" s="369"/>
      <c r="N533" s="370"/>
      <c r="O533" s="370"/>
      <c r="P533" s="156"/>
    </row>
    <row r="534" spans="1:16" ht="14.1" customHeight="1" x14ac:dyDescent="0.2">
      <c r="A534" s="104"/>
      <c r="M534" s="369"/>
      <c r="N534" s="370"/>
      <c r="O534" s="370"/>
      <c r="P534" s="156"/>
    </row>
    <row r="535" spans="1:16" ht="14.1" customHeight="1" x14ac:dyDescent="0.2">
      <c r="A535" s="104"/>
      <c r="M535" s="369"/>
      <c r="N535" s="370"/>
      <c r="O535" s="370"/>
      <c r="P535" s="156"/>
    </row>
    <row r="536" spans="1:16" ht="14.1" customHeight="1" x14ac:dyDescent="0.2">
      <c r="A536" s="104"/>
      <c r="M536" s="369"/>
      <c r="N536" s="370"/>
      <c r="O536" s="370"/>
      <c r="P536" s="156"/>
    </row>
    <row r="537" spans="1:16" ht="14.1" customHeight="1" x14ac:dyDescent="0.2">
      <c r="A537" s="104"/>
      <c r="M537" s="369"/>
      <c r="N537" s="370"/>
      <c r="O537" s="370"/>
      <c r="P537" s="156"/>
    </row>
    <row r="538" spans="1:16" ht="14.1" customHeight="1" x14ac:dyDescent="0.2">
      <c r="A538" s="104"/>
      <c r="I538" s="131"/>
      <c r="J538" s="370"/>
      <c r="K538" s="370"/>
      <c r="L538" s="156"/>
      <c r="M538" s="369"/>
      <c r="N538" s="370"/>
      <c r="O538" s="370"/>
      <c r="P538" s="156"/>
    </row>
    <row r="539" spans="1:16" ht="14.1" customHeight="1" x14ac:dyDescent="0.2">
      <c r="A539" s="104"/>
      <c r="M539" s="391"/>
    </row>
    <row r="540" spans="1:16" ht="14.1" customHeight="1" x14ac:dyDescent="0.2">
      <c r="A540" s="104"/>
      <c r="M540" s="391"/>
    </row>
    <row r="541" spans="1:16" ht="14.1" customHeight="1" x14ac:dyDescent="0.2">
      <c r="A541" s="104"/>
      <c r="I541" s="371" t="s">
        <v>351</v>
      </c>
      <c r="J541" s="372">
        <f>SUM(J498:J540)</f>
        <v>97500</v>
      </c>
      <c r="K541" s="372">
        <f>SUM(K498:K540)</f>
        <v>55820</v>
      </c>
      <c r="L541" s="372">
        <f>SUM(L498:L540)</f>
        <v>41680</v>
      </c>
      <c r="M541" s="378" t="s">
        <v>351</v>
      </c>
      <c r="N541" s="372">
        <f>SUM(N498:N540)</f>
        <v>526820</v>
      </c>
      <c r="O541" s="372">
        <f>SUM(O498:O540)</f>
        <v>656229</v>
      </c>
      <c r="P541" s="372">
        <f>SUM(P498:P540)</f>
        <v>-129409</v>
      </c>
    </row>
    <row r="542" spans="1:16" ht="14.1" customHeight="1" x14ac:dyDescent="0.2">
      <c r="A542" s="104"/>
      <c r="I542" s="371"/>
      <c r="J542" s="372">
        <f>N541</f>
        <v>526820</v>
      </c>
      <c r="K542" s="372">
        <f>O541</f>
        <v>656229</v>
      </c>
      <c r="L542" s="372">
        <f>P541</f>
        <v>-129409</v>
      </c>
      <c r="M542" s="378"/>
      <c r="N542" s="372"/>
      <c r="O542" s="372"/>
      <c r="P542" s="372"/>
    </row>
    <row r="543" spans="1:16" ht="14.1" customHeight="1" x14ac:dyDescent="0.2">
      <c r="A543" s="104"/>
      <c r="I543" s="367"/>
      <c r="J543" s="376">
        <f>SUM(J541:J542)</f>
        <v>624320</v>
      </c>
      <c r="K543" s="376">
        <f>SUM(K541:K542)</f>
        <v>712049</v>
      </c>
      <c r="L543" s="376">
        <f>SUM(L541:L542)</f>
        <v>-87729</v>
      </c>
      <c r="M543" s="387"/>
      <c r="N543" s="345"/>
      <c r="O543" s="345"/>
      <c r="P543" s="345"/>
    </row>
    <row r="544" spans="1:16" ht="14.1" customHeight="1" x14ac:dyDescent="0.2">
      <c r="A544" s="104"/>
      <c r="I544" s="377" t="s">
        <v>372</v>
      </c>
      <c r="J544" s="342">
        <f>C497-J543</f>
        <v>0</v>
      </c>
      <c r="K544" s="342">
        <f>E497-K543</f>
        <v>0</v>
      </c>
      <c r="L544" s="342">
        <f>G497-L543</f>
        <v>0</v>
      </c>
      <c r="M544" s="387"/>
      <c r="N544" s="345"/>
      <c r="O544" s="345"/>
      <c r="P544" s="345"/>
    </row>
    <row r="545" spans="1:16" ht="14.1" customHeight="1" x14ac:dyDescent="0.2">
      <c r="I545" s="392"/>
    </row>
    <row r="546" spans="1:16" ht="14.1" customHeight="1" x14ac:dyDescent="0.2">
      <c r="A546" s="114">
        <v>12</v>
      </c>
      <c r="B546" s="393" t="s">
        <v>74</v>
      </c>
      <c r="C546" s="48">
        <v>396773</v>
      </c>
      <c r="D546" s="363">
        <f>C546*100/22958322</f>
        <v>1.7282317061325301</v>
      </c>
      <c r="E546" s="48">
        <v>413425</v>
      </c>
      <c r="F546" s="363">
        <f>E546*100/23212007</f>
        <v>1.7810825233681862</v>
      </c>
      <c r="G546" s="120">
        <f>C546-E546</f>
        <v>-16652</v>
      </c>
      <c r="H546" s="121">
        <f>G546*100/E546</f>
        <v>-4.0278164116828927</v>
      </c>
      <c r="I546" s="296"/>
      <c r="J546" s="389"/>
      <c r="K546" s="389"/>
      <c r="L546" s="389"/>
      <c r="M546" s="388"/>
      <c r="N546" s="394"/>
      <c r="O546" s="394"/>
      <c r="P546" s="394"/>
    </row>
    <row r="547" spans="1:16" ht="14.1" customHeight="1" x14ac:dyDescent="0.2">
      <c r="C547" s="297"/>
      <c r="D547" s="297"/>
      <c r="E547" s="297"/>
      <c r="F547" s="297"/>
      <c r="I547" s="171" t="s">
        <v>199</v>
      </c>
      <c r="J547" s="128">
        <v>7817</v>
      </c>
      <c r="K547" s="128">
        <v>1566</v>
      </c>
      <c r="L547" s="156">
        <f t="shared" ref="L547:L572" si="26">J547-K547</f>
        <v>6251</v>
      </c>
      <c r="M547" s="171" t="s">
        <v>301</v>
      </c>
      <c r="N547" s="128">
        <v>59624</v>
      </c>
      <c r="O547" s="128">
        <v>65986</v>
      </c>
      <c r="P547" s="156">
        <f t="shared" ref="P547:P581" si="27">N547-O547</f>
        <v>-6362</v>
      </c>
    </row>
    <row r="548" spans="1:16" ht="14.1" customHeight="1" x14ac:dyDescent="0.2">
      <c r="C548" s="337"/>
      <c r="D548" s="337"/>
      <c r="E548" s="337"/>
      <c r="F548" s="337"/>
      <c r="I548" s="171" t="s">
        <v>302</v>
      </c>
      <c r="J548" s="128">
        <v>82078</v>
      </c>
      <c r="K548" s="128">
        <v>80088</v>
      </c>
      <c r="L548" s="156">
        <f t="shared" si="26"/>
        <v>1990</v>
      </c>
      <c r="M548" s="171" t="s">
        <v>307</v>
      </c>
      <c r="N548" s="128">
        <v>10120</v>
      </c>
      <c r="O548" s="128">
        <v>15026</v>
      </c>
      <c r="P548" s="156">
        <f t="shared" si="27"/>
        <v>-4906</v>
      </c>
    </row>
    <row r="549" spans="1:16" ht="14.1" customHeight="1" x14ac:dyDescent="0.2">
      <c r="B549" s="307"/>
      <c r="C549" s="307"/>
      <c r="D549" s="307"/>
      <c r="E549" s="307"/>
      <c r="F549" s="307"/>
      <c r="I549" s="171" t="s">
        <v>198</v>
      </c>
      <c r="J549" s="128">
        <v>14262</v>
      </c>
      <c r="K549" s="128">
        <v>12830</v>
      </c>
      <c r="L549" s="156">
        <f t="shared" si="26"/>
        <v>1432</v>
      </c>
      <c r="M549" s="171" t="s">
        <v>204</v>
      </c>
      <c r="N549" s="128">
        <v>20561</v>
      </c>
      <c r="O549" s="128">
        <v>23735</v>
      </c>
      <c r="P549" s="156">
        <f t="shared" si="27"/>
        <v>-3174</v>
      </c>
    </row>
    <row r="550" spans="1:16" ht="14.1" customHeight="1" x14ac:dyDescent="0.2">
      <c r="B550" s="307"/>
      <c r="C550" s="395"/>
      <c r="D550" s="307"/>
      <c r="E550" s="395"/>
      <c r="F550" s="307"/>
      <c r="I550" s="171" t="s">
        <v>308</v>
      </c>
      <c r="J550" s="128">
        <v>14502</v>
      </c>
      <c r="K550" s="128">
        <v>13134</v>
      </c>
      <c r="L550" s="156">
        <f t="shared" si="26"/>
        <v>1368</v>
      </c>
      <c r="M550" s="171" t="s">
        <v>312</v>
      </c>
      <c r="N550" s="128">
        <v>107030</v>
      </c>
      <c r="O550" s="128">
        <v>110186</v>
      </c>
      <c r="P550" s="156">
        <f t="shared" si="27"/>
        <v>-3156</v>
      </c>
    </row>
    <row r="551" spans="1:16" ht="14.1" customHeight="1" x14ac:dyDescent="0.2">
      <c r="B551" s="297"/>
      <c r="C551" s="297"/>
      <c r="D551" s="297"/>
      <c r="E551" s="297"/>
      <c r="F551" s="297"/>
      <c r="I551" s="171" t="s">
        <v>315</v>
      </c>
      <c r="J551" s="128">
        <v>757</v>
      </c>
      <c r="K551" s="128">
        <v>211</v>
      </c>
      <c r="L551" s="156">
        <f t="shared" si="26"/>
        <v>546</v>
      </c>
      <c r="M551" s="171" t="s">
        <v>22</v>
      </c>
      <c r="N551" s="128">
        <v>7373</v>
      </c>
      <c r="O551" s="128">
        <v>9612</v>
      </c>
      <c r="P551" s="156">
        <f t="shared" si="27"/>
        <v>-2239</v>
      </c>
    </row>
    <row r="552" spans="1:16" ht="14.1" customHeight="1" x14ac:dyDescent="0.2">
      <c r="B552" s="297"/>
      <c r="C552" s="297"/>
      <c r="D552" s="297"/>
      <c r="E552" s="297"/>
      <c r="F552" s="297"/>
      <c r="I552" s="171" t="s">
        <v>338</v>
      </c>
      <c r="J552" s="128">
        <v>1856</v>
      </c>
      <c r="K552" s="128">
        <v>1472</v>
      </c>
      <c r="L552" s="156">
        <f t="shared" si="26"/>
        <v>384</v>
      </c>
      <c r="M552" s="171" t="s">
        <v>311</v>
      </c>
      <c r="N552" s="128">
        <v>2714</v>
      </c>
      <c r="O552" s="128">
        <v>4895</v>
      </c>
      <c r="P552" s="156">
        <f t="shared" si="27"/>
        <v>-2181</v>
      </c>
    </row>
    <row r="553" spans="1:16" ht="14.1" customHeight="1" x14ac:dyDescent="0.2">
      <c r="B553" s="297"/>
      <c r="C553" s="297"/>
      <c r="D553" s="297"/>
      <c r="E553" s="297"/>
      <c r="F553" s="297"/>
      <c r="I553" s="171" t="s">
        <v>28</v>
      </c>
      <c r="J553" s="128">
        <v>682</v>
      </c>
      <c r="K553" s="128">
        <v>378</v>
      </c>
      <c r="L553" s="156">
        <f t="shared" si="26"/>
        <v>304</v>
      </c>
      <c r="M553" s="171" t="s">
        <v>304</v>
      </c>
      <c r="N553" s="128">
        <v>12822</v>
      </c>
      <c r="O553" s="128">
        <v>14763</v>
      </c>
      <c r="P553" s="156">
        <f t="shared" si="27"/>
        <v>-1941</v>
      </c>
    </row>
    <row r="554" spans="1:16" ht="14.1" customHeight="1" x14ac:dyDescent="0.2">
      <c r="B554" s="297"/>
      <c r="C554" s="297"/>
      <c r="D554" s="297"/>
      <c r="E554" s="297"/>
      <c r="F554" s="297"/>
      <c r="I554" s="171" t="s">
        <v>318</v>
      </c>
      <c r="J554" s="128">
        <v>1313</v>
      </c>
      <c r="K554" s="128">
        <v>1178</v>
      </c>
      <c r="L554" s="156">
        <f t="shared" si="26"/>
        <v>135</v>
      </c>
      <c r="M554" s="171" t="s">
        <v>210</v>
      </c>
      <c r="N554" s="128">
        <v>3715</v>
      </c>
      <c r="O554" s="128">
        <v>5188</v>
      </c>
      <c r="P554" s="156">
        <f t="shared" si="27"/>
        <v>-1473</v>
      </c>
    </row>
    <row r="555" spans="1:16" ht="14.1" customHeight="1" x14ac:dyDescent="0.2">
      <c r="B555" s="297"/>
      <c r="C555" s="297"/>
      <c r="D555" s="297"/>
      <c r="E555" s="297"/>
      <c r="F555" s="297"/>
      <c r="I555" s="171" t="s">
        <v>327</v>
      </c>
      <c r="J555" s="128">
        <v>5299</v>
      </c>
      <c r="K555" s="128">
        <v>5179</v>
      </c>
      <c r="L555" s="156">
        <f t="shared" si="26"/>
        <v>120</v>
      </c>
      <c r="M555" s="171" t="s">
        <v>201</v>
      </c>
      <c r="N555" s="128">
        <v>1739</v>
      </c>
      <c r="O555" s="128">
        <v>3039</v>
      </c>
      <c r="P555" s="156">
        <f t="shared" si="27"/>
        <v>-1300</v>
      </c>
    </row>
    <row r="556" spans="1:16" ht="14.1" customHeight="1" x14ac:dyDescent="0.2">
      <c r="B556" s="297"/>
      <c r="C556" s="297"/>
      <c r="D556" s="297"/>
      <c r="E556" s="297"/>
      <c r="F556" s="297"/>
      <c r="I556" s="171" t="s">
        <v>336</v>
      </c>
      <c r="J556" s="128">
        <v>83</v>
      </c>
      <c r="K556" s="128">
        <v>15</v>
      </c>
      <c r="L556" s="156">
        <f t="shared" si="26"/>
        <v>68</v>
      </c>
      <c r="M556" s="171" t="s">
        <v>31</v>
      </c>
      <c r="N556" s="128">
        <v>17470</v>
      </c>
      <c r="O556" s="128">
        <v>18680</v>
      </c>
      <c r="P556" s="156">
        <f t="shared" si="27"/>
        <v>-1210</v>
      </c>
    </row>
    <row r="557" spans="1:16" ht="14.1" customHeight="1" x14ac:dyDescent="0.2">
      <c r="A557" s="111"/>
      <c r="B557" s="297"/>
      <c r="C557" s="297"/>
      <c r="D557" s="297"/>
      <c r="E557" s="297"/>
      <c r="F557" s="297"/>
      <c r="G557" s="396"/>
      <c r="H557" s="397"/>
      <c r="I557" s="171" t="s">
        <v>335</v>
      </c>
      <c r="J557" s="128">
        <v>91</v>
      </c>
      <c r="K557" s="128">
        <v>47</v>
      </c>
      <c r="L557" s="156">
        <f t="shared" si="26"/>
        <v>44</v>
      </c>
      <c r="M557" s="171" t="s">
        <v>306</v>
      </c>
      <c r="N557" s="128">
        <v>3919</v>
      </c>
      <c r="O557" s="128">
        <v>5081</v>
      </c>
      <c r="P557" s="156">
        <f t="shared" si="27"/>
        <v>-1162</v>
      </c>
    </row>
    <row r="558" spans="1:16" ht="14.1" customHeight="1" x14ac:dyDescent="0.2">
      <c r="B558" s="297"/>
      <c r="C558" s="297"/>
      <c r="D558" s="297"/>
      <c r="E558" s="297"/>
      <c r="F558" s="297"/>
      <c r="I558" s="171" t="s">
        <v>350</v>
      </c>
      <c r="J558" s="128">
        <v>40</v>
      </c>
      <c r="K558" s="128">
        <v>0</v>
      </c>
      <c r="L558" s="156">
        <f t="shared" si="26"/>
        <v>40</v>
      </c>
      <c r="M558" s="171" t="s">
        <v>303</v>
      </c>
      <c r="N558" s="128">
        <v>1931</v>
      </c>
      <c r="O558" s="128">
        <v>2879</v>
      </c>
      <c r="P558" s="156">
        <f t="shared" si="27"/>
        <v>-948</v>
      </c>
    </row>
    <row r="559" spans="1:16" ht="14.1" customHeight="1" x14ac:dyDescent="0.2">
      <c r="B559" s="297"/>
      <c r="C559" s="297"/>
      <c r="D559" s="297"/>
      <c r="E559" s="297"/>
      <c r="F559" s="297"/>
      <c r="I559" s="171" t="s">
        <v>332</v>
      </c>
      <c r="J559" s="128">
        <v>156</v>
      </c>
      <c r="K559" s="128">
        <v>134</v>
      </c>
      <c r="L559" s="156">
        <f t="shared" si="26"/>
        <v>22</v>
      </c>
      <c r="M559" s="171" t="s">
        <v>320</v>
      </c>
      <c r="N559" s="128">
        <v>356</v>
      </c>
      <c r="O559" s="128">
        <v>746</v>
      </c>
      <c r="P559" s="156">
        <f t="shared" si="27"/>
        <v>-390</v>
      </c>
    </row>
    <row r="560" spans="1:16" ht="14.1" customHeight="1" x14ac:dyDescent="0.2">
      <c r="B560" s="297"/>
      <c r="C560" s="297"/>
      <c r="D560" s="297"/>
      <c r="E560" s="297"/>
      <c r="F560" s="297"/>
      <c r="I560" s="171" t="s">
        <v>262</v>
      </c>
      <c r="J560" s="128">
        <v>30</v>
      </c>
      <c r="K560" s="128">
        <v>15</v>
      </c>
      <c r="L560" s="156">
        <f t="shared" si="26"/>
        <v>15</v>
      </c>
      <c r="M560" s="171" t="s">
        <v>33</v>
      </c>
      <c r="N560" s="128">
        <v>1946</v>
      </c>
      <c r="O560" s="128">
        <v>2303</v>
      </c>
      <c r="P560" s="156">
        <f t="shared" si="27"/>
        <v>-357</v>
      </c>
    </row>
    <row r="561" spans="1:16" ht="14.1" customHeight="1" x14ac:dyDescent="0.2">
      <c r="B561" s="297"/>
      <c r="C561" s="297"/>
      <c r="D561" s="297"/>
      <c r="E561" s="297"/>
      <c r="F561" s="297"/>
      <c r="I561" s="171" t="s">
        <v>305</v>
      </c>
      <c r="J561" s="128">
        <v>1406</v>
      </c>
      <c r="K561" s="128">
        <v>1391</v>
      </c>
      <c r="L561" s="156">
        <f t="shared" si="26"/>
        <v>15</v>
      </c>
      <c r="M561" s="171" t="s">
        <v>345</v>
      </c>
      <c r="N561" s="128">
        <v>449</v>
      </c>
      <c r="O561" s="128">
        <v>756</v>
      </c>
      <c r="P561" s="156">
        <f t="shared" si="27"/>
        <v>-307</v>
      </c>
    </row>
    <row r="562" spans="1:16" ht="14.1" customHeight="1" x14ac:dyDescent="0.2">
      <c r="B562" s="297"/>
      <c r="C562" s="297"/>
      <c r="D562" s="297"/>
      <c r="E562" s="297"/>
      <c r="F562" s="297"/>
      <c r="I562" s="171" t="s">
        <v>309</v>
      </c>
      <c r="J562" s="128">
        <v>102</v>
      </c>
      <c r="K562" s="128">
        <v>91</v>
      </c>
      <c r="L562" s="156">
        <f t="shared" si="26"/>
        <v>11</v>
      </c>
      <c r="M562" s="171" t="s">
        <v>48</v>
      </c>
      <c r="N562" s="128">
        <v>2981</v>
      </c>
      <c r="O562" s="128">
        <v>3229</v>
      </c>
      <c r="P562" s="156">
        <f t="shared" si="27"/>
        <v>-248</v>
      </c>
    </row>
    <row r="563" spans="1:16" ht="14.1" customHeight="1" x14ac:dyDescent="0.2">
      <c r="B563" s="297"/>
      <c r="C563" s="297"/>
      <c r="D563" s="297"/>
      <c r="E563" s="297"/>
      <c r="F563" s="297"/>
      <c r="I563" s="171" t="s">
        <v>333</v>
      </c>
      <c r="J563" s="128">
        <v>113</v>
      </c>
      <c r="K563" s="128">
        <v>102</v>
      </c>
      <c r="L563" s="156">
        <f t="shared" si="26"/>
        <v>11</v>
      </c>
      <c r="M563" s="171" t="s">
        <v>257</v>
      </c>
      <c r="N563" s="128">
        <v>13</v>
      </c>
      <c r="O563" s="128">
        <v>248</v>
      </c>
      <c r="P563" s="156">
        <f t="shared" si="27"/>
        <v>-235</v>
      </c>
    </row>
    <row r="564" spans="1:16" ht="14.1" customHeight="1" x14ac:dyDescent="0.2">
      <c r="A564" s="111"/>
      <c r="B564" s="367"/>
      <c r="C564" s="367"/>
      <c r="D564" s="367"/>
      <c r="E564" s="367"/>
      <c r="F564" s="367"/>
      <c r="G564" s="367"/>
      <c r="H564" s="367"/>
      <c r="I564" s="171" t="s">
        <v>261</v>
      </c>
      <c r="J564" s="128">
        <v>9</v>
      </c>
      <c r="K564" s="128">
        <v>0</v>
      </c>
      <c r="L564" s="156">
        <f t="shared" si="26"/>
        <v>9</v>
      </c>
      <c r="M564" s="171" t="s">
        <v>339</v>
      </c>
      <c r="N564" s="128">
        <v>327</v>
      </c>
      <c r="O564" s="128">
        <v>534</v>
      </c>
      <c r="P564" s="156">
        <f t="shared" si="27"/>
        <v>-207</v>
      </c>
    </row>
    <row r="565" spans="1:16" ht="14.1" customHeight="1" x14ac:dyDescent="0.2">
      <c r="I565" s="171" t="s">
        <v>212</v>
      </c>
      <c r="J565" s="128">
        <v>40</v>
      </c>
      <c r="K565" s="128">
        <v>32</v>
      </c>
      <c r="L565" s="156">
        <f t="shared" si="26"/>
        <v>8</v>
      </c>
      <c r="M565" s="171" t="s">
        <v>323</v>
      </c>
      <c r="N565" s="128">
        <v>544</v>
      </c>
      <c r="O565" s="128">
        <v>716</v>
      </c>
      <c r="P565" s="156">
        <f t="shared" si="27"/>
        <v>-172</v>
      </c>
    </row>
    <row r="566" spans="1:16" ht="14.1" customHeight="1" x14ac:dyDescent="0.2">
      <c r="I566" s="171" t="s">
        <v>324</v>
      </c>
      <c r="J566" s="128">
        <v>2</v>
      </c>
      <c r="K566" s="128">
        <v>0</v>
      </c>
      <c r="L566" s="156">
        <f t="shared" si="26"/>
        <v>2</v>
      </c>
      <c r="M566" s="171" t="s">
        <v>313</v>
      </c>
      <c r="N566" s="128">
        <v>192</v>
      </c>
      <c r="O566" s="128">
        <v>302</v>
      </c>
      <c r="P566" s="156">
        <f t="shared" si="27"/>
        <v>-110</v>
      </c>
    </row>
    <row r="567" spans="1:16" ht="14.1" customHeight="1" x14ac:dyDescent="0.2">
      <c r="I567" s="171" t="s">
        <v>347</v>
      </c>
      <c r="J567" s="128">
        <v>2</v>
      </c>
      <c r="K567" s="128">
        <v>0</v>
      </c>
      <c r="L567" s="156">
        <f t="shared" si="26"/>
        <v>2</v>
      </c>
      <c r="M567" s="171" t="s">
        <v>30</v>
      </c>
      <c r="N567" s="128">
        <v>560</v>
      </c>
      <c r="O567" s="128">
        <v>654</v>
      </c>
      <c r="P567" s="156">
        <f t="shared" si="27"/>
        <v>-94</v>
      </c>
    </row>
    <row r="568" spans="1:16" ht="14.1" customHeight="1" x14ac:dyDescent="0.2">
      <c r="I568" s="171" t="s">
        <v>322</v>
      </c>
      <c r="J568" s="128">
        <v>13</v>
      </c>
      <c r="K568" s="128">
        <v>12</v>
      </c>
      <c r="L568" s="156">
        <f t="shared" si="26"/>
        <v>1</v>
      </c>
      <c r="M568" s="171" t="s">
        <v>326</v>
      </c>
      <c r="N568" s="128">
        <v>0</v>
      </c>
      <c r="O568" s="128">
        <v>91</v>
      </c>
      <c r="P568" s="156">
        <f t="shared" si="27"/>
        <v>-91</v>
      </c>
    </row>
    <row r="569" spans="1:16" ht="14.1" customHeight="1" x14ac:dyDescent="0.2">
      <c r="I569" s="171" t="s">
        <v>328</v>
      </c>
      <c r="J569" s="128">
        <v>1</v>
      </c>
      <c r="K569" s="128">
        <v>0</v>
      </c>
      <c r="L569" s="156">
        <f t="shared" si="26"/>
        <v>1</v>
      </c>
      <c r="M569" s="171" t="s">
        <v>319</v>
      </c>
      <c r="N569" s="128">
        <v>6</v>
      </c>
      <c r="O569" s="128">
        <v>82</v>
      </c>
      <c r="P569" s="156">
        <f t="shared" si="27"/>
        <v>-76</v>
      </c>
    </row>
    <row r="570" spans="1:16" ht="14.1" customHeight="1" x14ac:dyDescent="0.2">
      <c r="I570" s="171" t="s">
        <v>271</v>
      </c>
      <c r="J570" s="128">
        <v>69</v>
      </c>
      <c r="K570" s="128">
        <v>68</v>
      </c>
      <c r="L570" s="156">
        <f t="shared" si="26"/>
        <v>1</v>
      </c>
      <c r="M570" s="171" t="s">
        <v>329</v>
      </c>
      <c r="N570" s="128">
        <v>193</v>
      </c>
      <c r="O570" s="128">
        <v>236</v>
      </c>
      <c r="P570" s="156">
        <f t="shared" si="27"/>
        <v>-43</v>
      </c>
    </row>
    <row r="571" spans="1:16" ht="14.1" customHeight="1" x14ac:dyDescent="0.2">
      <c r="I571" s="171" t="s">
        <v>340</v>
      </c>
      <c r="J571" s="128">
        <v>1</v>
      </c>
      <c r="K571" s="128">
        <v>1</v>
      </c>
      <c r="L571" s="156">
        <f t="shared" si="26"/>
        <v>0</v>
      </c>
      <c r="M571" s="171" t="s">
        <v>265</v>
      </c>
      <c r="N571" s="128">
        <v>89</v>
      </c>
      <c r="O571" s="128">
        <v>131</v>
      </c>
      <c r="P571" s="156">
        <f t="shared" si="27"/>
        <v>-42</v>
      </c>
    </row>
    <row r="572" spans="1:16" ht="14.1" customHeight="1" x14ac:dyDescent="0.2">
      <c r="A572" s="104"/>
      <c r="I572" s="171" t="s">
        <v>137</v>
      </c>
      <c r="J572" s="128">
        <v>9311</v>
      </c>
      <c r="K572" s="128">
        <v>6170</v>
      </c>
      <c r="L572" s="156">
        <f t="shared" si="26"/>
        <v>3141</v>
      </c>
      <c r="M572" s="171" t="s">
        <v>334</v>
      </c>
      <c r="N572" s="128">
        <v>14</v>
      </c>
      <c r="O572" s="128">
        <v>55</v>
      </c>
      <c r="P572" s="156">
        <f t="shared" si="27"/>
        <v>-41</v>
      </c>
    </row>
    <row r="573" spans="1:16" ht="14.1" customHeight="1" x14ac:dyDescent="0.2">
      <c r="A573" s="104"/>
      <c r="M573" s="171" t="s">
        <v>317</v>
      </c>
      <c r="N573" s="128">
        <v>0</v>
      </c>
      <c r="O573" s="128">
        <v>30</v>
      </c>
      <c r="P573" s="156">
        <f t="shared" si="27"/>
        <v>-30</v>
      </c>
    </row>
    <row r="574" spans="1:16" ht="14.1" customHeight="1" x14ac:dyDescent="0.2">
      <c r="A574" s="104"/>
      <c r="I574" s="131"/>
      <c r="J574" s="128"/>
      <c r="K574" s="128"/>
      <c r="L574" s="156"/>
      <c r="M574" s="171" t="s">
        <v>349</v>
      </c>
      <c r="N574" s="128">
        <v>12</v>
      </c>
      <c r="O574" s="128">
        <v>37</v>
      </c>
      <c r="P574" s="156">
        <f t="shared" si="27"/>
        <v>-25</v>
      </c>
    </row>
    <row r="575" spans="1:16" ht="14.1" customHeight="1" x14ac:dyDescent="0.2">
      <c r="A575" s="104"/>
      <c r="I575" s="131"/>
      <c r="J575" s="128"/>
      <c r="K575" s="128"/>
      <c r="L575" s="156"/>
      <c r="M575" s="171" t="s">
        <v>254</v>
      </c>
      <c r="N575" s="128">
        <v>5</v>
      </c>
      <c r="O575" s="128">
        <v>24</v>
      </c>
      <c r="P575" s="156">
        <f t="shared" si="27"/>
        <v>-19</v>
      </c>
    </row>
    <row r="576" spans="1:16" ht="14.1" customHeight="1" x14ac:dyDescent="0.2">
      <c r="A576" s="104"/>
      <c r="M576" s="171" t="s">
        <v>337</v>
      </c>
      <c r="N576" s="128">
        <v>0</v>
      </c>
      <c r="O576" s="128">
        <v>9</v>
      </c>
      <c r="P576" s="156">
        <f t="shared" si="27"/>
        <v>-9</v>
      </c>
    </row>
    <row r="577" spans="1:16" ht="14.1" customHeight="1" x14ac:dyDescent="0.2">
      <c r="A577" s="104"/>
      <c r="M577" s="171" t="s">
        <v>341</v>
      </c>
      <c r="N577" s="128">
        <v>9</v>
      </c>
      <c r="O577" s="128">
        <v>15</v>
      </c>
      <c r="P577" s="156">
        <f t="shared" si="27"/>
        <v>-6</v>
      </c>
    </row>
    <row r="578" spans="1:16" ht="14.1" customHeight="1" x14ac:dyDescent="0.2">
      <c r="A578" s="104"/>
      <c r="I578" s="131"/>
      <c r="J578" s="128"/>
      <c r="K578" s="128"/>
      <c r="L578" s="156"/>
      <c r="M578" s="171" t="s">
        <v>44</v>
      </c>
      <c r="N578" s="128">
        <v>24</v>
      </c>
      <c r="O578" s="128">
        <v>30</v>
      </c>
      <c r="P578" s="156">
        <f t="shared" si="27"/>
        <v>-6</v>
      </c>
    </row>
    <row r="579" spans="1:16" ht="14.1" customHeight="1" x14ac:dyDescent="0.2">
      <c r="A579" s="104"/>
      <c r="I579" s="131"/>
      <c r="J579" s="128"/>
      <c r="K579" s="128"/>
      <c r="L579" s="156"/>
      <c r="M579" s="171" t="s">
        <v>310</v>
      </c>
      <c r="N579" s="128">
        <v>0</v>
      </c>
      <c r="O579" s="128">
        <v>5</v>
      </c>
      <c r="P579" s="156">
        <f t="shared" si="27"/>
        <v>-5</v>
      </c>
    </row>
    <row r="580" spans="1:16" ht="14.1" customHeight="1" x14ac:dyDescent="0.2">
      <c r="A580" s="104"/>
      <c r="I580" s="131"/>
      <c r="J580" s="128"/>
      <c r="K580" s="128"/>
      <c r="L580" s="156"/>
      <c r="M580" s="171" t="s">
        <v>321</v>
      </c>
      <c r="N580" s="128">
        <v>0</v>
      </c>
      <c r="O580" s="128">
        <v>4</v>
      </c>
      <c r="P580" s="156">
        <f t="shared" si="27"/>
        <v>-4</v>
      </c>
    </row>
    <row r="581" spans="1:16" ht="14.1" customHeight="1" x14ac:dyDescent="0.2">
      <c r="A581" s="104"/>
      <c r="I581" s="131"/>
      <c r="J581" s="128"/>
      <c r="K581" s="128"/>
      <c r="L581" s="156"/>
      <c r="M581" s="171" t="s">
        <v>330</v>
      </c>
      <c r="N581" s="128">
        <v>0</v>
      </c>
      <c r="O581" s="128">
        <v>4</v>
      </c>
      <c r="P581" s="156">
        <f t="shared" si="27"/>
        <v>-4</v>
      </c>
    </row>
    <row r="582" spans="1:16" ht="14.1" customHeight="1" x14ac:dyDescent="0.2">
      <c r="A582" s="104"/>
      <c r="I582" s="131"/>
      <c r="J582" s="128"/>
      <c r="K582" s="128"/>
      <c r="L582" s="156"/>
      <c r="M582" s="131"/>
      <c r="N582" s="128"/>
      <c r="O582" s="128"/>
      <c r="P582" s="156"/>
    </row>
    <row r="583" spans="1:16" ht="14.1" customHeight="1" x14ac:dyDescent="0.2">
      <c r="A583" s="104"/>
      <c r="I583" s="131"/>
      <c r="J583" s="128"/>
      <c r="K583" s="128"/>
      <c r="L583" s="156"/>
      <c r="M583" s="131"/>
      <c r="N583" s="128"/>
      <c r="O583" s="128"/>
      <c r="P583" s="156"/>
    </row>
    <row r="584" spans="1:16" ht="14.1" customHeight="1" x14ac:dyDescent="0.2">
      <c r="A584" s="104"/>
      <c r="I584" s="131"/>
      <c r="J584" s="128"/>
      <c r="K584" s="128"/>
      <c r="L584" s="156"/>
      <c r="M584" s="131"/>
      <c r="N584" s="128"/>
      <c r="O584" s="128"/>
      <c r="P584" s="156"/>
    </row>
    <row r="585" spans="1:16" ht="14.1" customHeight="1" x14ac:dyDescent="0.2">
      <c r="A585" s="104"/>
      <c r="I585" s="131"/>
      <c r="J585" s="128"/>
      <c r="K585" s="128"/>
      <c r="L585" s="156"/>
    </row>
    <row r="586" spans="1:16" ht="14.1" customHeight="1" x14ac:dyDescent="0.2">
      <c r="A586" s="104"/>
      <c r="I586" s="131"/>
      <c r="J586" s="128"/>
      <c r="K586" s="128"/>
      <c r="L586" s="156"/>
      <c r="M586" s="369"/>
      <c r="N586" s="370"/>
      <c r="O586" s="370"/>
      <c r="P586" s="156"/>
    </row>
    <row r="587" spans="1:16" ht="14.1" customHeight="1" x14ac:dyDescent="0.2">
      <c r="A587" s="104"/>
      <c r="I587" s="131"/>
      <c r="J587" s="128"/>
      <c r="K587" s="128"/>
      <c r="L587" s="156"/>
    </row>
    <row r="588" spans="1:16" ht="14.1" customHeight="1" x14ac:dyDescent="0.2">
      <c r="A588" s="104"/>
      <c r="I588" s="131"/>
      <c r="J588" s="128"/>
      <c r="K588" s="128"/>
      <c r="L588" s="156"/>
    </row>
    <row r="589" spans="1:16" ht="14.1" customHeight="1" x14ac:dyDescent="0.2">
      <c r="A589" s="104"/>
      <c r="I589" s="131"/>
      <c r="J589" s="128"/>
      <c r="K589" s="128"/>
      <c r="L589" s="156"/>
    </row>
    <row r="590" spans="1:16" ht="14.1" customHeight="1" x14ac:dyDescent="0.2">
      <c r="A590" s="104"/>
      <c r="I590" s="371" t="s">
        <v>151</v>
      </c>
      <c r="J590" s="372">
        <f>SUM(J547:J589)</f>
        <v>140035</v>
      </c>
      <c r="K590" s="372">
        <f>SUM(K547:K589)</f>
        <v>124114</v>
      </c>
      <c r="L590" s="372">
        <f>SUM(L547:L589)</f>
        <v>15921</v>
      </c>
      <c r="M590" s="371" t="s">
        <v>151</v>
      </c>
      <c r="N590" s="372">
        <f>SUM(N547:N589)</f>
        <v>256738</v>
      </c>
      <c r="O590" s="372">
        <f>SUM(O547:O589)</f>
        <v>289311</v>
      </c>
      <c r="P590" s="372">
        <f>SUM(P547:P589)</f>
        <v>-32573</v>
      </c>
    </row>
    <row r="591" spans="1:16" ht="14.1" customHeight="1" x14ac:dyDescent="0.2">
      <c r="A591" s="104"/>
      <c r="I591" s="379"/>
      <c r="J591" s="372">
        <f>N590</f>
        <v>256738</v>
      </c>
      <c r="K591" s="372">
        <f>O590</f>
        <v>289311</v>
      </c>
      <c r="L591" s="372">
        <f>P590</f>
        <v>-32573</v>
      </c>
      <c r="M591" s="388"/>
      <c r="N591" s="389"/>
      <c r="O591" s="389"/>
      <c r="P591" s="389"/>
    </row>
    <row r="592" spans="1:16" ht="14.1" customHeight="1" x14ac:dyDescent="0.2">
      <c r="A592" s="104"/>
      <c r="J592" s="376">
        <f>SUM(J590:J591)</f>
        <v>396773</v>
      </c>
      <c r="K592" s="376">
        <f>SUM(K590:K591)</f>
        <v>413425</v>
      </c>
      <c r="L592" s="376">
        <f>SUM(L590:L591)</f>
        <v>-16652</v>
      </c>
      <c r="M592" s="343" t="s">
        <v>360</v>
      </c>
    </row>
    <row r="593" spans="1:16" ht="14.1" customHeight="1" x14ac:dyDescent="0.2">
      <c r="A593" s="104"/>
      <c r="I593" s="377" t="s">
        <v>373</v>
      </c>
      <c r="J593" s="342">
        <f>C546-J592</f>
        <v>0</v>
      </c>
      <c r="K593" s="342">
        <f>E546-K592</f>
        <v>0</v>
      </c>
      <c r="L593" s="342">
        <f>G546-L592</f>
        <v>0</v>
      </c>
    </row>
    <row r="594" spans="1:16" ht="14.1" customHeight="1" x14ac:dyDescent="0.2">
      <c r="I594" s="392"/>
    </row>
    <row r="595" spans="1:16" ht="14.1" customHeight="1" x14ac:dyDescent="0.2">
      <c r="A595" s="114">
        <v>13</v>
      </c>
      <c r="B595" s="190" t="s">
        <v>102</v>
      </c>
      <c r="C595" s="48">
        <v>327506</v>
      </c>
      <c r="D595" s="363">
        <f>C595*100/22958322</f>
        <v>1.426524116178874</v>
      </c>
      <c r="E595" s="48">
        <v>302507</v>
      </c>
      <c r="F595" s="363">
        <f>E595*100/23212007</f>
        <v>1.3032350024709194</v>
      </c>
      <c r="G595" s="120">
        <f>C595-E595</f>
        <v>24999</v>
      </c>
      <c r="H595" s="121">
        <f>G595*100/E595</f>
        <v>8.2639409997124034</v>
      </c>
      <c r="I595" s="371"/>
      <c r="J595" s="372"/>
      <c r="K595" s="372"/>
      <c r="L595" s="372"/>
      <c r="M595" s="378"/>
      <c r="N595" s="372"/>
      <c r="O595" s="372"/>
      <c r="P595" s="372"/>
    </row>
    <row r="596" spans="1:16" ht="14.1" customHeight="1" x14ac:dyDescent="0.2">
      <c r="I596" s="171" t="s">
        <v>198</v>
      </c>
      <c r="J596" s="128">
        <v>41222</v>
      </c>
      <c r="K596" s="128">
        <v>38436</v>
      </c>
      <c r="L596" s="156">
        <f t="shared" ref="L596:L638" si="28">J596-K596</f>
        <v>2786</v>
      </c>
      <c r="M596" s="171" t="s">
        <v>344</v>
      </c>
      <c r="N596" s="128">
        <v>493</v>
      </c>
      <c r="O596" s="128">
        <v>9718</v>
      </c>
      <c r="P596" s="156">
        <f t="shared" ref="P596:P622" si="29">N596-O596</f>
        <v>-9225</v>
      </c>
    </row>
    <row r="597" spans="1:16" ht="14.1" customHeight="1" x14ac:dyDescent="0.2">
      <c r="I597" s="171" t="s">
        <v>199</v>
      </c>
      <c r="J597" s="128">
        <v>32505</v>
      </c>
      <c r="K597" s="128">
        <v>31091</v>
      </c>
      <c r="L597" s="156">
        <f t="shared" si="28"/>
        <v>1414</v>
      </c>
      <c r="M597" s="171" t="s">
        <v>130</v>
      </c>
      <c r="N597" s="128">
        <v>25861</v>
      </c>
      <c r="O597" s="128">
        <v>31657</v>
      </c>
      <c r="P597" s="156">
        <f t="shared" si="29"/>
        <v>-5796</v>
      </c>
    </row>
    <row r="598" spans="1:16" ht="14.1" customHeight="1" x14ac:dyDescent="0.2">
      <c r="I598" s="171" t="s">
        <v>323</v>
      </c>
      <c r="J598" s="128">
        <v>16639</v>
      </c>
      <c r="K598" s="128">
        <v>12788</v>
      </c>
      <c r="L598" s="156">
        <f t="shared" si="28"/>
        <v>3851</v>
      </c>
      <c r="M598" s="171" t="s">
        <v>17</v>
      </c>
      <c r="N598" s="128">
        <v>673</v>
      </c>
      <c r="O598" s="128">
        <v>5365</v>
      </c>
      <c r="P598" s="156">
        <f t="shared" si="29"/>
        <v>-4692</v>
      </c>
    </row>
    <row r="599" spans="1:16" ht="14.1" customHeight="1" x14ac:dyDescent="0.2">
      <c r="B599" s="390"/>
      <c r="C599" s="398"/>
      <c r="D599" s="390"/>
      <c r="E599" s="398"/>
      <c r="F599" s="390"/>
      <c r="I599" s="171" t="s">
        <v>28</v>
      </c>
      <c r="J599" s="128">
        <v>14045</v>
      </c>
      <c r="K599" s="128">
        <v>9357</v>
      </c>
      <c r="L599" s="156">
        <f t="shared" si="28"/>
        <v>4688</v>
      </c>
      <c r="M599" s="171" t="s">
        <v>302</v>
      </c>
      <c r="N599" s="128">
        <v>11648</v>
      </c>
      <c r="O599" s="128">
        <v>14594</v>
      </c>
      <c r="P599" s="156">
        <f t="shared" si="29"/>
        <v>-2946</v>
      </c>
    </row>
    <row r="600" spans="1:16" ht="14.1" customHeight="1" x14ac:dyDescent="0.2">
      <c r="B600" s="390"/>
      <c r="C600" s="390"/>
      <c r="D600" s="390"/>
      <c r="E600" s="390"/>
      <c r="F600" s="390"/>
      <c r="I600" s="171" t="s">
        <v>306</v>
      </c>
      <c r="J600" s="128">
        <v>11736</v>
      </c>
      <c r="K600" s="128">
        <v>9468</v>
      </c>
      <c r="L600" s="156">
        <f t="shared" si="28"/>
        <v>2268</v>
      </c>
      <c r="M600" s="171" t="s">
        <v>22</v>
      </c>
      <c r="N600" s="128">
        <v>5705</v>
      </c>
      <c r="O600" s="128">
        <v>6208</v>
      </c>
      <c r="P600" s="156">
        <f t="shared" si="29"/>
        <v>-503</v>
      </c>
    </row>
    <row r="601" spans="1:16" ht="14.1" customHeight="1" x14ac:dyDescent="0.2">
      <c r="B601" s="390"/>
      <c r="C601" s="390"/>
      <c r="D601" s="390"/>
      <c r="E601" s="390"/>
      <c r="F601" s="390"/>
      <c r="I601" s="171" t="s">
        <v>34</v>
      </c>
      <c r="J601" s="128">
        <v>10528</v>
      </c>
      <c r="K601" s="128">
        <v>5678</v>
      </c>
      <c r="L601" s="156">
        <f t="shared" si="28"/>
        <v>4850</v>
      </c>
      <c r="M601" s="171" t="s">
        <v>48</v>
      </c>
      <c r="N601" s="128">
        <v>5430</v>
      </c>
      <c r="O601" s="128">
        <v>5921</v>
      </c>
      <c r="P601" s="156">
        <f t="shared" si="29"/>
        <v>-491</v>
      </c>
    </row>
    <row r="602" spans="1:16" ht="14.1" customHeight="1" x14ac:dyDescent="0.2">
      <c r="I602" s="171" t="s">
        <v>312</v>
      </c>
      <c r="J602" s="128">
        <v>9962</v>
      </c>
      <c r="K602" s="128">
        <v>8156</v>
      </c>
      <c r="L602" s="156">
        <f t="shared" si="28"/>
        <v>1806</v>
      </c>
      <c r="M602" s="171" t="s">
        <v>261</v>
      </c>
      <c r="N602" s="128">
        <v>1389</v>
      </c>
      <c r="O602" s="128">
        <v>1864</v>
      </c>
      <c r="P602" s="156">
        <f t="shared" si="29"/>
        <v>-475</v>
      </c>
    </row>
    <row r="603" spans="1:16" ht="14.1" customHeight="1" x14ac:dyDescent="0.2">
      <c r="I603" s="171" t="s">
        <v>212</v>
      </c>
      <c r="J603" s="128">
        <v>8954</v>
      </c>
      <c r="K603" s="128">
        <v>6111</v>
      </c>
      <c r="L603" s="156">
        <f t="shared" si="28"/>
        <v>2843</v>
      </c>
      <c r="M603" s="171" t="s">
        <v>311</v>
      </c>
      <c r="N603" s="128">
        <v>484</v>
      </c>
      <c r="O603" s="128">
        <v>838</v>
      </c>
      <c r="P603" s="156">
        <f t="shared" si="29"/>
        <v>-354</v>
      </c>
    </row>
    <row r="604" spans="1:16" ht="14.1" customHeight="1" x14ac:dyDescent="0.2">
      <c r="I604" s="171" t="s">
        <v>301</v>
      </c>
      <c r="J604" s="128">
        <v>8711</v>
      </c>
      <c r="K604" s="128">
        <v>5544</v>
      </c>
      <c r="L604" s="156">
        <f t="shared" si="28"/>
        <v>3167</v>
      </c>
      <c r="M604" s="171" t="s">
        <v>315</v>
      </c>
      <c r="N604" s="128">
        <v>23466</v>
      </c>
      <c r="O604" s="128">
        <v>23659</v>
      </c>
      <c r="P604" s="156">
        <f t="shared" si="29"/>
        <v>-193</v>
      </c>
    </row>
    <row r="605" spans="1:16" ht="14.1" customHeight="1" x14ac:dyDescent="0.2">
      <c r="I605" s="171" t="s">
        <v>23</v>
      </c>
      <c r="J605" s="128">
        <v>8689</v>
      </c>
      <c r="K605" s="128">
        <v>8006</v>
      </c>
      <c r="L605" s="156">
        <f t="shared" si="28"/>
        <v>683</v>
      </c>
      <c r="M605" s="171" t="s">
        <v>308</v>
      </c>
      <c r="N605" s="128">
        <v>1118</v>
      </c>
      <c r="O605" s="128">
        <v>1255</v>
      </c>
      <c r="P605" s="156">
        <f t="shared" si="29"/>
        <v>-137</v>
      </c>
    </row>
    <row r="606" spans="1:16" ht="14.1" customHeight="1" x14ac:dyDescent="0.2">
      <c r="A606" s="111"/>
      <c r="B606" s="367"/>
      <c r="C606" s="367"/>
      <c r="D606" s="367"/>
      <c r="E606" s="367"/>
      <c r="F606" s="367"/>
      <c r="G606" s="367"/>
      <c r="H606" s="367"/>
      <c r="I606" s="171" t="s">
        <v>257</v>
      </c>
      <c r="J606" s="128">
        <v>8368</v>
      </c>
      <c r="K606" s="128">
        <v>6275</v>
      </c>
      <c r="L606" s="156">
        <f t="shared" si="28"/>
        <v>2093</v>
      </c>
      <c r="M606" s="171" t="s">
        <v>319</v>
      </c>
      <c r="N606" s="128">
        <v>256</v>
      </c>
      <c r="O606" s="128">
        <v>353</v>
      </c>
      <c r="P606" s="156">
        <f t="shared" si="29"/>
        <v>-97</v>
      </c>
    </row>
    <row r="607" spans="1:16" ht="14.1" customHeight="1" x14ac:dyDescent="0.2">
      <c r="I607" s="171" t="s">
        <v>333</v>
      </c>
      <c r="J607" s="128">
        <v>7453</v>
      </c>
      <c r="K607" s="128">
        <v>1701</v>
      </c>
      <c r="L607" s="156">
        <f t="shared" si="28"/>
        <v>5752</v>
      </c>
      <c r="M607" s="171" t="s">
        <v>339</v>
      </c>
      <c r="N607" s="128">
        <v>0</v>
      </c>
      <c r="O607" s="128">
        <v>94</v>
      </c>
      <c r="P607" s="156">
        <f t="shared" si="29"/>
        <v>-94</v>
      </c>
    </row>
    <row r="608" spans="1:16" ht="14.1" customHeight="1" x14ac:dyDescent="0.2">
      <c r="I608" s="171" t="s">
        <v>31</v>
      </c>
      <c r="J608" s="128">
        <v>6752</v>
      </c>
      <c r="K608" s="128">
        <v>3525</v>
      </c>
      <c r="L608" s="156">
        <f t="shared" si="28"/>
        <v>3227</v>
      </c>
      <c r="M608" s="171" t="s">
        <v>331</v>
      </c>
      <c r="N608" s="128">
        <v>5</v>
      </c>
      <c r="O608" s="128">
        <v>56</v>
      </c>
      <c r="P608" s="156">
        <f t="shared" si="29"/>
        <v>-51</v>
      </c>
    </row>
    <row r="609" spans="1:16" ht="14.1" customHeight="1" x14ac:dyDescent="0.2">
      <c r="A609" s="104"/>
      <c r="I609" s="171" t="s">
        <v>33</v>
      </c>
      <c r="J609" s="128">
        <v>5289</v>
      </c>
      <c r="K609" s="128">
        <v>2957</v>
      </c>
      <c r="L609" s="156">
        <f t="shared" si="28"/>
        <v>2332</v>
      </c>
      <c r="M609" s="171" t="s">
        <v>254</v>
      </c>
      <c r="N609" s="128">
        <v>73</v>
      </c>
      <c r="O609" s="128">
        <v>123</v>
      </c>
      <c r="P609" s="156">
        <f t="shared" si="29"/>
        <v>-50</v>
      </c>
    </row>
    <row r="610" spans="1:16" ht="14.1" customHeight="1" x14ac:dyDescent="0.2">
      <c r="A610" s="104"/>
      <c r="I610" s="171" t="s">
        <v>318</v>
      </c>
      <c r="J610" s="128">
        <v>4805</v>
      </c>
      <c r="K610" s="128">
        <v>3318</v>
      </c>
      <c r="L610" s="156">
        <f t="shared" si="28"/>
        <v>1487</v>
      </c>
      <c r="M610" s="171" t="s">
        <v>30</v>
      </c>
      <c r="N610" s="128">
        <v>5</v>
      </c>
      <c r="O610" s="128">
        <v>45</v>
      </c>
      <c r="P610" s="156">
        <f t="shared" si="29"/>
        <v>-40</v>
      </c>
    </row>
    <row r="611" spans="1:16" ht="14.1" customHeight="1" x14ac:dyDescent="0.2">
      <c r="A611" s="104"/>
      <c r="I611" s="171" t="s">
        <v>335</v>
      </c>
      <c r="J611" s="128">
        <v>3414</v>
      </c>
      <c r="K611" s="128">
        <v>1828</v>
      </c>
      <c r="L611" s="156">
        <f t="shared" si="28"/>
        <v>1586</v>
      </c>
      <c r="M611" s="171" t="s">
        <v>271</v>
      </c>
      <c r="N611" s="128">
        <v>17</v>
      </c>
      <c r="O611" s="128">
        <v>55</v>
      </c>
      <c r="P611" s="156">
        <f t="shared" si="29"/>
        <v>-38</v>
      </c>
    </row>
    <row r="612" spans="1:16" ht="14.1" customHeight="1" x14ac:dyDescent="0.2">
      <c r="A612" s="104"/>
      <c r="I612" s="171" t="s">
        <v>304</v>
      </c>
      <c r="J612" s="128">
        <v>2224</v>
      </c>
      <c r="K612" s="128">
        <v>2061</v>
      </c>
      <c r="L612" s="156">
        <f t="shared" si="28"/>
        <v>163</v>
      </c>
      <c r="M612" s="171" t="s">
        <v>303</v>
      </c>
      <c r="N612" s="128">
        <v>181</v>
      </c>
      <c r="O612" s="128">
        <v>216</v>
      </c>
      <c r="P612" s="156">
        <f t="shared" si="29"/>
        <v>-35</v>
      </c>
    </row>
    <row r="613" spans="1:16" ht="14.1" customHeight="1" x14ac:dyDescent="0.2">
      <c r="A613" s="104"/>
      <c r="I613" s="171" t="s">
        <v>332</v>
      </c>
      <c r="J613" s="128">
        <v>1854</v>
      </c>
      <c r="K613" s="128">
        <v>1242</v>
      </c>
      <c r="L613" s="156">
        <f t="shared" si="28"/>
        <v>612</v>
      </c>
      <c r="M613" s="171" t="s">
        <v>201</v>
      </c>
      <c r="N613" s="128">
        <v>3</v>
      </c>
      <c r="O613" s="128">
        <v>30</v>
      </c>
      <c r="P613" s="156">
        <f t="shared" si="29"/>
        <v>-27</v>
      </c>
    </row>
    <row r="614" spans="1:16" ht="14.1" customHeight="1" x14ac:dyDescent="0.2">
      <c r="A614" s="104"/>
      <c r="I614" s="171" t="s">
        <v>317</v>
      </c>
      <c r="J614" s="128">
        <v>1621</v>
      </c>
      <c r="K614" s="128">
        <v>666</v>
      </c>
      <c r="L614" s="156">
        <f t="shared" si="28"/>
        <v>955</v>
      </c>
      <c r="M614" s="171" t="s">
        <v>265</v>
      </c>
      <c r="N614" s="128">
        <v>52</v>
      </c>
      <c r="O614" s="128">
        <v>66</v>
      </c>
      <c r="P614" s="156">
        <f t="shared" si="29"/>
        <v>-14</v>
      </c>
    </row>
    <row r="615" spans="1:16" ht="14.1" customHeight="1" x14ac:dyDescent="0.2">
      <c r="A615" s="104"/>
      <c r="I615" s="171" t="s">
        <v>338</v>
      </c>
      <c r="J615" s="128">
        <v>1436</v>
      </c>
      <c r="K615" s="128">
        <v>909</v>
      </c>
      <c r="L615" s="156">
        <f t="shared" si="28"/>
        <v>527</v>
      </c>
      <c r="M615" s="171" t="s">
        <v>326</v>
      </c>
      <c r="N615" s="128">
        <v>60</v>
      </c>
      <c r="O615" s="128">
        <v>71</v>
      </c>
      <c r="P615" s="156">
        <f t="shared" si="29"/>
        <v>-11</v>
      </c>
    </row>
    <row r="616" spans="1:16" ht="14.1" customHeight="1" x14ac:dyDescent="0.2">
      <c r="A616" s="104"/>
      <c r="I616" s="171" t="s">
        <v>327</v>
      </c>
      <c r="J616" s="128">
        <v>1419</v>
      </c>
      <c r="K616" s="128">
        <v>962</v>
      </c>
      <c r="L616" s="156">
        <f t="shared" si="28"/>
        <v>457</v>
      </c>
      <c r="M616" s="171" t="s">
        <v>44</v>
      </c>
      <c r="N616" s="128">
        <v>77</v>
      </c>
      <c r="O616" s="128">
        <v>86</v>
      </c>
      <c r="P616" s="156">
        <f t="shared" si="29"/>
        <v>-9</v>
      </c>
    </row>
    <row r="617" spans="1:16" ht="14.1" customHeight="1" x14ac:dyDescent="0.2">
      <c r="A617" s="104"/>
      <c r="I617" s="171" t="s">
        <v>316</v>
      </c>
      <c r="J617" s="128">
        <v>1262</v>
      </c>
      <c r="K617" s="128">
        <v>1126</v>
      </c>
      <c r="L617" s="156">
        <f t="shared" si="28"/>
        <v>136</v>
      </c>
      <c r="M617" s="171" t="s">
        <v>262</v>
      </c>
      <c r="N617" s="128">
        <v>11</v>
      </c>
      <c r="O617" s="128">
        <v>19</v>
      </c>
      <c r="P617" s="156">
        <f t="shared" si="29"/>
        <v>-8</v>
      </c>
    </row>
    <row r="618" spans="1:16" ht="14.1" customHeight="1" x14ac:dyDescent="0.2">
      <c r="A618" s="104"/>
      <c r="I618" s="171" t="s">
        <v>328</v>
      </c>
      <c r="J618" s="128">
        <v>1043</v>
      </c>
      <c r="K618" s="128">
        <v>500</v>
      </c>
      <c r="L618" s="156">
        <f t="shared" si="28"/>
        <v>543</v>
      </c>
      <c r="M618" s="171" t="s">
        <v>368</v>
      </c>
      <c r="N618" s="128">
        <v>0</v>
      </c>
      <c r="O618" s="128">
        <v>3</v>
      </c>
      <c r="P618" s="156">
        <f t="shared" si="29"/>
        <v>-3</v>
      </c>
    </row>
    <row r="619" spans="1:16" ht="14.1" customHeight="1" x14ac:dyDescent="0.2">
      <c r="A619" s="104"/>
      <c r="I619" s="171" t="s">
        <v>329</v>
      </c>
      <c r="J619" s="128">
        <v>773</v>
      </c>
      <c r="K619" s="128">
        <v>650</v>
      </c>
      <c r="L619" s="156">
        <f t="shared" si="28"/>
        <v>123</v>
      </c>
      <c r="M619" s="171" t="s">
        <v>211</v>
      </c>
      <c r="N619" s="128">
        <v>6</v>
      </c>
      <c r="O619" s="128">
        <v>9</v>
      </c>
      <c r="P619" s="156">
        <f t="shared" si="29"/>
        <v>-3</v>
      </c>
    </row>
    <row r="620" spans="1:16" ht="14.1" customHeight="1" x14ac:dyDescent="0.2">
      <c r="A620" s="104"/>
      <c r="I620" s="171" t="s">
        <v>210</v>
      </c>
      <c r="J620" s="128">
        <v>703</v>
      </c>
      <c r="K620" s="128">
        <v>319</v>
      </c>
      <c r="L620" s="156">
        <f t="shared" si="28"/>
        <v>384</v>
      </c>
      <c r="M620" s="171" t="s">
        <v>320</v>
      </c>
      <c r="N620" s="128">
        <v>81</v>
      </c>
      <c r="O620" s="128">
        <v>83</v>
      </c>
      <c r="P620" s="156">
        <f t="shared" si="29"/>
        <v>-2</v>
      </c>
    </row>
    <row r="621" spans="1:16" ht="14.1" customHeight="1" x14ac:dyDescent="0.2">
      <c r="A621" s="104"/>
      <c r="I621" s="171" t="s">
        <v>305</v>
      </c>
      <c r="J621" s="128">
        <v>538</v>
      </c>
      <c r="K621" s="128">
        <v>362</v>
      </c>
      <c r="L621" s="156">
        <f t="shared" si="28"/>
        <v>176</v>
      </c>
      <c r="M621" s="171" t="s">
        <v>310</v>
      </c>
      <c r="N621" s="128">
        <v>0</v>
      </c>
      <c r="O621" s="128">
        <v>2</v>
      </c>
      <c r="P621" s="156">
        <f t="shared" si="29"/>
        <v>-2</v>
      </c>
    </row>
    <row r="622" spans="1:16" ht="14.1" customHeight="1" x14ac:dyDescent="0.2">
      <c r="A622" s="104"/>
      <c r="I622" s="171" t="s">
        <v>336</v>
      </c>
      <c r="J622" s="128">
        <v>443</v>
      </c>
      <c r="K622" s="128">
        <v>239</v>
      </c>
      <c r="L622" s="156">
        <f t="shared" si="28"/>
        <v>204</v>
      </c>
      <c r="M622" s="171" t="s">
        <v>52</v>
      </c>
      <c r="N622" s="128">
        <v>0</v>
      </c>
      <c r="O622" s="128">
        <v>1</v>
      </c>
      <c r="P622" s="156">
        <f t="shared" si="29"/>
        <v>-1</v>
      </c>
    </row>
    <row r="623" spans="1:16" ht="14.1" customHeight="1" x14ac:dyDescent="0.2">
      <c r="A623" s="104"/>
      <c r="I623" s="171" t="s">
        <v>314</v>
      </c>
      <c r="J623" s="128">
        <v>301</v>
      </c>
      <c r="K623" s="128">
        <v>44</v>
      </c>
      <c r="L623" s="156">
        <f t="shared" si="28"/>
        <v>257</v>
      </c>
      <c r="M623" s="131"/>
      <c r="N623" s="128"/>
      <c r="O623" s="128"/>
      <c r="P623" s="156"/>
    </row>
    <row r="624" spans="1:16" ht="14.1" customHeight="1" x14ac:dyDescent="0.2">
      <c r="A624" s="104"/>
      <c r="I624" s="171" t="s">
        <v>342</v>
      </c>
      <c r="J624" s="128">
        <v>280</v>
      </c>
      <c r="K624" s="128">
        <v>252</v>
      </c>
      <c r="L624" s="156">
        <f t="shared" si="28"/>
        <v>28</v>
      </c>
      <c r="M624" s="131"/>
      <c r="N624" s="128"/>
      <c r="O624" s="128"/>
      <c r="P624" s="156"/>
    </row>
    <row r="625" spans="1:16" ht="14.1" customHeight="1" x14ac:dyDescent="0.2">
      <c r="A625" s="104"/>
      <c r="I625" s="171" t="s">
        <v>324</v>
      </c>
      <c r="J625" s="128">
        <v>262</v>
      </c>
      <c r="K625" s="128">
        <v>246</v>
      </c>
      <c r="L625" s="156">
        <f t="shared" si="28"/>
        <v>16</v>
      </c>
    </row>
    <row r="626" spans="1:16" ht="14.1" customHeight="1" x14ac:dyDescent="0.2">
      <c r="A626" s="104"/>
      <c r="I626" s="171" t="s">
        <v>204</v>
      </c>
      <c r="J626" s="128">
        <v>245</v>
      </c>
      <c r="K626" s="128">
        <v>185</v>
      </c>
      <c r="L626" s="156">
        <f t="shared" si="28"/>
        <v>60</v>
      </c>
      <c r="M626" s="131"/>
      <c r="N626" s="128"/>
      <c r="O626" s="128"/>
      <c r="P626" s="156"/>
    </row>
    <row r="627" spans="1:16" ht="14.1" customHeight="1" x14ac:dyDescent="0.2">
      <c r="A627" s="104"/>
      <c r="I627" s="171" t="s">
        <v>313</v>
      </c>
      <c r="J627" s="128">
        <v>210</v>
      </c>
      <c r="K627" s="128">
        <v>191</v>
      </c>
      <c r="L627" s="156">
        <f t="shared" si="28"/>
        <v>19</v>
      </c>
      <c r="M627" s="131"/>
      <c r="N627" s="128"/>
      <c r="O627" s="128"/>
      <c r="P627" s="156"/>
    </row>
    <row r="628" spans="1:16" ht="14.1" customHeight="1" x14ac:dyDescent="0.2">
      <c r="A628" s="104"/>
      <c r="I628" s="171" t="s">
        <v>309</v>
      </c>
      <c r="J628" s="128">
        <v>164</v>
      </c>
      <c r="K628" s="128">
        <v>36</v>
      </c>
      <c r="L628" s="156">
        <f t="shared" si="28"/>
        <v>128</v>
      </c>
      <c r="M628" s="131"/>
      <c r="N628" s="128"/>
      <c r="O628" s="128"/>
      <c r="P628" s="156"/>
    </row>
    <row r="629" spans="1:16" ht="14.1" customHeight="1" x14ac:dyDescent="0.2">
      <c r="A629" s="104"/>
      <c r="I629" s="171" t="s">
        <v>337</v>
      </c>
      <c r="J629" s="128">
        <v>114</v>
      </c>
      <c r="K629" s="128">
        <v>61</v>
      </c>
      <c r="L629" s="156">
        <f t="shared" si="28"/>
        <v>53</v>
      </c>
      <c r="M629" s="131"/>
      <c r="N629" s="128"/>
      <c r="O629" s="128"/>
      <c r="P629" s="156"/>
    </row>
    <row r="630" spans="1:16" ht="14.1" customHeight="1" x14ac:dyDescent="0.2">
      <c r="A630" s="104"/>
      <c r="I630" s="171" t="s">
        <v>334</v>
      </c>
      <c r="J630" s="128">
        <v>109</v>
      </c>
      <c r="K630" s="128">
        <v>45</v>
      </c>
      <c r="L630" s="156">
        <f t="shared" si="28"/>
        <v>64</v>
      </c>
      <c r="M630" s="131"/>
      <c r="N630" s="128"/>
      <c r="O630" s="128"/>
      <c r="P630" s="156"/>
    </row>
    <row r="631" spans="1:16" ht="14.1" customHeight="1" x14ac:dyDescent="0.2">
      <c r="A631" s="104"/>
      <c r="I631" s="171" t="s">
        <v>341</v>
      </c>
      <c r="J631" s="128">
        <v>104</v>
      </c>
      <c r="K631" s="128">
        <v>60</v>
      </c>
      <c r="L631" s="156">
        <f t="shared" si="28"/>
        <v>44</v>
      </c>
      <c r="M631" s="131"/>
      <c r="N631" s="128"/>
      <c r="O631" s="128"/>
      <c r="P631" s="156"/>
    </row>
    <row r="632" spans="1:16" ht="14.1" customHeight="1" x14ac:dyDescent="0.2">
      <c r="A632" s="104"/>
      <c r="I632" s="171" t="s">
        <v>347</v>
      </c>
      <c r="J632" s="128">
        <v>93</v>
      </c>
      <c r="K632" s="128">
        <v>85</v>
      </c>
      <c r="L632" s="156">
        <f t="shared" si="28"/>
        <v>8</v>
      </c>
      <c r="M632" s="131"/>
      <c r="N632" s="128"/>
      <c r="O632" s="128"/>
      <c r="P632" s="156"/>
    </row>
    <row r="633" spans="1:16" ht="14.1" customHeight="1" x14ac:dyDescent="0.2">
      <c r="A633" s="104"/>
      <c r="I633" s="171" t="s">
        <v>322</v>
      </c>
      <c r="J633" s="128">
        <v>50</v>
      </c>
      <c r="K633" s="128">
        <v>32</v>
      </c>
      <c r="L633" s="156">
        <f t="shared" si="28"/>
        <v>18</v>
      </c>
      <c r="M633" s="131"/>
      <c r="N633" s="128"/>
      <c r="O633" s="128"/>
      <c r="P633" s="156"/>
    </row>
    <row r="634" spans="1:16" ht="14.1" customHeight="1" x14ac:dyDescent="0.2">
      <c r="A634" s="104"/>
      <c r="I634" s="171" t="s">
        <v>358</v>
      </c>
      <c r="J634" s="128">
        <v>40</v>
      </c>
      <c r="K634" s="128">
        <v>11</v>
      </c>
      <c r="L634" s="156">
        <f t="shared" si="28"/>
        <v>29</v>
      </c>
    </row>
    <row r="635" spans="1:16" ht="14.1" customHeight="1" x14ac:dyDescent="0.2">
      <c r="A635" s="104"/>
      <c r="I635" s="171" t="s">
        <v>321</v>
      </c>
      <c r="J635" s="128">
        <v>38</v>
      </c>
      <c r="K635" s="128">
        <v>0</v>
      </c>
      <c r="L635" s="156">
        <f t="shared" si="28"/>
        <v>38</v>
      </c>
    </row>
    <row r="636" spans="1:16" ht="14.1" customHeight="1" x14ac:dyDescent="0.2">
      <c r="A636" s="104"/>
      <c r="I636" s="171" t="s">
        <v>354</v>
      </c>
      <c r="J636" s="128">
        <v>31</v>
      </c>
      <c r="K636" s="128">
        <v>14</v>
      </c>
      <c r="L636" s="156">
        <f t="shared" si="28"/>
        <v>17</v>
      </c>
    </row>
    <row r="637" spans="1:16" ht="14.1" customHeight="1" x14ac:dyDescent="0.2">
      <c r="A637" s="104"/>
      <c r="I637" s="171" t="s">
        <v>340</v>
      </c>
      <c r="J637" s="128">
        <v>28</v>
      </c>
      <c r="K637" s="128">
        <v>4</v>
      </c>
      <c r="L637" s="156">
        <f t="shared" si="28"/>
        <v>24</v>
      </c>
    </row>
    <row r="638" spans="1:16" ht="14.1" customHeight="1" x14ac:dyDescent="0.2">
      <c r="A638" s="104"/>
      <c r="I638" s="171" t="s">
        <v>137</v>
      </c>
      <c r="J638" s="128">
        <v>35955</v>
      </c>
      <c r="K638" s="128">
        <v>35575</v>
      </c>
      <c r="L638" s="156">
        <f t="shared" si="28"/>
        <v>380</v>
      </c>
    </row>
    <row r="639" spans="1:16" ht="14.1" customHeight="1" x14ac:dyDescent="0.2">
      <c r="A639" s="104"/>
      <c r="I639" s="371" t="s">
        <v>351</v>
      </c>
      <c r="J639" s="372">
        <f>SUM(J596:J638)</f>
        <v>250412</v>
      </c>
      <c r="K639" s="372">
        <f t="shared" ref="K639:P639" si="30">SUM(K596:K638)</f>
        <v>200116</v>
      </c>
      <c r="L639" s="372">
        <f t="shared" si="30"/>
        <v>50296</v>
      </c>
      <c r="M639" s="371" t="s">
        <v>351</v>
      </c>
      <c r="N639" s="372">
        <f t="shared" si="30"/>
        <v>77094</v>
      </c>
      <c r="O639" s="372">
        <f t="shared" si="30"/>
        <v>102391</v>
      </c>
      <c r="P639" s="372">
        <f t="shared" si="30"/>
        <v>-25297</v>
      </c>
    </row>
    <row r="640" spans="1:16" ht="14.1" customHeight="1" x14ac:dyDescent="0.2">
      <c r="A640" s="104"/>
      <c r="I640" s="379"/>
      <c r="J640" s="372">
        <f>N639</f>
        <v>77094</v>
      </c>
      <c r="K640" s="372">
        <f>O639</f>
        <v>102391</v>
      </c>
      <c r="L640" s="372">
        <f>P639</f>
        <v>-25297</v>
      </c>
      <c r="M640" s="388"/>
      <c r="N640" s="389"/>
      <c r="O640" s="389"/>
      <c r="P640" s="389"/>
    </row>
    <row r="641" spans="1:16" ht="14.1" customHeight="1" x14ac:dyDescent="0.2">
      <c r="A641" s="104"/>
      <c r="J641" s="376">
        <f>SUM(J639:J640)</f>
        <v>327506</v>
      </c>
      <c r="K641" s="376">
        <f>SUM(K639:K640)</f>
        <v>302507</v>
      </c>
      <c r="L641" s="376">
        <f>SUM(L639:L640)</f>
        <v>24999</v>
      </c>
    </row>
    <row r="642" spans="1:16" ht="14.1" customHeight="1" x14ac:dyDescent="0.2">
      <c r="A642" s="104"/>
      <c r="I642" s="377" t="s">
        <v>374</v>
      </c>
      <c r="J642" s="342">
        <f>C595-J641</f>
        <v>0</v>
      </c>
      <c r="K642" s="342">
        <f>E595-K641</f>
        <v>0</v>
      </c>
      <c r="L642" s="342">
        <f>G595-L641</f>
        <v>0</v>
      </c>
    </row>
    <row r="643" spans="1:16" ht="14.1" customHeight="1" x14ac:dyDescent="0.2">
      <c r="A643" s="104"/>
      <c r="I643" s="377"/>
    </row>
    <row r="644" spans="1:16" ht="14.1" customHeight="1" x14ac:dyDescent="0.2">
      <c r="A644" s="114">
        <v>14</v>
      </c>
      <c r="B644" s="190" t="s">
        <v>94</v>
      </c>
      <c r="C644" s="48">
        <v>317093</v>
      </c>
      <c r="D644" s="363">
        <f>C644*100/22958322</f>
        <v>1.3811680139341194</v>
      </c>
      <c r="E644" s="48">
        <v>319705</v>
      </c>
      <c r="F644" s="363">
        <f>E644*100/23212007</f>
        <v>1.3773259675477436</v>
      </c>
      <c r="G644" s="120">
        <f>C644-E644</f>
        <v>-2612</v>
      </c>
      <c r="H644" s="121">
        <f>G644*100/E644</f>
        <v>-0.81700317480177043</v>
      </c>
      <c r="I644" s="371"/>
      <c r="J644" s="372"/>
      <c r="K644" s="372"/>
      <c r="L644" s="372"/>
      <c r="M644" s="378"/>
      <c r="N644" s="372"/>
      <c r="O644" s="372"/>
      <c r="P644" s="372"/>
    </row>
    <row r="645" spans="1:16" ht="14.1" customHeight="1" x14ac:dyDescent="0.2">
      <c r="I645" s="171" t="s">
        <v>49</v>
      </c>
      <c r="J645" s="128">
        <v>38469</v>
      </c>
      <c r="K645" s="128">
        <v>24028</v>
      </c>
      <c r="L645" s="156">
        <f t="shared" ref="L645:L676" si="31">J645-K645</f>
        <v>14441</v>
      </c>
      <c r="M645" s="171" t="s">
        <v>346</v>
      </c>
      <c r="N645" s="128">
        <v>0</v>
      </c>
      <c r="O645" s="128">
        <v>20542</v>
      </c>
      <c r="P645" s="156">
        <f t="shared" ref="P645:P675" si="32">N645-O645</f>
        <v>-20542</v>
      </c>
    </row>
    <row r="646" spans="1:16" ht="14.1" customHeight="1" x14ac:dyDescent="0.2">
      <c r="I646" s="171" t="s">
        <v>340</v>
      </c>
      <c r="J646" s="128">
        <v>17772</v>
      </c>
      <c r="K646" s="128">
        <v>8109</v>
      </c>
      <c r="L646" s="156">
        <f t="shared" si="31"/>
        <v>9663</v>
      </c>
      <c r="M646" s="171" t="s">
        <v>199</v>
      </c>
      <c r="N646" s="128">
        <v>2174</v>
      </c>
      <c r="O646" s="128">
        <v>14791</v>
      </c>
      <c r="P646" s="156">
        <f t="shared" si="32"/>
        <v>-12617</v>
      </c>
    </row>
    <row r="647" spans="1:16" ht="14.1" customHeight="1" x14ac:dyDescent="0.2">
      <c r="I647" s="171" t="s">
        <v>306</v>
      </c>
      <c r="J647" s="128">
        <v>87387</v>
      </c>
      <c r="K647" s="128">
        <v>79169</v>
      </c>
      <c r="L647" s="156">
        <f t="shared" si="31"/>
        <v>8218</v>
      </c>
      <c r="M647" s="171" t="s">
        <v>344</v>
      </c>
      <c r="N647" s="128">
        <v>1607</v>
      </c>
      <c r="O647" s="128">
        <v>8953</v>
      </c>
      <c r="P647" s="156">
        <f t="shared" si="32"/>
        <v>-7346</v>
      </c>
    </row>
    <row r="648" spans="1:16" ht="14.1" customHeight="1" x14ac:dyDescent="0.2">
      <c r="B648" s="390"/>
      <c r="C648" s="398"/>
      <c r="D648" s="390"/>
      <c r="E648" s="398"/>
      <c r="F648" s="390"/>
      <c r="I648" s="171" t="s">
        <v>198</v>
      </c>
      <c r="J648" s="128">
        <v>7287</v>
      </c>
      <c r="K648" s="128">
        <v>3324</v>
      </c>
      <c r="L648" s="156">
        <f t="shared" si="31"/>
        <v>3963</v>
      </c>
      <c r="M648" s="171" t="s">
        <v>327</v>
      </c>
      <c r="N648" s="128">
        <v>20678</v>
      </c>
      <c r="O648" s="128">
        <v>23008</v>
      </c>
      <c r="P648" s="156">
        <f t="shared" si="32"/>
        <v>-2330</v>
      </c>
    </row>
    <row r="649" spans="1:16" ht="14.1" customHeight="1" x14ac:dyDescent="0.2">
      <c r="B649" s="390"/>
      <c r="C649" s="390"/>
      <c r="D649" s="390"/>
      <c r="E649" s="390"/>
      <c r="F649" s="390"/>
      <c r="I649" s="171" t="s">
        <v>30</v>
      </c>
      <c r="J649" s="128">
        <v>3815</v>
      </c>
      <c r="K649" s="128">
        <v>1666</v>
      </c>
      <c r="L649" s="156">
        <f t="shared" si="31"/>
        <v>2149</v>
      </c>
      <c r="M649" s="171" t="s">
        <v>257</v>
      </c>
      <c r="N649" s="128">
        <v>5504</v>
      </c>
      <c r="O649" s="128">
        <v>6917</v>
      </c>
      <c r="P649" s="156">
        <f t="shared" si="32"/>
        <v>-1413</v>
      </c>
    </row>
    <row r="650" spans="1:16" ht="14.1" customHeight="1" x14ac:dyDescent="0.2">
      <c r="B650" s="390"/>
      <c r="C650" s="390"/>
      <c r="D650" s="390"/>
      <c r="E650" s="390"/>
      <c r="F650" s="390"/>
      <c r="I650" s="171" t="s">
        <v>254</v>
      </c>
      <c r="J650" s="128">
        <v>5179</v>
      </c>
      <c r="K650" s="128">
        <v>3732</v>
      </c>
      <c r="L650" s="156">
        <f t="shared" si="31"/>
        <v>1447</v>
      </c>
      <c r="M650" s="171" t="s">
        <v>321</v>
      </c>
      <c r="N650" s="128">
        <v>3012</v>
      </c>
      <c r="O650" s="128">
        <v>4389</v>
      </c>
      <c r="P650" s="156">
        <f t="shared" si="32"/>
        <v>-1377</v>
      </c>
    </row>
    <row r="651" spans="1:16" ht="14.1" customHeight="1" x14ac:dyDescent="0.2">
      <c r="I651" s="171" t="s">
        <v>302</v>
      </c>
      <c r="J651" s="128">
        <v>5187</v>
      </c>
      <c r="K651" s="128">
        <v>3748</v>
      </c>
      <c r="L651" s="156">
        <f t="shared" si="31"/>
        <v>1439</v>
      </c>
      <c r="M651" s="171" t="s">
        <v>23</v>
      </c>
      <c r="N651" s="128">
        <v>3029</v>
      </c>
      <c r="O651" s="128">
        <v>4097</v>
      </c>
      <c r="P651" s="156">
        <f t="shared" si="32"/>
        <v>-1068</v>
      </c>
    </row>
    <row r="652" spans="1:16" ht="14.1" customHeight="1" x14ac:dyDescent="0.2">
      <c r="I652" s="171" t="s">
        <v>326</v>
      </c>
      <c r="J652" s="128">
        <v>4459</v>
      </c>
      <c r="K652" s="128">
        <v>3342</v>
      </c>
      <c r="L652" s="156">
        <f t="shared" si="31"/>
        <v>1117</v>
      </c>
      <c r="M652" s="171" t="s">
        <v>301</v>
      </c>
      <c r="N652" s="128">
        <v>2549</v>
      </c>
      <c r="O652" s="128">
        <v>3332</v>
      </c>
      <c r="P652" s="156">
        <f t="shared" si="32"/>
        <v>-783</v>
      </c>
    </row>
    <row r="653" spans="1:16" ht="14.1" customHeight="1" x14ac:dyDescent="0.2">
      <c r="I653" s="171" t="s">
        <v>356</v>
      </c>
      <c r="J653" s="128">
        <v>40550</v>
      </c>
      <c r="K653" s="128">
        <v>39605</v>
      </c>
      <c r="L653" s="156">
        <f t="shared" si="31"/>
        <v>945</v>
      </c>
      <c r="M653" s="171" t="s">
        <v>31</v>
      </c>
      <c r="N653" s="128">
        <v>357</v>
      </c>
      <c r="O653" s="128">
        <v>905</v>
      </c>
      <c r="P653" s="156">
        <f t="shared" si="32"/>
        <v>-548</v>
      </c>
    </row>
    <row r="654" spans="1:16" ht="14.1" customHeight="1" x14ac:dyDescent="0.2">
      <c r="I654" s="171" t="s">
        <v>318</v>
      </c>
      <c r="J654" s="128">
        <v>6044</v>
      </c>
      <c r="K654" s="128">
        <v>5209</v>
      </c>
      <c r="L654" s="156">
        <f t="shared" si="31"/>
        <v>835</v>
      </c>
      <c r="M654" s="171" t="s">
        <v>320</v>
      </c>
      <c r="N654" s="128">
        <v>361</v>
      </c>
      <c r="O654" s="128">
        <v>651</v>
      </c>
      <c r="P654" s="156">
        <f t="shared" si="32"/>
        <v>-290</v>
      </c>
    </row>
    <row r="655" spans="1:16" ht="14.1" customHeight="1" x14ac:dyDescent="0.2">
      <c r="A655" s="111"/>
      <c r="B655" s="367"/>
      <c r="C655" s="367"/>
      <c r="D655" s="367"/>
      <c r="E655" s="367"/>
      <c r="F655" s="367"/>
      <c r="G655" s="367"/>
      <c r="H655" s="367"/>
      <c r="I655" s="171" t="s">
        <v>201</v>
      </c>
      <c r="J655" s="128">
        <v>1411</v>
      </c>
      <c r="K655" s="128">
        <v>667</v>
      </c>
      <c r="L655" s="156">
        <f t="shared" si="31"/>
        <v>744</v>
      </c>
      <c r="M655" s="171" t="s">
        <v>333</v>
      </c>
      <c r="N655" s="128">
        <v>640</v>
      </c>
      <c r="O655" s="128">
        <v>820</v>
      </c>
      <c r="P655" s="156">
        <f t="shared" si="32"/>
        <v>-180</v>
      </c>
    </row>
    <row r="656" spans="1:16" ht="14.1" customHeight="1" x14ac:dyDescent="0.2">
      <c r="I656" s="171" t="s">
        <v>33</v>
      </c>
      <c r="J656" s="128">
        <v>19825</v>
      </c>
      <c r="K656" s="128">
        <v>19146</v>
      </c>
      <c r="L656" s="156">
        <f t="shared" si="31"/>
        <v>679</v>
      </c>
      <c r="M656" s="171" t="s">
        <v>319</v>
      </c>
      <c r="N656" s="128">
        <v>443</v>
      </c>
      <c r="O656" s="128">
        <v>604</v>
      </c>
      <c r="P656" s="156">
        <f t="shared" si="32"/>
        <v>-161</v>
      </c>
    </row>
    <row r="657" spans="1:16" ht="14.1" customHeight="1" x14ac:dyDescent="0.2">
      <c r="I657" s="171" t="s">
        <v>315</v>
      </c>
      <c r="J657" s="128">
        <v>1921</v>
      </c>
      <c r="K657" s="128">
        <v>1311</v>
      </c>
      <c r="L657" s="156">
        <f t="shared" si="31"/>
        <v>610</v>
      </c>
      <c r="M657" s="171" t="s">
        <v>307</v>
      </c>
      <c r="N657" s="128">
        <v>213</v>
      </c>
      <c r="O657" s="128">
        <v>330</v>
      </c>
      <c r="P657" s="156">
        <f t="shared" si="32"/>
        <v>-117</v>
      </c>
    </row>
    <row r="658" spans="1:16" ht="14.1" customHeight="1" x14ac:dyDescent="0.2">
      <c r="I658" s="171" t="s">
        <v>314</v>
      </c>
      <c r="J658" s="128">
        <v>3662</v>
      </c>
      <c r="K658" s="128">
        <v>3254</v>
      </c>
      <c r="L658" s="156">
        <f t="shared" si="31"/>
        <v>408</v>
      </c>
      <c r="M658" s="171" t="s">
        <v>261</v>
      </c>
      <c r="N658" s="128">
        <v>107</v>
      </c>
      <c r="O658" s="128">
        <v>201</v>
      </c>
      <c r="P658" s="156">
        <f t="shared" si="32"/>
        <v>-94</v>
      </c>
    </row>
    <row r="659" spans="1:16" ht="14.1" customHeight="1" x14ac:dyDescent="0.2">
      <c r="I659" s="171" t="s">
        <v>317</v>
      </c>
      <c r="J659" s="128">
        <v>345</v>
      </c>
      <c r="K659" s="128">
        <v>3</v>
      </c>
      <c r="L659" s="156">
        <f t="shared" si="31"/>
        <v>342</v>
      </c>
      <c r="M659" s="171" t="s">
        <v>265</v>
      </c>
      <c r="N659" s="128">
        <v>111</v>
      </c>
      <c r="O659" s="128">
        <v>179</v>
      </c>
      <c r="P659" s="156">
        <f t="shared" si="32"/>
        <v>-68</v>
      </c>
    </row>
    <row r="660" spans="1:16" ht="14.1" customHeight="1" x14ac:dyDescent="0.2">
      <c r="I660" s="171" t="s">
        <v>312</v>
      </c>
      <c r="J660" s="128">
        <v>12369</v>
      </c>
      <c r="K660" s="128">
        <v>12057</v>
      </c>
      <c r="L660" s="156">
        <f t="shared" si="31"/>
        <v>312</v>
      </c>
      <c r="M660" s="171" t="s">
        <v>329</v>
      </c>
      <c r="N660" s="128">
        <v>130</v>
      </c>
      <c r="O660" s="128">
        <v>182</v>
      </c>
      <c r="P660" s="156">
        <f t="shared" si="32"/>
        <v>-52</v>
      </c>
    </row>
    <row r="661" spans="1:16" ht="14.1" customHeight="1" x14ac:dyDescent="0.2">
      <c r="I661" s="171" t="s">
        <v>336</v>
      </c>
      <c r="J661" s="128">
        <v>735</v>
      </c>
      <c r="K661" s="128">
        <v>430</v>
      </c>
      <c r="L661" s="156">
        <f t="shared" si="31"/>
        <v>305</v>
      </c>
      <c r="M661" s="171" t="s">
        <v>308</v>
      </c>
      <c r="N661" s="128">
        <v>269</v>
      </c>
      <c r="O661" s="128">
        <v>314</v>
      </c>
      <c r="P661" s="156">
        <f t="shared" si="32"/>
        <v>-45</v>
      </c>
    </row>
    <row r="662" spans="1:16" s="379" customFormat="1" ht="14.1" customHeight="1" x14ac:dyDescent="0.2">
      <c r="A662" s="341"/>
      <c r="B662" s="340"/>
      <c r="C662" s="340"/>
      <c r="D662" s="340"/>
      <c r="E662" s="340"/>
      <c r="F662" s="340"/>
      <c r="G662" s="340"/>
      <c r="H662" s="340"/>
      <c r="I662" s="171" t="s">
        <v>28</v>
      </c>
      <c r="J662" s="128">
        <v>2420</v>
      </c>
      <c r="K662" s="128">
        <v>2130</v>
      </c>
      <c r="L662" s="156">
        <f t="shared" si="31"/>
        <v>290</v>
      </c>
      <c r="M662" s="171" t="s">
        <v>342</v>
      </c>
      <c r="N662" s="128">
        <v>1</v>
      </c>
      <c r="O662" s="128">
        <v>27</v>
      </c>
      <c r="P662" s="156">
        <f t="shared" si="32"/>
        <v>-26</v>
      </c>
    </row>
    <row r="663" spans="1:16" ht="14.1" customHeight="1" x14ac:dyDescent="0.2">
      <c r="I663" s="171" t="s">
        <v>48</v>
      </c>
      <c r="J663" s="128">
        <v>688</v>
      </c>
      <c r="K663" s="128">
        <v>417</v>
      </c>
      <c r="L663" s="156">
        <f t="shared" si="31"/>
        <v>271</v>
      </c>
      <c r="M663" s="171" t="s">
        <v>335</v>
      </c>
      <c r="N663" s="128">
        <v>0</v>
      </c>
      <c r="O663" s="128">
        <v>24</v>
      </c>
      <c r="P663" s="156">
        <f t="shared" si="32"/>
        <v>-24</v>
      </c>
    </row>
    <row r="664" spans="1:16" ht="14.1" customHeight="1" x14ac:dyDescent="0.2">
      <c r="I664" s="171" t="s">
        <v>341</v>
      </c>
      <c r="J664" s="128">
        <v>247</v>
      </c>
      <c r="K664" s="128">
        <v>30</v>
      </c>
      <c r="L664" s="156">
        <f t="shared" si="31"/>
        <v>217</v>
      </c>
      <c r="M664" s="171" t="s">
        <v>323</v>
      </c>
      <c r="N664" s="128">
        <v>26</v>
      </c>
      <c r="O664" s="128">
        <v>46</v>
      </c>
      <c r="P664" s="156">
        <f t="shared" si="32"/>
        <v>-20</v>
      </c>
    </row>
    <row r="665" spans="1:16" ht="14.1" customHeight="1" x14ac:dyDescent="0.2">
      <c r="I665" s="171" t="s">
        <v>347</v>
      </c>
      <c r="J665" s="128">
        <v>489</v>
      </c>
      <c r="K665" s="128">
        <v>396</v>
      </c>
      <c r="L665" s="156">
        <f t="shared" si="31"/>
        <v>93</v>
      </c>
      <c r="M665" s="171" t="s">
        <v>328</v>
      </c>
      <c r="N665" s="128">
        <v>2</v>
      </c>
      <c r="O665" s="128">
        <v>20</v>
      </c>
      <c r="P665" s="156">
        <f t="shared" si="32"/>
        <v>-18</v>
      </c>
    </row>
    <row r="666" spans="1:16" ht="14.1" customHeight="1" x14ac:dyDescent="0.2">
      <c r="I666" s="171" t="s">
        <v>338</v>
      </c>
      <c r="J666" s="128">
        <v>317</v>
      </c>
      <c r="K666" s="128">
        <v>233</v>
      </c>
      <c r="L666" s="156">
        <f t="shared" si="31"/>
        <v>84</v>
      </c>
      <c r="M666" s="171" t="s">
        <v>271</v>
      </c>
      <c r="N666" s="128">
        <v>0</v>
      </c>
      <c r="O666" s="128">
        <v>16</v>
      </c>
      <c r="P666" s="156">
        <f t="shared" si="32"/>
        <v>-16</v>
      </c>
    </row>
    <row r="667" spans="1:16" ht="14.1" customHeight="1" x14ac:dyDescent="0.2">
      <c r="I667" s="171" t="s">
        <v>262</v>
      </c>
      <c r="J667" s="128">
        <v>125</v>
      </c>
      <c r="K667" s="128">
        <v>65</v>
      </c>
      <c r="L667" s="156">
        <f t="shared" si="31"/>
        <v>60</v>
      </c>
      <c r="M667" s="171" t="s">
        <v>345</v>
      </c>
      <c r="N667" s="128">
        <v>48</v>
      </c>
      <c r="O667" s="128">
        <v>57</v>
      </c>
      <c r="P667" s="156">
        <f t="shared" si="32"/>
        <v>-9</v>
      </c>
    </row>
    <row r="668" spans="1:16" ht="14.1" customHeight="1" x14ac:dyDescent="0.2">
      <c r="I668" s="171" t="s">
        <v>304</v>
      </c>
      <c r="J668" s="128">
        <v>122</v>
      </c>
      <c r="K668" s="128">
        <v>69</v>
      </c>
      <c r="L668" s="156">
        <f t="shared" si="31"/>
        <v>53</v>
      </c>
      <c r="M668" s="171" t="s">
        <v>210</v>
      </c>
      <c r="N668" s="128">
        <v>7</v>
      </c>
      <c r="O668" s="128">
        <v>16</v>
      </c>
      <c r="P668" s="156">
        <f t="shared" si="32"/>
        <v>-9</v>
      </c>
    </row>
    <row r="669" spans="1:16" ht="14.1" customHeight="1" x14ac:dyDescent="0.2">
      <c r="I669" s="171" t="s">
        <v>331</v>
      </c>
      <c r="J669" s="128">
        <v>398</v>
      </c>
      <c r="K669" s="128">
        <v>355</v>
      </c>
      <c r="L669" s="156">
        <f t="shared" si="31"/>
        <v>43</v>
      </c>
      <c r="M669" s="171" t="s">
        <v>22</v>
      </c>
      <c r="N669" s="128">
        <v>48</v>
      </c>
      <c r="O669" s="128">
        <v>55</v>
      </c>
      <c r="P669" s="156">
        <f t="shared" si="32"/>
        <v>-7</v>
      </c>
    </row>
    <row r="670" spans="1:16" ht="14.1" customHeight="1" x14ac:dyDescent="0.2">
      <c r="I670" s="171" t="s">
        <v>305</v>
      </c>
      <c r="J670" s="128">
        <v>47</v>
      </c>
      <c r="K670" s="128">
        <v>9</v>
      </c>
      <c r="L670" s="156">
        <f t="shared" si="31"/>
        <v>38</v>
      </c>
      <c r="M670" s="171" t="s">
        <v>303</v>
      </c>
      <c r="N670" s="128">
        <v>2</v>
      </c>
      <c r="O670" s="128">
        <v>5</v>
      </c>
      <c r="P670" s="156">
        <f t="shared" si="32"/>
        <v>-3</v>
      </c>
    </row>
    <row r="671" spans="1:16" ht="14.1" customHeight="1" x14ac:dyDescent="0.2">
      <c r="I671" s="171" t="s">
        <v>337</v>
      </c>
      <c r="J671" s="128">
        <v>42</v>
      </c>
      <c r="K671" s="128">
        <v>7</v>
      </c>
      <c r="L671" s="156">
        <f t="shared" si="31"/>
        <v>35</v>
      </c>
      <c r="M671" s="171" t="s">
        <v>350</v>
      </c>
      <c r="N671" s="128">
        <v>1</v>
      </c>
      <c r="O671" s="128">
        <v>4</v>
      </c>
      <c r="P671" s="156">
        <f t="shared" si="32"/>
        <v>-3</v>
      </c>
    </row>
    <row r="672" spans="1:16" ht="14.1" customHeight="1" x14ac:dyDescent="0.2">
      <c r="I672" s="171" t="s">
        <v>309</v>
      </c>
      <c r="J672" s="128">
        <v>125</v>
      </c>
      <c r="K672" s="128">
        <v>92</v>
      </c>
      <c r="L672" s="156">
        <f t="shared" si="31"/>
        <v>33</v>
      </c>
      <c r="M672" s="171" t="s">
        <v>330</v>
      </c>
      <c r="N672" s="128">
        <v>2</v>
      </c>
      <c r="O672" s="128">
        <v>5</v>
      </c>
      <c r="P672" s="156">
        <f t="shared" si="32"/>
        <v>-3</v>
      </c>
    </row>
    <row r="673" spans="1:16" ht="14.1" customHeight="1" x14ac:dyDescent="0.2">
      <c r="I673" s="171" t="s">
        <v>334</v>
      </c>
      <c r="J673" s="128">
        <v>58</v>
      </c>
      <c r="K673" s="128">
        <v>36</v>
      </c>
      <c r="L673" s="156">
        <f t="shared" si="31"/>
        <v>22</v>
      </c>
      <c r="M673" s="171" t="s">
        <v>324</v>
      </c>
      <c r="N673" s="128">
        <v>30</v>
      </c>
      <c r="O673" s="128">
        <v>33</v>
      </c>
      <c r="P673" s="156">
        <f t="shared" si="32"/>
        <v>-3</v>
      </c>
    </row>
    <row r="674" spans="1:16" ht="14.1" customHeight="1" x14ac:dyDescent="0.2">
      <c r="A674" s="104"/>
      <c r="I674" s="171" t="s">
        <v>204</v>
      </c>
      <c r="J674" s="128">
        <v>12</v>
      </c>
      <c r="K674" s="128">
        <v>2</v>
      </c>
      <c r="L674" s="156">
        <f t="shared" si="31"/>
        <v>10</v>
      </c>
      <c r="M674" s="171" t="s">
        <v>311</v>
      </c>
      <c r="N674" s="128">
        <v>25</v>
      </c>
      <c r="O674" s="128">
        <v>28</v>
      </c>
      <c r="P674" s="156">
        <f t="shared" si="32"/>
        <v>-3</v>
      </c>
    </row>
    <row r="675" spans="1:16" ht="14.1" customHeight="1" x14ac:dyDescent="0.2">
      <c r="A675" s="104"/>
      <c r="I675" s="171" t="s">
        <v>44</v>
      </c>
      <c r="J675" s="128">
        <v>11</v>
      </c>
      <c r="K675" s="128">
        <v>6</v>
      </c>
      <c r="L675" s="156">
        <f t="shared" si="31"/>
        <v>5</v>
      </c>
      <c r="M675" s="171" t="s">
        <v>137</v>
      </c>
      <c r="N675" s="128">
        <v>14187</v>
      </c>
      <c r="O675" s="128">
        <v>16498</v>
      </c>
      <c r="P675" s="156">
        <f t="shared" si="32"/>
        <v>-2311</v>
      </c>
    </row>
    <row r="676" spans="1:16" ht="14.1" customHeight="1" x14ac:dyDescent="0.2">
      <c r="A676" s="104"/>
      <c r="I676" s="171" t="s">
        <v>212</v>
      </c>
      <c r="J676" s="128">
        <v>12</v>
      </c>
      <c r="K676" s="128">
        <v>9</v>
      </c>
      <c r="L676" s="156">
        <f t="shared" si="31"/>
        <v>3</v>
      </c>
    </row>
    <row r="677" spans="1:16" ht="14.1" customHeight="1" x14ac:dyDescent="0.2">
      <c r="A677" s="104"/>
      <c r="I677" s="131"/>
      <c r="J677" s="128"/>
      <c r="K677" s="128"/>
      <c r="L677" s="156"/>
      <c r="M677" s="369"/>
      <c r="N677" s="370"/>
      <c r="O677" s="370"/>
      <c r="P677" s="156"/>
    </row>
    <row r="678" spans="1:16" ht="14.1" customHeight="1" x14ac:dyDescent="0.2">
      <c r="A678" s="104"/>
      <c r="I678" s="131"/>
      <c r="J678" s="128"/>
      <c r="K678" s="128"/>
      <c r="L678" s="156"/>
      <c r="M678" s="369"/>
      <c r="N678" s="370"/>
      <c r="O678" s="370"/>
      <c r="P678" s="156"/>
    </row>
    <row r="679" spans="1:16" ht="14.1" customHeight="1" x14ac:dyDescent="0.2">
      <c r="A679" s="104"/>
      <c r="I679" s="131"/>
      <c r="J679" s="128"/>
      <c r="K679" s="128"/>
      <c r="L679" s="156"/>
      <c r="M679" s="369"/>
      <c r="N679" s="370"/>
      <c r="O679" s="370"/>
      <c r="P679" s="156"/>
    </row>
    <row r="680" spans="1:16" ht="14.1" customHeight="1" x14ac:dyDescent="0.2">
      <c r="A680" s="104"/>
      <c r="I680" s="131"/>
      <c r="J680" s="128"/>
      <c r="K680" s="128"/>
      <c r="L680" s="156"/>
      <c r="M680" s="369"/>
      <c r="N680" s="370"/>
      <c r="O680" s="370"/>
      <c r="P680" s="156"/>
    </row>
    <row r="681" spans="1:16" ht="14.1" customHeight="1" x14ac:dyDescent="0.2">
      <c r="A681" s="104"/>
      <c r="I681" s="131"/>
      <c r="J681" s="128"/>
      <c r="K681" s="128"/>
      <c r="L681" s="156"/>
      <c r="M681" s="369"/>
      <c r="N681" s="370"/>
      <c r="O681" s="370"/>
      <c r="P681" s="156"/>
    </row>
    <row r="682" spans="1:16" ht="14.1" customHeight="1" x14ac:dyDescent="0.2">
      <c r="A682" s="104"/>
      <c r="I682" s="131"/>
      <c r="J682" s="128"/>
      <c r="K682" s="128"/>
      <c r="L682" s="156"/>
      <c r="M682" s="369"/>
      <c r="N682" s="370"/>
      <c r="O682" s="370"/>
      <c r="P682" s="156"/>
    </row>
    <row r="683" spans="1:16" ht="14.1" customHeight="1" x14ac:dyDescent="0.2">
      <c r="A683" s="104"/>
      <c r="I683" s="131"/>
      <c r="J683" s="128"/>
      <c r="K683" s="128"/>
      <c r="L683" s="156"/>
      <c r="M683" s="369"/>
      <c r="N683" s="370"/>
      <c r="O683" s="370"/>
      <c r="P683" s="156"/>
    </row>
    <row r="684" spans="1:16" ht="14.1" customHeight="1" x14ac:dyDescent="0.2">
      <c r="A684" s="104"/>
      <c r="I684" s="131"/>
      <c r="J684" s="128"/>
      <c r="K684" s="128"/>
      <c r="L684" s="156"/>
      <c r="M684" s="369"/>
      <c r="N684" s="370"/>
      <c r="O684" s="370"/>
      <c r="P684" s="156"/>
    </row>
    <row r="685" spans="1:16" ht="14.1" customHeight="1" x14ac:dyDescent="0.2">
      <c r="A685" s="104"/>
      <c r="I685" s="131"/>
      <c r="J685" s="128"/>
      <c r="K685" s="128"/>
      <c r="L685" s="156"/>
      <c r="M685" s="369"/>
      <c r="N685" s="370"/>
      <c r="O685" s="370"/>
      <c r="P685" s="156"/>
    </row>
    <row r="686" spans="1:16" ht="14.1" customHeight="1" x14ac:dyDescent="0.2">
      <c r="A686" s="104"/>
      <c r="I686" s="131"/>
      <c r="J686" s="128"/>
      <c r="K686" s="128"/>
      <c r="L686" s="156"/>
      <c r="M686" s="369"/>
      <c r="N686" s="370"/>
      <c r="O686" s="370"/>
      <c r="P686" s="156"/>
    </row>
    <row r="687" spans="1:16" ht="14.1" customHeight="1" x14ac:dyDescent="0.2">
      <c r="A687" s="104"/>
      <c r="I687" s="131"/>
      <c r="J687" s="128"/>
      <c r="K687" s="128"/>
      <c r="L687" s="156"/>
    </row>
    <row r="688" spans="1:16" ht="14.1" customHeight="1" x14ac:dyDescent="0.2">
      <c r="A688" s="104"/>
      <c r="I688" s="371" t="s">
        <v>351</v>
      </c>
      <c r="J688" s="372">
        <f>SUM(J645:J687)</f>
        <v>261530</v>
      </c>
      <c r="K688" s="372">
        <f>SUM(K645:K687)</f>
        <v>212656</v>
      </c>
      <c r="L688" s="372">
        <f>SUM(L645:L687)</f>
        <v>48874</v>
      </c>
      <c r="M688" s="371" t="s">
        <v>351</v>
      </c>
      <c r="N688" s="372">
        <f>SUM(N645:N687)</f>
        <v>55563</v>
      </c>
      <c r="O688" s="372">
        <f>SUM(O645:O687)</f>
        <v>107049</v>
      </c>
      <c r="P688" s="372">
        <f>SUM(P645:P687)</f>
        <v>-51486</v>
      </c>
    </row>
    <row r="689" spans="1:16" ht="14.1" customHeight="1" x14ac:dyDescent="0.2">
      <c r="A689" s="104"/>
      <c r="I689" s="379"/>
      <c r="J689" s="372">
        <f>N688</f>
        <v>55563</v>
      </c>
      <c r="K689" s="372">
        <f>O688</f>
        <v>107049</v>
      </c>
      <c r="L689" s="372">
        <f>P688</f>
        <v>-51486</v>
      </c>
      <c r="M689" s="388"/>
      <c r="N689" s="389"/>
      <c r="O689" s="389"/>
      <c r="P689" s="389"/>
    </row>
    <row r="690" spans="1:16" ht="14.1" customHeight="1" x14ac:dyDescent="0.2">
      <c r="A690" s="104"/>
      <c r="J690" s="376">
        <f>SUM(J688:J689)</f>
        <v>317093</v>
      </c>
      <c r="K690" s="376">
        <f>SUM(K688:K689)</f>
        <v>319705</v>
      </c>
      <c r="L690" s="376">
        <f>SUM(L688:L689)</f>
        <v>-2612</v>
      </c>
    </row>
    <row r="691" spans="1:16" ht="14.1" customHeight="1" x14ac:dyDescent="0.2">
      <c r="A691" s="104"/>
      <c r="I691" s="377" t="s">
        <v>375</v>
      </c>
      <c r="J691" s="342">
        <f>C644-J690</f>
        <v>0</v>
      </c>
      <c r="K691" s="342">
        <f>E644-K690</f>
        <v>0</v>
      </c>
      <c r="L691" s="342">
        <f>G644-L690</f>
        <v>0</v>
      </c>
    </row>
    <row r="692" spans="1:16" ht="14.1" customHeight="1" x14ac:dyDescent="0.2">
      <c r="A692" s="104"/>
      <c r="I692" s="377"/>
    </row>
    <row r="693" spans="1:16" ht="14.1" customHeight="1" x14ac:dyDescent="0.2">
      <c r="A693" s="114">
        <v>15</v>
      </c>
      <c r="B693" s="190" t="s">
        <v>84</v>
      </c>
      <c r="C693" s="48">
        <v>286538</v>
      </c>
      <c r="D693" s="363">
        <f>C693*100/22958322</f>
        <v>1.2480790190154141</v>
      </c>
      <c r="E693" s="48">
        <v>335579</v>
      </c>
      <c r="F693" s="363">
        <f>E693*100/23212007</f>
        <v>1.4457129881099897</v>
      </c>
      <c r="G693" s="120">
        <f>C693-E693</f>
        <v>-49041</v>
      </c>
      <c r="H693" s="121">
        <f>G693*100/E693</f>
        <v>-14.613846516021562</v>
      </c>
      <c r="I693" s="371"/>
      <c r="J693" s="372"/>
      <c r="K693" s="372"/>
      <c r="L693" s="372"/>
      <c r="M693" s="378"/>
      <c r="N693" s="372"/>
      <c r="O693" s="372"/>
      <c r="P693" s="372"/>
    </row>
    <row r="694" spans="1:16" ht="14.1" customHeight="1" x14ac:dyDescent="0.2">
      <c r="I694" s="171" t="s">
        <v>254</v>
      </c>
      <c r="J694" s="128">
        <v>28540</v>
      </c>
      <c r="K694" s="128">
        <v>12590</v>
      </c>
      <c r="L694" s="156">
        <f t="shared" ref="L694:L720" si="33">J694-K694</f>
        <v>15950</v>
      </c>
      <c r="M694" s="171" t="s">
        <v>306</v>
      </c>
      <c r="N694" s="128">
        <v>125511</v>
      </c>
      <c r="O694" s="128">
        <v>162608</v>
      </c>
      <c r="P694" s="156">
        <f t="shared" ref="P694:P732" si="34">N694-O694</f>
        <v>-37097</v>
      </c>
    </row>
    <row r="695" spans="1:16" ht="14.1" customHeight="1" x14ac:dyDescent="0.2">
      <c r="I695" s="171" t="s">
        <v>257</v>
      </c>
      <c r="J695" s="128">
        <v>25320</v>
      </c>
      <c r="K695" s="128">
        <v>18624</v>
      </c>
      <c r="L695" s="156">
        <f t="shared" si="33"/>
        <v>6696</v>
      </c>
      <c r="M695" s="171" t="s">
        <v>30</v>
      </c>
      <c r="N695" s="128">
        <v>44442</v>
      </c>
      <c r="O695" s="128">
        <v>72540</v>
      </c>
      <c r="P695" s="156">
        <f t="shared" si="34"/>
        <v>-28098</v>
      </c>
    </row>
    <row r="696" spans="1:16" ht="14.1" customHeight="1" x14ac:dyDescent="0.2">
      <c r="I696" s="171" t="s">
        <v>199</v>
      </c>
      <c r="J696" s="128">
        <v>5137</v>
      </c>
      <c r="K696" s="128">
        <v>2096</v>
      </c>
      <c r="L696" s="156">
        <f t="shared" si="33"/>
        <v>3041</v>
      </c>
      <c r="M696" s="171" t="s">
        <v>201</v>
      </c>
      <c r="N696" s="128">
        <v>3900</v>
      </c>
      <c r="O696" s="128">
        <v>7049</v>
      </c>
      <c r="P696" s="156">
        <f t="shared" si="34"/>
        <v>-3149</v>
      </c>
    </row>
    <row r="697" spans="1:16" ht="14.1" customHeight="1" x14ac:dyDescent="0.2">
      <c r="C697" s="398"/>
      <c r="D697" s="390"/>
      <c r="E697" s="398"/>
      <c r="F697" s="390"/>
      <c r="I697" s="171" t="s">
        <v>198</v>
      </c>
      <c r="J697" s="128">
        <v>2439</v>
      </c>
      <c r="K697" s="128">
        <v>721</v>
      </c>
      <c r="L697" s="156">
        <f t="shared" si="33"/>
        <v>1718</v>
      </c>
      <c r="M697" s="171" t="s">
        <v>301</v>
      </c>
      <c r="N697" s="128">
        <v>4207</v>
      </c>
      <c r="O697" s="128">
        <v>5547</v>
      </c>
      <c r="P697" s="156">
        <f t="shared" si="34"/>
        <v>-1340</v>
      </c>
    </row>
    <row r="698" spans="1:16" ht="14.1" customHeight="1" x14ac:dyDescent="0.2">
      <c r="C698" s="390"/>
      <c r="D698" s="390"/>
      <c r="E698" s="390"/>
      <c r="F698" s="390"/>
      <c r="I698" s="171" t="s">
        <v>33</v>
      </c>
      <c r="J698" s="128">
        <v>1605</v>
      </c>
      <c r="K698" s="128">
        <v>4</v>
      </c>
      <c r="L698" s="156">
        <f t="shared" si="33"/>
        <v>1601</v>
      </c>
      <c r="M698" s="171" t="s">
        <v>334</v>
      </c>
      <c r="N698" s="128">
        <v>1634</v>
      </c>
      <c r="O698" s="128">
        <v>2910</v>
      </c>
      <c r="P698" s="156">
        <f t="shared" si="34"/>
        <v>-1276</v>
      </c>
    </row>
    <row r="699" spans="1:16" ht="14.1" customHeight="1" x14ac:dyDescent="0.2">
      <c r="B699" s="390"/>
      <c r="C699" s="390"/>
      <c r="D699" s="390"/>
      <c r="E699" s="390"/>
      <c r="F699" s="390"/>
      <c r="I699" s="171" t="s">
        <v>345</v>
      </c>
      <c r="J699" s="128">
        <v>2088</v>
      </c>
      <c r="K699" s="128">
        <v>1028</v>
      </c>
      <c r="L699" s="156">
        <f t="shared" si="33"/>
        <v>1060</v>
      </c>
      <c r="M699" s="171" t="s">
        <v>323</v>
      </c>
      <c r="N699" s="128">
        <v>1850</v>
      </c>
      <c r="O699" s="128">
        <v>2824</v>
      </c>
      <c r="P699" s="156">
        <f t="shared" si="34"/>
        <v>-974</v>
      </c>
    </row>
    <row r="700" spans="1:16" ht="14.1" customHeight="1" x14ac:dyDescent="0.2">
      <c r="I700" s="171" t="s">
        <v>302</v>
      </c>
      <c r="J700" s="128">
        <v>8985</v>
      </c>
      <c r="K700" s="128">
        <v>8302</v>
      </c>
      <c r="L700" s="156">
        <f t="shared" si="33"/>
        <v>683</v>
      </c>
      <c r="M700" s="171" t="s">
        <v>28</v>
      </c>
      <c r="N700" s="128">
        <v>1377</v>
      </c>
      <c r="O700" s="128">
        <v>2293</v>
      </c>
      <c r="P700" s="156">
        <f t="shared" si="34"/>
        <v>-916</v>
      </c>
    </row>
    <row r="701" spans="1:16" ht="14.1" customHeight="1" x14ac:dyDescent="0.2">
      <c r="I701" s="171" t="s">
        <v>331</v>
      </c>
      <c r="J701" s="128">
        <v>394</v>
      </c>
      <c r="K701" s="128">
        <v>0</v>
      </c>
      <c r="L701" s="156">
        <f t="shared" si="33"/>
        <v>394</v>
      </c>
      <c r="M701" s="171" t="s">
        <v>329</v>
      </c>
      <c r="N701" s="128">
        <v>34</v>
      </c>
      <c r="O701" s="128">
        <v>765</v>
      </c>
      <c r="P701" s="156">
        <f t="shared" si="34"/>
        <v>-731</v>
      </c>
    </row>
    <row r="702" spans="1:16" ht="14.1" customHeight="1" x14ac:dyDescent="0.2">
      <c r="I702" s="171" t="s">
        <v>333</v>
      </c>
      <c r="J702" s="128">
        <v>1062</v>
      </c>
      <c r="K702" s="128">
        <v>736</v>
      </c>
      <c r="L702" s="156">
        <f t="shared" si="33"/>
        <v>326</v>
      </c>
      <c r="M702" s="171" t="s">
        <v>311</v>
      </c>
      <c r="N702" s="128">
        <v>300</v>
      </c>
      <c r="O702" s="128">
        <v>990</v>
      </c>
      <c r="P702" s="156">
        <f t="shared" si="34"/>
        <v>-690</v>
      </c>
    </row>
    <row r="703" spans="1:16" ht="14.1" customHeight="1" x14ac:dyDescent="0.2">
      <c r="I703" s="171" t="s">
        <v>309</v>
      </c>
      <c r="J703" s="128">
        <v>324</v>
      </c>
      <c r="K703" s="128">
        <v>70</v>
      </c>
      <c r="L703" s="156">
        <f t="shared" si="33"/>
        <v>254</v>
      </c>
      <c r="M703" s="171" t="s">
        <v>336</v>
      </c>
      <c r="N703" s="128">
        <v>151</v>
      </c>
      <c r="O703" s="128">
        <v>761</v>
      </c>
      <c r="P703" s="156">
        <f t="shared" si="34"/>
        <v>-610</v>
      </c>
    </row>
    <row r="704" spans="1:16" ht="14.1" customHeight="1" x14ac:dyDescent="0.2">
      <c r="A704" s="111"/>
      <c r="B704" s="367"/>
      <c r="C704" s="367"/>
      <c r="D704" s="367"/>
      <c r="E704" s="367"/>
      <c r="F704" s="367"/>
      <c r="G704" s="367"/>
      <c r="H704" s="367"/>
      <c r="I704" s="171" t="s">
        <v>318</v>
      </c>
      <c r="J704" s="128">
        <v>2915</v>
      </c>
      <c r="K704" s="128">
        <v>2674</v>
      </c>
      <c r="L704" s="156">
        <f t="shared" si="33"/>
        <v>241</v>
      </c>
      <c r="M704" s="171" t="s">
        <v>326</v>
      </c>
      <c r="N704" s="128">
        <v>1319</v>
      </c>
      <c r="O704" s="128">
        <v>1887</v>
      </c>
      <c r="P704" s="156">
        <f t="shared" si="34"/>
        <v>-568</v>
      </c>
    </row>
    <row r="705" spans="1:16" ht="14.1" customHeight="1" x14ac:dyDescent="0.2">
      <c r="I705" s="171" t="s">
        <v>328</v>
      </c>
      <c r="J705" s="128">
        <v>1708</v>
      </c>
      <c r="K705" s="128">
        <v>1524</v>
      </c>
      <c r="L705" s="156">
        <f t="shared" si="33"/>
        <v>184</v>
      </c>
      <c r="M705" s="171" t="s">
        <v>305</v>
      </c>
      <c r="N705" s="128">
        <v>2125</v>
      </c>
      <c r="O705" s="128">
        <v>2689</v>
      </c>
      <c r="P705" s="156">
        <f t="shared" si="34"/>
        <v>-564</v>
      </c>
    </row>
    <row r="706" spans="1:16" ht="14.1" customHeight="1" x14ac:dyDescent="0.2">
      <c r="I706" s="171" t="s">
        <v>312</v>
      </c>
      <c r="J706" s="128">
        <v>239</v>
      </c>
      <c r="K706" s="128">
        <v>138</v>
      </c>
      <c r="L706" s="156">
        <f t="shared" si="33"/>
        <v>101</v>
      </c>
      <c r="M706" s="171" t="s">
        <v>22</v>
      </c>
      <c r="N706" s="128">
        <v>1006</v>
      </c>
      <c r="O706" s="128">
        <v>1437</v>
      </c>
      <c r="P706" s="156">
        <f t="shared" si="34"/>
        <v>-431</v>
      </c>
    </row>
    <row r="707" spans="1:16" ht="14.1" customHeight="1" x14ac:dyDescent="0.2">
      <c r="I707" s="171" t="s">
        <v>23</v>
      </c>
      <c r="J707" s="128">
        <v>106</v>
      </c>
      <c r="K707" s="128">
        <v>28</v>
      </c>
      <c r="L707" s="156">
        <f t="shared" si="33"/>
        <v>78</v>
      </c>
      <c r="M707" s="171" t="s">
        <v>308</v>
      </c>
      <c r="N707" s="128">
        <v>4866</v>
      </c>
      <c r="O707" s="128">
        <v>5266</v>
      </c>
      <c r="P707" s="156">
        <f t="shared" si="34"/>
        <v>-400</v>
      </c>
    </row>
    <row r="708" spans="1:16" ht="14.1" customHeight="1" x14ac:dyDescent="0.2">
      <c r="I708" s="171" t="s">
        <v>349</v>
      </c>
      <c r="J708" s="128">
        <v>77</v>
      </c>
      <c r="K708" s="128">
        <v>0</v>
      </c>
      <c r="L708" s="156">
        <f t="shared" si="33"/>
        <v>77</v>
      </c>
      <c r="M708" s="171" t="s">
        <v>265</v>
      </c>
      <c r="N708" s="128">
        <v>327</v>
      </c>
      <c r="O708" s="128">
        <v>617</v>
      </c>
      <c r="P708" s="156">
        <f t="shared" si="34"/>
        <v>-290</v>
      </c>
    </row>
    <row r="709" spans="1:16" ht="14.1" customHeight="1" x14ac:dyDescent="0.2">
      <c r="I709" s="171" t="s">
        <v>304</v>
      </c>
      <c r="J709" s="128">
        <v>176</v>
      </c>
      <c r="K709" s="128">
        <v>109</v>
      </c>
      <c r="L709" s="156">
        <f t="shared" si="33"/>
        <v>67</v>
      </c>
      <c r="M709" s="171" t="s">
        <v>327</v>
      </c>
      <c r="N709" s="128">
        <v>386</v>
      </c>
      <c r="O709" s="128">
        <v>669</v>
      </c>
      <c r="P709" s="156">
        <f t="shared" si="34"/>
        <v>-283</v>
      </c>
    </row>
    <row r="710" spans="1:16" ht="14.1" customHeight="1" x14ac:dyDescent="0.2">
      <c r="I710" s="171" t="s">
        <v>44</v>
      </c>
      <c r="J710" s="128">
        <v>42</v>
      </c>
      <c r="K710" s="128">
        <v>6</v>
      </c>
      <c r="L710" s="156">
        <f t="shared" si="33"/>
        <v>36</v>
      </c>
      <c r="M710" s="171" t="s">
        <v>317</v>
      </c>
      <c r="N710" s="128">
        <v>189</v>
      </c>
      <c r="O710" s="128">
        <v>469</v>
      </c>
      <c r="P710" s="156">
        <f t="shared" si="34"/>
        <v>-280</v>
      </c>
    </row>
    <row r="711" spans="1:16" ht="14.1" customHeight="1" x14ac:dyDescent="0.2">
      <c r="I711" s="171" t="s">
        <v>347</v>
      </c>
      <c r="J711" s="128">
        <v>29</v>
      </c>
      <c r="K711" s="128">
        <v>0</v>
      </c>
      <c r="L711" s="156">
        <f t="shared" si="33"/>
        <v>29</v>
      </c>
      <c r="M711" s="171" t="s">
        <v>48</v>
      </c>
      <c r="N711" s="128">
        <v>534</v>
      </c>
      <c r="O711" s="128">
        <v>766</v>
      </c>
      <c r="P711" s="156">
        <f t="shared" si="34"/>
        <v>-232</v>
      </c>
    </row>
    <row r="712" spans="1:16" ht="14.1" customHeight="1" x14ac:dyDescent="0.2">
      <c r="I712" s="171" t="s">
        <v>210</v>
      </c>
      <c r="J712" s="128">
        <v>188</v>
      </c>
      <c r="K712" s="128">
        <v>164</v>
      </c>
      <c r="L712" s="156">
        <f t="shared" si="33"/>
        <v>24</v>
      </c>
      <c r="M712" s="171" t="s">
        <v>204</v>
      </c>
      <c r="N712" s="128">
        <v>408</v>
      </c>
      <c r="O712" s="128">
        <v>561</v>
      </c>
      <c r="P712" s="156">
        <f t="shared" si="34"/>
        <v>-153</v>
      </c>
    </row>
    <row r="713" spans="1:16" ht="14.1" customHeight="1" x14ac:dyDescent="0.2">
      <c r="I713" s="171" t="s">
        <v>340</v>
      </c>
      <c r="J713" s="128">
        <v>23</v>
      </c>
      <c r="K713" s="128">
        <v>0</v>
      </c>
      <c r="L713" s="156">
        <f t="shared" si="33"/>
        <v>23</v>
      </c>
      <c r="M713" s="171" t="s">
        <v>320</v>
      </c>
      <c r="N713" s="128">
        <v>262</v>
      </c>
      <c r="O713" s="128">
        <v>408</v>
      </c>
      <c r="P713" s="156">
        <f t="shared" si="34"/>
        <v>-146</v>
      </c>
    </row>
    <row r="714" spans="1:16" ht="14.1" customHeight="1" x14ac:dyDescent="0.2">
      <c r="I714" s="171" t="s">
        <v>337</v>
      </c>
      <c r="J714" s="128">
        <v>74</v>
      </c>
      <c r="K714" s="128">
        <v>52</v>
      </c>
      <c r="L714" s="156">
        <f t="shared" si="33"/>
        <v>22</v>
      </c>
      <c r="M714" s="171" t="s">
        <v>338</v>
      </c>
      <c r="N714" s="128">
        <v>64</v>
      </c>
      <c r="O714" s="128">
        <v>166</v>
      </c>
      <c r="P714" s="156">
        <f t="shared" si="34"/>
        <v>-102</v>
      </c>
    </row>
    <row r="715" spans="1:16" ht="14.1" customHeight="1" x14ac:dyDescent="0.2">
      <c r="I715" s="171" t="s">
        <v>316</v>
      </c>
      <c r="J715" s="128">
        <v>17</v>
      </c>
      <c r="K715" s="128">
        <v>0</v>
      </c>
      <c r="L715" s="156">
        <f t="shared" si="33"/>
        <v>17</v>
      </c>
      <c r="M715" s="171" t="s">
        <v>303</v>
      </c>
      <c r="N715" s="128">
        <v>1772</v>
      </c>
      <c r="O715" s="128">
        <v>1866</v>
      </c>
      <c r="P715" s="156">
        <f t="shared" si="34"/>
        <v>-94</v>
      </c>
    </row>
    <row r="716" spans="1:16" ht="14.1" customHeight="1" x14ac:dyDescent="0.2">
      <c r="A716" s="104"/>
      <c r="I716" s="171" t="s">
        <v>332</v>
      </c>
      <c r="J716" s="128">
        <v>7</v>
      </c>
      <c r="K716" s="128">
        <v>0</v>
      </c>
      <c r="L716" s="156">
        <f t="shared" si="33"/>
        <v>7</v>
      </c>
      <c r="M716" s="171" t="s">
        <v>344</v>
      </c>
      <c r="N716" s="128">
        <v>0</v>
      </c>
      <c r="O716" s="128">
        <v>87</v>
      </c>
      <c r="P716" s="156">
        <f t="shared" si="34"/>
        <v>-87</v>
      </c>
    </row>
    <row r="717" spans="1:16" ht="14.1" customHeight="1" x14ac:dyDescent="0.2">
      <c r="A717" s="104"/>
      <c r="I717" s="171" t="s">
        <v>313</v>
      </c>
      <c r="J717" s="128">
        <v>29</v>
      </c>
      <c r="K717" s="128">
        <v>24</v>
      </c>
      <c r="L717" s="156">
        <f t="shared" si="33"/>
        <v>5</v>
      </c>
      <c r="M717" s="171" t="s">
        <v>335</v>
      </c>
      <c r="N717" s="128">
        <v>1</v>
      </c>
      <c r="O717" s="128">
        <v>51</v>
      </c>
      <c r="P717" s="156">
        <f t="shared" si="34"/>
        <v>-50</v>
      </c>
    </row>
    <row r="718" spans="1:16" ht="14.1" customHeight="1" x14ac:dyDescent="0.2">
      <c r="A718" s="104"/>
      <c r="I718" s="171" t="s">
        <v>212</v>
      </c>
      <c r="J718" s="128">
        <v>27</v>
      </c>
      <c r="K718" s="128">
        <v>24</v>
      </c>
      <c r="L718" s="156">
        <f t="shared" si="33"/>
        <v>3</v>
      </c>
      <c r="M718" s="171" t="s">
        <v>271</v>
      </c>
      <c r="N718" s="128">
        <v>19</v>
      </c>
      <c r="O718" s="128">
        <v>62</v>
      </c>
      <c r="P718" s="156">
        <f t="shared" si="34"/>
        <v>-43</v>
      </c>
    </row>
    <row r="719" spans="1:16" ht="14.1" customHeight="1" x14ac:dyDescent="0.2">
      <c r="A719" s="104"/>
      <c r="I719" s="171" t="s">
        <v>262</v>
      </c>
      <c r="J719" s="128">
        <v>2</v>
      </c>
      <c r="K719" s="128">
        <v>0</v>
      </c>
      <c r="L719" s="156">
        <f t="shared" si="33"/>
        <v>2</v>
      </c>
      <c r="M719" s="171" t="s">
        <v>31</v>
      </c>
      <c r="N719" s="128">
        <v>84</v>
      </c>
      <c r="O719" s="128">
        <v>125</v>
      </c>
      <c r="P719" s="156">
        <f t="shared" si="34"/>
        <v>-41</v>
      </c>
    </row>
    <row r="720" spans="1:16" ht="14.1" customHeight="1" x14ac:dyDescent="0.2">
      <c r="A720" s="104"/>
      <c r="I720" s="171" t="s">
        <v>339</v>
      </c>
      <c r="J720" s="128">
        <v>2</v>
      </c>
      <c r="K720" s="128">
        <v>0</v>
      </c>
      <c r="L720" s="156">
        <f t="shared" si="33"/>
        <v>2</v>
      </c>
      <c r="M720" s="171" t="s">
        <v>321</v>
      </c>
      <c r="N720" s="128">
        <v>0</v>
      </c>
      <c r="O720" s="128">
        <v>40</v>
      </c>
      <c r="P720" s="156">
        <f t="shared" si="34"/>
        <v>-40</v>
      </c>
    </row>
    <row r="721" spans="1:16" ht="14.1" customHeight="1" x14ac:dyDescent="0.2">
      <c r="A721" s="104"/>
      <c r="I721" s="131"/>
      <c r="J721" s="128"/>
      <c r="K721" s="128"/>
      <c r="L721" s="156"/>
      <c r="M721" s="171" t="s">
        <v>315</v>
      </c>
      <c r="N721" s="128">
        <v>59</v>
      </c>
      <c r="O721" s="128">
        <v>94</v>
      </c>
      <c r="P721" s="156">
        <f t="shared" si="34"/>
        <v>-35</v>
      </c>
    </row>
    <row r="722" spans="1:16" ht="14.1" customHeight="1" x14ac:dyDescent="0.2">
      <c r="A722" s="104"/>
      <c r="I722" s="131"/>
      <c r="J722" s="128"/>
      <c r="K722" s="128"/>
      <c r="L722" s="156"/>
      <c r="M722" s="171" t="s">
        <v>307</v>
      </c>
      <c r="N722" s="128">
        <v>13</v>
      </c>
      <c r="O722" s="128">
        <v>34</v>
      </c>
      <c r="P722" s="156">
        <f t="shared" si="34"/>
        <v>-21</v>
      </c>
    </row>
    <row r="723" spans="1:16" ht="14.1" customHeight="1" x14ac:dyDescent="0.2">
      <c r="A723" s="104"/>
      <c r="I723" s="131"/>
      <c r="J723" s="128"/>
      <c r="K723" s="128"/>
      <c r="L723" s="156"/>
      <c r="M723" s="171" t="s">
        <v>261</v>
      </c>
      <c r="N723" s="128">
        <v>12</v>
      </c>
      <c r="O723" s="128">
        <v>31</v>
      </c>
      <c r="P723" s="156">
        <f t="shared" si="34"/>
        <v>-19</v>
      </c>
    </row>
    <row r="724" spans="1:16" ht="14.1" customHeight="1" x14ac:dyDescent="0.2">
      <c r="A724" s="104"/>
      <c r="I724" s="131"/>
      <c r="J724" s="128"/>
      <c r="K724" s="128"/>
      <c r="L724" s="156"/>
      <c r="M724" s="171" t="s">
        <v>342</v>
      </c>
      <c r="N724" s="128">
        <v>0</v>
      </c>
      <c r="O724" s="128">
        <v>19</v>
      </c>
      <c r="P724" s="156">
        <f t="shared" si="34"/>
        <v>-19</v>
      </c>
    </row>
    <row r="725" spans="1:16" ht="14.1" customHeight="1" x14ac:dyDescent="0.2">
      <c r="A725" s="104"/>
      <c r="I725" s="131"/>
      <c r="J725" s="128"/>
      <c r="K725" s="128"/>
      <c r="L725" s="156"/>
      <c r="M725" s="171" t="s">
        <v>322</v>
      </c>
      <c r="N725" s="128">
        <v>0</v>
      </c>
      <c r="O725" s="128">
        <v>18</v>
      </c>
      <c r="P725" s="156">
        <f t="shared" si="34"/>
        <v>-18</v>
      </c>
    </row>
    <row r="726" spans="1:16" ht="14.1" customHeight="1" x14ac:dyDescent="0.2">
      <c r="A726" s="104"/>
      <c r="I726" s="131"/>
      <c r="J726" s="128"/>
      <c r="K726" s="128"/>
      <c r="L726" s="156"/>
      <c r="M726" s="171" t="s">
        <v>310</v>
      </c>
      <c r="N726" s="128">
        <v>0</v>
      </c>
      <c r="O726" s="128">
        <v>18</v>
      </c>
      <c r="P726" s="156">
        <f t="shared" si="34"/>
        <v>-18</v>
      </c>
    </row>
    <row r="727" spans="1:16" ht="14.1" customHeight="1" x14ac:dyDescent="0.2">
      <c r="A727" s="104"/>
      <c r="I727" s="131"/>
      <c r="J727" s="128"/>
      <c r="K727" s="128"/>
      <c r="L727" s="156"/>
      <c r="M727" s="171" t="s">
        <v>319</v>
      </c>
      <c r="N727" s="128">
        <v>5</v>
      </c>
      <c r="O727" s="128">
        <v>11</v>
      </c>
      <c r="P727" s="156">
        <f t="shared" si="34"/>
        <v>-6</v>
      </c>
    </row>
    <row r="728" spans="1:16" ht="14.1" customHeight="1" x14ac:dyDescent="0.2">
      <c r="A728" s="104"/>
      <c r="I728" s="131"/>
      <c r="J728" s="128"/>
      <c r="K728" s="128"/>
      <c r="L728" s="156"/>
      <c r="M728" s="171" t="s">
        <v>324</v>
      </c>
      <c r="N728" s="128">
        <v>0</v>
      </c>
      <c r="O728" s="128">
        <v>4</v>
      </c>
      <c r="P728" s="156">
        <f t="shared" si="34"/>
        <v>-4</v>
      </c>
    </row>
    <row r="729" spans="1:16" ht="14.1" customHeight="1" x14ac:dyDescent="0.2">
      <c r="A729" s="104"/>
      <c r="I729" s="131"/>
      <c r="J729" s="128"/>
      <c r="K729" s="128"/>
      <c r="L729" s="156"/>
      <c r="M729" s="171" t="s">
        <v>134</v>
      </c>
      <c r="N729" s="128">
        <v>1</v>
      </c>
      <c r="O729" s="128">
        <v>4</v>
      </c>
      <c r="P729" s="156">
        <f t="shared" si="34"/>
        <v>-3</v>
      </c>
    </row>
    <row r="730" spans="1:16" ht="14.1" customHeight="1" x14ac:dyDescent="0.2">
      <c r="A730" s="104"/>
      <c r="I730" s="131"/>
      <c r="J730" s="128"/>
      <c r="K730" s="128"/>
      <c r="L730" s="156"/>
      <c r="M730" s="171" t="s">
        <v>341</v>
      </c>
      <c r="N730" s="128">
        <v>0</v>
      </c>
      <c r="O730" s="128">
        <v>2</v>
      </c>
      <c r="P730" s="156">
        <f t="shared" si="34"/>
        <v>-2</v>
      </c>
    </row>
    <row r="731" spans="1:16" ht="14.1" customHeight="1" x14ac:dyDescent="0.2">
      <c r="A731" s="104"/>
      <c r="I731" s="131"/>
      <c r="J731" s="128"/>
      <c r="K731" s="128"/>
      <c r="L731" s="156"/>
      <c r="M731" s="171" t="s">
        <v>330</v>
      </c>
      <c r="N731" s="128">
        <v>50</v>
      </c>
      <c r="O731" s="128">
        <v>51</v>
      </c>
      <c r="P731" s="156">
        <f t="shared" si="34"/>
        <v>-1</v>
      </c>
    </row>
    <row r="732" spans="1:16" ht="14.1" customHeight="1" x14ac:dyDescent="0.2">
      <c r="A732" s="104"/>
      <c r="I732" s="131"/>
      <c r="J732" s="128"/>
      <c r="K732" s="128"/>
      <c r="L732" s="156"/>
      <c r="M732" s="171" t="s">
        <v>137</v>
      </c>
      <c r="N732" s="128">
        <v>8075</v>
      </c>
      <c r="O732" s="128">
        <v>10926</v>
      </c>
      <c r="P732" s="156">
        <f t="shared" si="34"/>
        <v>-2851</v>
      </c>
    </row>
    <row r="733" spans="1:16" ht="14.1" customHeight="1" x14ac:dyDescent="0.2">
      <c r="A733" s="104"/>
      <c r="I733" s="131"/>
      <c r="J733" s="128"/>
      <c r="K733" s="128"/>
      <c r="L733" s="156"/>
    </row>
    <row r="734" spans="1:16" ht="14.1" customHeight="1" x14ac:dyDescent="0.2">
      <c r="A734" s="104"/>
      <c r="I734" s="131"/>
      <c r="J734" s="128"/>
      <c r="K734" s="128"/>
      <c r="L734" s="156"/>
      <c r="M734" s="131"/>
      <c r="N734" s="128"/>
      <c r="O734" s="128"/>
      <c r="P734" s="156"/>
    </row>
    <row r="735" spans="1:16" ht="14.1" customHeight="1" x14ac:dyDescent="0.2">
      <c r="A735" s="104"/>
      <c r="I735" s="131"/>
      <c r="J735" s="128"/>
      <c r="K735" s="128"/>
      <c r="L735" s="156"/>
      <c r="M735" s="131"/>
      <c r="N735" s="128"/>
      <c r="O735" s="128"/>
      <c r="P735" s="156"/>
    </row>
    <row r="736" spans="1:16" ht="14.1" customHeight="1" x14ac:dyDescent="0.2">
      <c r="A736" s="104"/>
      <c r="I736" s="131"/>
      <c r="J736" s="128"/>
      <c r="K736" s="128"/>
      <c r="L736" s="156"/>
      <c r="M736" s="131"/>
      <c r="N736" s="128"/>
      <c r="O736" s="128"/>
      <c r="P736" s="156"/>
    </row>
    <row r="737" spans="1:16" ht="14.1" customHeight="1" x14ac:dyDescent="0.2">
      <c r="A737" s="104"/>
      <c r="I737" s="371" t="s">
        <v>351</v>
      </c>
      <c r="J737" s="372">
        <f>SUM(J694:J736)</f>
        <v>81555</v>
      </c>
      <c r="K737" s="372">
        <f t="shared" ref="K737:L737" si="35">SUM(K694:K736)</f>
        <v>48914</v>
      </c>
      <c r="L737" s="372">
        <f t="shared" si="35"/>
        <v>32641</v>
      </c>
      <c r="M737" s="371" t="s">
        <v>351</v>
      </c>
      <c r="N737" s="372">
        <f>SUM(N694:N736)</f>
        <v>204983</v>
      </c>
      <c r="O737" s="372">
        <f>SUM(O694:O736)</f>
        <v>286665</v>
      </c>
      <c r="P737" s="372">
        <f>SUM(P694:P736)</f>
        <v>-81682</v>
      </c>
    </row>
    <row r="738" spans="1:16" ht="14.1" customHeight="1" x14ac:dyDescent="0.2">
      <c r="A738" s="104"/>
      <c r="I738" s="379"/>
      <c r="J738" s="372">
        <f>N737</f>
        <v>204983</v>
      </c>
      <c r="K738" s="372">
        <f>O737</f>
        <v>286665</v>
      </c>
      <c r="L738" s="372">
        <f>P737</f>
        <v>-81682</v>
      </c>
      <c r="M738" s="388"/>
      <c r="N738" s="389"/>
      <c r="O738" s="389"/>
      <c r="P738" s="389"/>
    </row>
    <row r="739" spans="1:16" ht="14.1" customHeight="1" x14ac:dyDescent="0.2">
      <c r="A739" s="104"/>
      <c r="J739" s="376">
        <f>SUM(J737:J738)</f>
        <v>286538</v>
      </c>
      <c r="K739" s="376">
        <f>SUM(K737:K738)</f>
        <v>335579</v>
      </c>
      <c r="L739" s="376">
        <f>SUM(L737:L738)</f>
        <v>-49041</v>
      </c>
    </row>
    <row r="740" spans="1:16" ht="14.1" customHeight="1" x14ac:dyDescent="0.2">
      <c r="A740" s="104"/>
      <c r="I740" s="377" t="s">
        <v>376</v>
      </c>
      <c r="J740" s="342">
        <f>C693-J739</f>
        <v>0</v>
      </c>
      <c r="K740" s="342">
        <f>E693-K739</f>
        <v>0</v>
      </c>
      <c r="L740" s="342">
        <f>G693-L739</f>
        <v>0</v>
      </c>
    </row>
    <row r="741" spans="1:16" ht="14.1" customHeight="1" x14ac:dyDescent="0.2">
      <c r="I741" s="377"/>
    </row>
    <row r="742" spans="1:16" s="379" customFormat="1" ht="14.1" customHeight="1" x14ac:dyDescent="0.2">
      <c r="A742" s="114">
        <v>16</v>
      </c>
      <c r="B742" s="190" t="s">
        <v>289</v>
      </c>
      <c r="C742" s="48">
        <v>273412</v>
      </c>
      <c r="D742" s="363">
        <f>C742*100/22958322</f>
        <v>1.1909058510460826</v>
      </c>
      <c r="E742" s="48">
        <v>323463</v>
      </c>
      <c r="F742" s="363">
        <f>E742*100/23212007</f>
        <v>1.3935158644403305</v>
      </c>
      <c r="G742" s="120">
        <f>C742-E742</f>
        <v>-50051</v>
      </c>
      <c r="H742" s="121">
        <f>G742*100/E742</f>
        <v>-15.473485375452524</v>
      </c>
      <c r="I742" s="371"/>
      <c r="J742" s="372"/>
      <c r="K742" s="372"/>
      <c r="L742" s="372"/>
      <c r="M742" s="378"/>
      <c r="N742" s="372"/>
      <c r="O742" s="372"/>
      <c r="P742" s="372"/>
    </row>
    <row r="743" spans="1:16" ht="14.1" customHeight="1" x14ac:dyDescent="0.2">
      <c r="I743" s="171" t="s">
        <v>52</v>
      </c>
      <c r="J743" s="128">
        <v>22642</v>
      </c>
      <c r="K743" s="128">
        <v>2648</v>
      </c>
      <c r="L743" s="156">
        <f t="shared" ref="L743:L766" si="36">J743-K743</f>
        <v>19994</v>
      </c>
      <c r="M743" s="171" t="s">
        <v>257</v>
      </c>
      <c r="N743" s="128">
        <v>88811</v>
      </c>
      <c r="O743" s="128">
        <v>125912</v>
      </c>
      <c r="P743" s="156">
        <f t="shared" ref="P743:P778" si="37">N743-O743</f>
        <v>-37101</v>
      </c>
    </row>
    <row r="744" spans="1:16" ht="14.1" customHeight="1" x14ac:dyDescent="0.2">
      <c r="I744" s="171" t="s">
        <v>328</v>
      </c>
      <c r="J744" s="128">
        <v>9138</v>
      </c>
      <c r="K744" s="128">
        <v>741</v>
      </c>
      <c r="L744" s="156">
        <f t="shared" si="36"/>
        <v>8397</v>
      </c>
      <c r="M744" s="171" t="s">
        <v>30</v>
      </c>
      <c r="N744" s="128">
        <v>26602</v>
      </c>
      <c r="O744" s="128">
        <v>34004</v>
      </c>
      <c r="P744" s="156">
        <f t="shared" si="37"/>
        <v>-7402</v>
      </c>
    </row>
    <row r="745" spans="1:16" ht="14.1" customHeight="1" x14ac:dyDescent="0.2">
      <c r="I745" s="171" t="s">
        <v>301</v>
      </c>
      <c r="J745" s="128">
        <v>15274</v>
      </c>
      <c r="K745" s="128">
        <v>13654</v>
      </c>
      <c r="L745" s="156">
        <f t="shared" si="36"/>
        <v>1620</v>
      </c>
      <c r="M745" s="171" t="s">
        <v>23</v>
      </c>
      <c r="N745" s="128">
        <v>15951</v>
      </c>
      <c r="O745" s="128">
        <v>17184</v>
      </c>
      <c r="P745" s="156">
        <f t="shared" si="37"/>
        <v>-1233</v>
      </c>
    </row>
    <row r="746" spans="1:16" ht="14.1" customHeight="1" x14ac:dyDescent="0.2">
      <c r="C746" s="398"/>
      <c r="D746" s="390"/>
      <c r="E746" s="398"/>
      <c r="F746" s="390"/>
      <c r="I746" s="171" t="s">
        <v>306</v>
      </c>
      <c r="J746" s="128">
        <v>35773</v>
      </c>
      <c r="K746" s="128">
        <v>35283</v>
      </c>
      <c r="L746" s="156">
        <f t="shared" si="36"/>
        <v>490</v>
      </c>
      <c r="M746" s="171" t="s">
        <v>302</v>
      </c>
      <c r="N746" s="128">
        <v>3569</v>
      </c>
      <c r="O746" s="128">
        <v>4695</v>
      </c>
      <c r="P746" s="156">
        <f t="shared" si="37"/>
        <v>-1126</v>
      </c>
    </row>
    <row r="747" spans="1:16" ht="14.1" customHeight="1" x14ac:dyDescent="0.2">
      <c r="C747" s="390"/>
      <c r="D747" s="390"/>
      <c r="E747" s="390"/>
      <c r="F747" s="390"/>
      <c r="I747" s="171" t="s">
        <v>48</v>
      </c>
      <c r="J747" s="128">
        <v>1677</v>
      </c>
      <c r="K747" s="128">
        <v>1322</v>
      </c>
      <c r="L747" s="156">
        <f t="shared" si="36"/>
        <v>355</v>
      </c>
      <c r="M747" s="171" t="s">
        <v>201</v>
      </c>
      <c r="N747" s="128">
        <v>13154</v>
      </c>
      <c r="O747" s="128">
        <v>14036</v>
      </c>
      <c r="P747" s="156">
        <f t="shared" si="37"/>
        <v>-882</v>
      </c>
    </row>
    <row r="748" spans="1:16" ht="14.1" customHeight="1" x14ac:dyDescent="0.2">
      <c r="B748" s="390"/>
      <c r="C748" s="390"/>
      <c r="D748" s="390"/>
      <c r="E748" s="390"/>
      <c r="F748" s="390"/>
      <c r="I748" s="171" t="s">
        <v>325</v>
      </c>
      <c r="J748" s="128">
        <v>236</v>
      </c>
      <c r="K748" s="128">
        <v>0</v>
      </c>
      <c r="L748" s="156">
        <f t="shared" si="36"/>
        <v>236</v>
      </c>
      <c r="M748" s="171" t="s">
        <v>307</v>
      </c>
      <c r="N748" s="128">
        <v>816</v>
      </c>
      <c r="O748" s="128">
        <v>1360</v>
      </c>
      <c r="P748" s="156">
        <f t="shared" si="37"/>
        <v>-544</v>
      </c>
    </row>
    <row r="749" spans="1:16" ht="14.1" customHeight="1" x14ac:dyDescent="0.2">
      <c r="I749" s="171" t="s">
        <v>31</v>
      </c>
      <c r="J749" s="128">
        <v>75</v>
      </c>
      <c r="K749" s="128">
        <v>4</v>
      </c>
      <c r="L749" s="156">
        <f t="shared" si="36"/>
        <v>71</v>
      </c>
      <c r="M749" s="171" t="s">
        <v>312</v>
      </c>
      <c r="N749" s="128">
        <v>216</v>
      </c>
      <c r="O749" s="128">
        <v>666</v>
      </c>
      <c r="P749" s="156">
        <f t="shared" si="37"/>
        <v>-450</v>
      </c>
    </row>
    <row r="750" spans="1:16" ht="14.1" customHeight="1" x14ac:dyDescent="0.2">
      <c r="I750" s="171" t="s">
        <v>212</v>
      </c>
      <c r="J750" s="128">
        <v>42</v>
      </c>
      <c r="K750" s="128">
        <v>0</v>
      </c>
      <c r="L750" s="156">
        <f t="shared" si="36"/>
        <v>42</v>
      </c>
      <c r="M750" s="171" t="s">
        <v>305</v>
      </c>
      <c r="N750" s="128">
        <v>4247</v>
      </c>
      <c r="O750" s="128">
        <v>4673</v>
      </c>
      <c r="P750" s="156">
        <f t="shared" si="37"/>
        <v>-426</v>
      </c>
    </row>
    <row r="751" spans="1:16" ht="14.1" customHeight="1" x14ac:dyDescent="0.2">
      <c r="I751" s="171" t="s">
        <v>210</v>
      </c>
      <c r="J751" s="128">
        <v>63</v>
      </c>
      <c r="K751" s="128">
        <v>24</v>
      </c>
      <c r="L751" s="156">
        <f t="shared" si="36"/>
        <v>39</v>
      </c>
      <c r="M751" s="171" t="s">
        <v>311</v>
      </c>
      <c r="N751" s="128">
        <v>313</v>
      </c>
      <c r="O751" s="128">
        <v>591</v>
      </c>
      <c r="P751" s="156">
        <f t="shared" si="37"/>
        <v>-278</v>
      </c>
    </row>
    <row r="752" spans="1:16" ht="14.1" customHeight="1" x14ac:dyDescent="0.2">
      <c r="I752" s="171" t="s">
        <v>28</v>
      </c>
      <c r="J752" s="128">
        <v>135</v>
      </c>
      <c r="K752" s="128">
        <v>108</v>
      </c>
      <c r="L752" s="156">
        <f t="shared" si="36"/>
        <v>27</v>
      </c>
      <c r="M752" s="171" t="s">
        <v>254</v>
      </c>
      <c r="N752" s="128">
        <v>348</v>
      </c>
      <c r="O752" s="128">
        <v>617</v>
      </c>
      <c r="P752" s="156">
        <f t="shared" si="37"/>
        <v>-269</v>
      </c>
    </row>
    <row r="753" spans="1:16" ht="14.1" customHeight="1" x14ac:dyDescent="0.2">
      <c r="B753" s="367"/>
      <c r="C753" s="367"/>
      <c r="D753" s="367"/>
      <c r="E753" s="367"/>
      <c r="F753" s="367"/>
      <c r="G753" s="367"/>
      <c r="H753" s="367"/>
      <c r="I753" s="171" t="s">
        <v>317</v>
      </c>
      <c r="J753" s="128">
        <v>40</v>
      </c>
      <c r="K753" s="128">
        <v>13</v>
      </c>
      <c r="L753" s="156">
        <f t="shared" si="36"/>
        <v>27</v>
      </c>
      <c r="M753" s="171" t="s">
        <v>314</v>
      </c>
      <c r="N753" s="128">
        <v>513</v>
      </c>
      <c r="O753" s="128">
        <v>730</v>
      </c>
      <c r="P753" s="156">
        <f t="shared" si="37"/>
        <v>-217</v>
      </c>
    </row>
    <row r="754" spans="1:16" ht="14.1" customHeight="1" x14ac:dyDescent="0.2">
      <c r="I754" s="171" t="s">
        <v>321</v>
      </c>
      <c r="J754" s="128">
        <v>133</v>
      </c>
      <c r="K754" s="128">
        <v>108</v>
      </c>
      <c r="L754" s="156">
        <f t="shared" si="36"/>
        <v>25</v>
      </c>
      <c r="M754" s="171" t="s">
        <v>308</v>
      </c>
      <c r="N754" s="128">
        <v>5086</v>
      </c>
      <c r="O754" s="128">
        <v>5284</v>
      </c>
      <c r="P754" s="156">
        <f t="shared" si="37"/>
        <v>-198</v>
      </c>
    </row>
    <row r="755" spans="1:16" ht="14.1" customHeight="1" x14ac:dyDescent="0.2">
      <c r="I755" s="171" t="s">
        <v>338</v>
      </c>
      <c r="J755" s="128">
        <v>52</v>
      </c>
      <c r="K755" s="128">
        <v>31</v>
      </c>
      <c r="L755" s="156">
        <f t="shared" si="36"/>
        <v>21</v>
      </c>
      <c r="M755" s="171" t="s">
        <v>326</v>
      </c>
      <c r="N755" s="128">
        <v>359</v>
      </c>
      <c r="O755" s="128">
        <v>549</v>
      </c>
      <c r="P755" s="156">
        <f t="shared" si="37"/>
        <v>-190</v>
      </c>
    </row>
    <row r="756" spans="1:16" ht="14.1" customHeight="1" x14ac:dyDescent="0.2">
      <c r="I756" s="171" t="s">
        <v>315</v>
      </c>
      <c r="J756" s="128">
        <v>234</v>
      </c>
      <c r="K756" s="128">
        <v>219</v>
      </c>
      <c r="L756" s="156">
        <f t="shared" si="36"/>
        <v>15</v>
      </c>
      <c r="M756" s="171" t="s">
        <v>331</v>
      </c>
      <c r="N756" s="128">
        <v>26</v>
      </c>
      <c r="O756" s="128">
        <v>166</v>
      </c>
      <c r="P756" s="156">
        <f t="shared" si="37"/>
        <v>-140</v>
      </c>
    </row>
    <row r="757" spans="1:16" ht="14.1" customHeight="1" x14ac:dyDescent="0.2">
      <c r="I757" s="171" t="s">
        <v>313</v>
      </c>
      <c r="J757" s="128">
        <v>27</v>
      </c>
      <c r="K757" s="128">
        <v>12</v>
      </c>
      <c r="L757" s="156">
        <f t="shared" si="36"/>
        <v>15</v>
      </c>
      <c r="M757" s="171" t="s">
        <v>198</v>
      </c>
      <c r="N757" s="128">
        <v>129</v>
      </c>
      <c r="O757" s="128">
        <v>234</v>
      </c>
      <c r="P757" s="156">
        <f t="shared" si="37"/>
        <v>-105</v>
      </c>
    </row>
    <row r="758" spans="1:16" ht="14.1" customHeight="1" x14ac:dyDescent="0.2">
      <c r="I758" s="171" t="s">
        <v>322</v>
      </c>
      <c r="J758" s="128">
        <v>11</v>
      </c>
      <c r="K758" s="128">
        <v>0</v>
      </c>
      <c r="L758" s="156">
        <f t="shared" si="36"/>
        <v>11</v>
      </c>
      <c r="M758" s="171" t="s">
        <v>357</v>
      </c>
      <c r="N758" s="128">
        <v>116</v>
      </c>
      <c r="O758" s="128">
        <v>220</v>
      </c>
      <c r="P758" s="156">
        <f t="shared" si="37"/>
        <v>-104</v>
      </c>
    </row>
    <row r="759" spans="1:16" ht="14.1" customHeight="1" x14ac:dyDescent="0.2">
      <c r="I759" s="171" t="s">
        <v>341</v>
      </c>
      <c r="J759" s="128">
        <v>30</v>
      </c>
      <c r="K759" s="128">
        <v>21</v>
      </c>
      <c r="L759" s="156">
        <f t="shared" si="36"/>
        <v>9</v>
      </c>
      <c r="M759" s="171" t="s">
        <v>336</v>
      </c>
      <c r="N759" s="128">
        <v>65</v>
      </c>
      <c r="O759" s="128">
        <v>152</v>
      </c>
      <c r="P759" s="156">
        <f t="shared" si="37"/>
        <v>-87</v>
      </c>
    </row>
    <row r="760" spans="1:16" ht="14.1" customHeight="1" x14ac:dyDescent="0.2">
      <c r="I760" s="171" t="s">
        <v>329</v>
      </c>
      <c r="J760" s="128">
        <v>8</v>
      </c>
      <c r="K760" s="128">
        <v>2</v>
      </c>
      <c r="L760" s="156">
        <f t="shared" si="36"/>
        <v>6</v>
      </c>
      <c r="M760" s="171" t="s">
        <v>309</v>
      </c>
      <c r="N760" s="128">
        <v>393</v>
      </c>
      <c r="O760" s="128">
        <v>467</v>
      </c>
      <c r="P760" s="156">
        <f t="shared" si="37"/>
        <v>-74</v>
      </c>
    </row>
    <row r="761" spans="1:16" ht="14.1" customHeight="1" x14ac:dyDescent="0.2">
      <c r="I761" s="171" t="s">
        <v>204</v>
      </c>
      <c r="J761" s="128">
        <v>360</v>
      </c>
      <c r="K761" s="128">
        <v>357</v>
      </c>
      <c r="L761" s="156">
        <f t="shared" si="36"/>
        <v>3</v>
      </c>
      <c r="M761" s="171" t="s">
        <v>318</v>
      </c>
      <c r="N761" s="128">
        <v>391</v>
      </c>
      <c r="O761" s="128">
        <v>464</v>
      </c>
      <c r="P761" s="156">
        <f t="shared" si="37"/>
        <v>-73</v>
      </c>
    </row>
    <row r="762" spans="1:16" ht="14.1" customHeight="1" x14ac:dyDescent="0.2">
      <c r="I762" s="171" t="s">
        <v>332</v>
      </c>
      <c r="J762" s="128">
        <v>4</v>
      </c>
      <c r="K762" s="128">
        <v>2</v>
      </c>
      <c r="L762" s="156">
        <f t="shared" si="36"/>
        <v>2</v>
      </c>
      <c r="M762" s="171" t="s">
        <v>358</v>
      </c>
      <c r="N762" s="128">
        <v>46</v>
      </c>
      <c r="O762" s="128">
        <v>114</v>
      </c>
      <c r="P762" s="156">
        <f t="shared" si="37"/>
        <v>-68</v>
      </c>
    </row>
    <row r="763" spans="1:16" ht="14.1" customHeight="1" x14ac:dyDescent="0.2">
      <c r="I763" s="171" t="s">
        <v>316</v>
      </c>
      <c r="J763" s="128">
        <v>2</v>
      </c>
      <c r="K763" s="128">
        <v>0</v>
      </c>
      <c r="L763" s="156">
        <f t="shared" si="36"/>
        <v>2</v>
      </c>
      <c r="M763" s="171" t="s">
        <v>333</v>
      </c>
      <c r="N763" s="128">
        <v>19</v>
      </c>
      <c r="O763" s="128">
        <v>81</v>
      </c>
      <c r="P763" s="156">
        <f t="shared" si="37"/>
        <v>-62</v>
      </c>
    </row>
    <row r="764" spans="1:16" ht="14.1" customHeight="1" x14ac:dyDescent="0.2">
      <c r="I764" s="171" t="s">
        <v>356</v>
      </c>
      <c r="J764" s="128">
        <v>2</v>
      </c>
      <c r="K764" s="128">
        <v>0</v>
      </c>
      <c r="L764" s="156">
        <f t="shared" si="36"/>
        <v>2</v>
      </c>
      <c r="M764" s="171" t="s">
        <v>271</v>
      </c>
      <c r="N764" s="128">
        <v>26</v>
      </c>
      <c r="O764" s="128">
        <v>82</v>
      </c>
      <c r="P764" s="156">
        <f t="shared" si="37"/>
        <v>-56</v>
      </c>
    </row>
    <row r="765" spans="1:16" ht="14.1" customHeight="1" x14ac:dyDescent="0.2">
      <c r="A765" s="111"/>
      <c r="I765" s="171" t="s">
        <v>342</v>
      </c>
      <c r="J765" s="128">
        <v>1</v>
      </c>
      <c r="K765" s="128">
        <v>0</v>
      </c>
      <c r="L765" s="156">
        <f t="shared" si="36"/>
        <v>1</v>
      </c>
      <c r="M765" s="171" t="s">
        <v>304</v>
      </c>
      <c r="N765" s="128">
        <v>228</v>
      </c>
      <c r="O765" s="128">
        <v>277</v>
      </c>
      <c r="P765" s="156">
        <f t="shared" si="37"/>
        <v>-49</v>
      </c>
    </row>
    <row r="766" spans="1:16" ht="14.1" customHeight="1" x14ac:dyDescent="0.2">
      <c r="A766" s="111"/>
      <c r="I766" s="171" t="s">
        <v>339</v>
      </c>
      <c r="J766" s="128">
        <v>1</v>
      </c>
      <c r="K766" s="128">
        <v>0</v>
      </c>
      <c r="L766" s="156">
        <f t="shared" si="36"/>
        <v>1</v>
      </c>
      <c r="M766" s="171" t="s">
        <v>199</v>
      </c>
      <c r="N766" s="128">
        <v>5</v>
      </c>
      <c r="O766" s="128">
        <v>38</v>
      </c>
      <c r="P766" s="156">
        <f t="shared" si="37"/>
        <v>-33</v>
      </c>
    </row>
    <row r="767" spans="1:16" ht="14.1" customHeight="1" x14ac:dyDescent="0.2">
      <c r="A767" s="111"/>
      <c r="I767" s="131"/>
      <c r="J767" s="128"/>
      <c r="K767" s="128"/>
      <c r="L767" s="156"/>
      <c r="M767" s="171" t="s">
        <v>22</v>
      </c>
      <c r="N767" s="128">
        <v>252</v>
      </c>
      <c r="O767" s="128">
        <v>276</v>
      </c>
      <c r="P767" s="156">
        <f t="shared" si="37"/>
        <v>-24</v>
      </c>
    </row>
    <row r="768" spans="1:16" ht="14.1" customHeight="1" x14ac:dyDescent="0.2">
      <c r="A768" s="111"/>
      <c r="I768" s="131"/>
      <c r="J768" s="128"/>
      <c r="K768" s="128"/>
      <c r="L768" s="156"/>
      <c r="M768" s="171" t="s">
        <v>265</v>
      </c>
      <c r="N768" s="128">
        <v>81</v>
      </c>
      <c r="O768" s="128">
        <v>95</v>
      </c>
      <c r="P768" s="156">
        <f t="shared" si="37"/>
        <v>-14</v>
      </c>
    </row>
    <row r="769" spans="1:16" ht="14.1" customHeight="1" x14ac:dyDescent="0.2">
      <c r="A769" s="111"/>
      <c r="I769" s="131"/>
      <c r="J769" s="128"/>
      <c r="K769" s="128"/>
      <c r="L769" s="156"/>
      <c r="M769" s="171" t="s">
        <v>33</v>
      </c>
      <c r="N769" s="128">
        <v>82</v>
      </c>
      <c r="O769" s="128">
        <v>93</v>
      </c>
      <c r="P769" s="156">
        <f t="shared" si="37"/>
        <v>-11</v>
      </c>
    </row>
    <row r="770" spans="1:16" ht="14.1" customHeight="1" x14ac:dyDescent="0.2">
      <c r="A770" s="111"/>
      <c r="I770" s="131"/>
      <c r="J770" s="128"/>
      <c r="K770" s="128"/>
      <c r="L770" s="156"/>
      <c r="M770" s="171" t="s">
        <v>327</v>
      </c>
      <c r="N770" s="128">
        <v>9</v>
      </c>
      <c r="O770" s="128">
        <v>20</v>
      </c>
      <c r="P770" s="156">
        <f t="shared" si="37"/>
        <v>-11</v>
      </c>
    </row>
    <row r="771" spans="1:16" ht="14.1" customHeight="1" x14ac:dyDescent="0.2">
      <c r="A771" s="111"/>
      <c r="I771" s="131"/>
      <c r="J771" s="128"/>
      <c r="K771" s="128"/>
      <c r="L771" s="156"/>
      <c r="M771" s="171" t="s">
        <v>324</v>
      </c>
      <c r="N771" s="128">
        <v>1476</v>
      </c>
      <c r="O771" s="128">
        <v>1484</v>
      </c>
      <c r="P771" s="156">
        <f t="shared" si="37"/>
        <v>-8</v>
      </c>
    </row>
    <row r="772" spans="1:16" ht="14.1" customHeight="1" x14ac:dyDescent="0.2">
      <c r="A772" s="111"/>
      <c r="I772" s="131"/>
      <c r="J772" s="128"/>
      <c r="K772" s="128"/>
      <c r="L772" s="156"/>
      <c r="M772" s="171" t="s">
        <v>44</v>
      </c>
      <c r="N772" s="128">
        <v>5</v>
      </c>
      <c r="O772" s="128">
        <v>13</v>
      </c>
      <c r="P772" s="156">
        <f t="shared" si="37"/>
        <v>-8</v>
      </c>
    </row>
    <row r="773" spans="1:16" ht="14.1" customHeight="1" x14ac:dyDescent="0.2">
      <c r="A773" s="111"/>
      <c r="I773" s="131"/>
      <c r="J773" s="128"/>
      <c r="K773" s="128"/>
      <c r="L773" s="156"/>
      <c r="M773" s="171" t="s">
        <v>262</v>
      </c>
      <c r="N773" s="128">
        <v>0</v>
      </c>
      <c r="O773" s="128">
        <v>2</v>
      </c>
      <c r="P773" s="156">
        <f t="shared" si="37"/>
        <v>-2</v>
      </c>
    </row>
    <row r="774" spans="1:16" ht="14.1" customHeight="1" x14ac:dyDescent="0.2">
      <c r="A774" s="111"/>
      <c r="I774" s="131"/>
      <c r="J774" s="128"/>
      <c r="K774" s="128"/>
      <c r="L774" s="156"/>
      <c r="M774" s="171" t="s">
        <v>320</v>
      </c>
      <c r="N774" s="128">
        <v>223</v>
      </c>
      <c r="O774" s="128">
        <v>225</v>
      </c>
      <c r="P774" s="156">
        <f t="shared" si="37"/>
        <v>-2</v>
      </c>
    </row>
    <row r="775" spans="1:16" ht="14.1" customHeight="1" x14ac:dyDescent="0.2">
      <c r="A775" s="111"/>
      <c r="I775" s="131"/>
      <c r="J775" s="128"/>
      <c r="K775" s="128"/>
      <c r="L775" s="156"/>
      <c r="M775" s="171" t="s">
        <v>334</v>
      </c>
      <c r="N775" s="128">
        <v>10</v>
      </c>
      <c r="O775" s="128">
        <v>11</v>
      </c>
      <c r="P775" s="156">
        <f t="shared" si="37"/>
        <v>-1</v>
      </c>
    </row>
    <row r="776" spans="1:16" ht="14.1" customHeight="1" x14ac:dyDescent="0.2">
      <c r="A776" s="111"/>
      <c r="I776" s="131"/>
      <c r="J776" s="128"/>
      <c r="K776" s="128"/>
      <c r="L776" s="156"/>
      <c r="M776" s="171" t="s">
        <v>335</v>
      </c>
      <c r="N776" s="128">
        <v>0</v>
      </c>
      <c r="O776" s="128">
        <v>1</v>
      </c>
      <c r="P776" s="156">
        <f t="shared" si="37"/>
        <v>-1</v>
      </c>
    </row>
    <row r="777" spans="1:16" ht="14.1" customHeight="1" x14ac:dyDescent="0.2">
      <c r="A777" s="111"/>
      <c r="I777" s="131"/>
      <c r="J777" s="128"/>
      <c r="K777" s="128"/>
      <c r="L777" s="156"/>
      <c r="M777" s="171" t="s">
        <v>310</v>
      </c>
      <c r="N777" s="128">
        <v>0</v>
      </c>
      <c r="O777" s="128">
        <v>1</v>
      </c>
      <c r="P777" s="156">
        <f t="shared" si="37"/>
        <v>-1</v>
      </c>
    </row>
    <row r="778" spans="1:16" ht="14.1" customHeight="1" x14ac:dyDescent="0.2">
      <c r="I778" s="131"/>
      <c r="J778" s="128"/>
      <c r="K778" s="128"/>
      <c r="L778" s="156"/>
      <c r="M778" s="171" t="s">
        <v>137</v>
      </c>
      <c r="N778" s="128">
        <v>23885</v>
      </c>
      <c r="O778" s="128">
        <v>54097</v>
      </c>
      <c r="P778" s="156">
        <f t="shared" si="37"/>
        <v>-30212</v>
      </c>
    </row>
    <row r="779" spans="1:16" ht="14.1" customHeight="1" x14ac:dyDescent="0.2">
      <c r="I779" s="131"/>
      <c r="J779" s="128"/>
      <c r="K779" s="128"/>
      <c r="L779" s="156"/>
    </row>
    <row r="780" spans="1:16" ht="14.1" customHeight="1" x14ac:dyDescent="0.2">
      <c r="I780" s="131"/>
      <c r="J780" s="128"/>
      <c r="K780" s="128"/>
      <c r="L780" s="156"/>
      <c r="M780" s="131"/>
      <c r="N780" s="128"/>
      <c r="O780" s="128"/>
      <c r="P780" s="156"/>
    </row>
    <row r="781" spans="1:16" ht="14.1" customHeight="1" x14ac:dyDescent="0.2">
      <c r="A781" s="104"/>
      <c r="I781" s="131"/>
      <c r="J781" s="128"/>
      <c r="K781" s="128"/>
      <c r="L781" s="156"/>
      <c r="M781" s="131"/>
      <c r="N781" s="128"/>
      <c r="O781" s="128"/>
      <c r="P781" s="156"/>
    </row>
    <row r="782" spans="1:16" ht="14.1" customHeight="1" x14ac:dyDescent="0.2">
      <c r="A782" s="104"/>
      <c r="I782" s="131"/>
      <c r="J782" s="128"/>
      <c r="K782" s="128"/>
      <c r="L782" s="156"/>
      <c r="M782" s="131"/>
      <c r="N782" s="128"/>
      <c r="O782" s="128"/>
      <c r="P782" s="156"/>
    </row>
    <row r="783" spans="1:16" ht="14.1" customHeight="1" x14ac:dyDescent="0.2">
      <c r="A783" s="104"/>
      <c r="I783" s="131"/>
      <c r="J783" s="128"/>
      <c r="K783" s="128"/>
      <c r="L783" s="156"/>
      <c r="M783" s="131"/>
      <c r="N783" s="128"/>
      <c r="O783" s="128"/>
      <c r="P783" s="156"/>
    </row>
    <row r="784" spans="1:16" ht="14.1" customHeight="1" x14ac:dyDescent="0.2">
      <c r="A784" s="104"/>
      <c r="M784" s="131"/>
      <c r="N784" s="128"/>
      <c r="O784" s="128"/>
      <c r="P784" s="156"/>
    </row>
    <row r="785" spans="1:16" ht="14.1" customHeight="1" x14ac:dyDescent="0.2">
      <c r="A785" s="104"/>
      <c r="M785" s="131"/>
      <c r="N785" s="128"/>
      <c r="O785" s="128"/>
      <c r="P785" s="156"/>
    </row>
    <row r="786" spans="1:16" ht="14.1" customHeight="1" x14ac:dyDescent="0.2">
      <c r="A786" s="104"/>
      <c r="I786" s="371" t="s">
        <v>351</v>
      </c>
      <c r="J786" s="372">
        <f t="shared" ref="J786:L786" si="38">SUM(J743:J785)</f>
        <v>85960</v>
      </c>
      <c r="K786" s="372">
        <f t="shared" si="38"/>
        <v>54549</v>
      </c>
      <c r="L786" s="372">
        <f t="shared" si="38"/>
        <v>31411</v>
      </c>
      <c r="M786" s="378" t="s">
        <v>351</v>
      </c>
      <c r="N786" s="372">
        <f>SUM(N743:N785)</f>
        <v>187452</v>
      </c>
      <c r="O786" s="372">
        <f>SUM(O743:O785)</f>
        <v>268914</v>
      </c>
      <c r="P786" s="372">
        <f>SUM(P743:P785)</f>
        <v>-81462</v>
      </c>
    </row>
    <row r="787" spans="1:16" ht="14.1" customHeight="1" x14ac:dyDescent="0.2">
      <c r="A787" s="104"/>
      <c r="I787" s="379"/>
      <c r="J787" s="372">
        <f>N786</f>
        <v>187452</v>
      </c>
      <c r="K787" s="372">
        <f>O786</f>
        <v>268914</v>
      </c>
      <c r="L787" s="372">
        <f>P786</f>
        <v>-81462</v>
      </c>
      <c r="M787" s="388"/>
      <c r="N787" s="389"/>
      <c r="O787" s="389"/>
      <c r="P787" s="389"/>
    </row>
    <row r="788" spans="1:16" ht="14.1" customHeight="1" x14ac:dyDescent="0.2">
      <c r="A788" s="104"/>
      <c r="J788" s="376">
        <f>SUM(J786:J787)</f>
        <v>273412</v>
      </c>
      <c r="K788" s="376">
        <f>SUM(K786:K787)</f>
        <v>323463</v>
      </c>
      <c r="L788" s="376">
        <f>SUM(L786:L787)</f>
        <v>-50051</v>
      </c>
    </row>
    <row r="789" spans="1:16" ht="14.1" customHeight="1" x14ac:dyDescent="0.2">
      <c r="A789" s="104"/>
      <c r="I789" s="377" t="s">
        <v>379</v>
      </c>
      <c r="J789" s="342">
        <f>C742-J788</f>
        <v>0</v>
      </c>
      <c r="K789" s="342">
        <f>E742-K788</f>
        <v>0</v>
      </c>
      <c r="L789" s="342">
        <f>G742-L788</f>
        <v>0</v>
      </c>
    </row>
    <row r="790" spans="1:16" ht="14.1" customHeight="1" x14ac:dyDescent="0.2">
      <c r="A790" s="104"/>
      <c r="I790" s="392"/>
    </row>
    <row r="791" spans="1:16" ht="14.1" customHeight="1" x14ac:dyDescent="0.2">
      <c r="A791" s="114">
        <v>17</v>
      </c>
      <c r="B791" s="190" t="s">
        <v>80</v>
      </c>
      <c r="C791" s="48">
        <v>270764</v>
      </c>
      <c r="D791" s="363">
        <f>C791*100/22958322</f>
        <v>1.1793719070583644</v>
      </c>
      <c r="E791" s="48">
        <v>254567</v>
      </c>
      <c r="F791" s="363">
        <f>E791*100/23212007</f>
        <v>1.0967039601530364</v>
      </c>
      <c r="G791" s="120">
        <f>C791-E791</f>
        <v>16197</v>
      </c>
      <c r="H791" s="121">
        <f>G791*100/E791</f>
        <v>6.362568596872336</v>
      </c>
      <c r="I791" s="371"/>
      <c r="J791" s="372"/>
      <c r="K791" s="372"/>
      <c r="L791" s="372"/>
      <c r="M791" s="378"/>
      <c r="N791" s="372"/>
      <c r="O791" s="372"/>
      <c r="P791" s="372"/>
    </row>
    <row r="792" spans="1:16" ht="14.1" customHeight="1" x14ac:dyDescent="0.2">
      <c r="I792" s="171" t="s">
        <v>254</v>
      </c>
      <c r="J792" s="128">
        <v>31798</v>
      </c>
      <c r="K792" s="128">
        <v>20469</v>
      </c>
      <c r="L792" s="156">
        <f t="shared" ref="L792:L832" si="39">J792-K792</f>
        <v>11329</v>
      </c>
      <c r="M792" s="171" t="s">
        <v>311</v>
      </c>
      <c r="N792" s="128">
        <v>2842</v>
      </c>
      <c r="O792" s="128">
        <v>4664</v>
      </c>
      <c r="P792" s="156">
        <f t="shared" ref="P792:P817" si="40">N792-O792</f>
        <v>-1822</v>
      </c>
    </row>
    <row r="793" spans="1:16" ht="14.1" customHeight="1" x14ac:dyDescent="0.2">
      <c r="C793" s="337"/>
      <c r="D793" s="298"/>
      <c r="E793" s="337"/>
      <c r="F793" s="298"/>
      <c r="H793" s="367"/>
      <c r="I793" s="171" t="s">
        <v>312</v>
      </c>
      <c r="J793" s="128">
        <v>29871</v>
      </c>
      <c r="K793" s="128">
        <v>26563</v>
      </c>
      <c r="L793" s="156">
        <f t="shared" si="39"/>
        <v>3308</v>
      </c>
      <c r="M793" s="171" t="s">
        <v>358</v>
      </c>
      <c r="N793" s="128">
        <v>0</v>
      </c>
      <c r="O793" s="128">
        <v>312</v>
      </c>
      <c r="P793" s="156">
        <f t="shared" si="40"/>
        <v>-312</v>
      </c>
    </row>
    <row r="794" spans="1:16" ht="14.1" customHeight="1" x14ac:dyDescent="0.2">
      <c r="C794" s="367"/>
      <c r="D794" s="367"/>
      <c r="E794" s="367"/>
      <c r="F794" s="367"/>
      <c r="H794" s="367"/>
      <c r="I794" s="171" t="s">
        <v>302</v>
      </c>
      <c r="J794" s="128">
        <v>39132</v>
      </c>
      <c r="K794" s="128">
        <v>36684</v>
      </c>
      <c r="L794" s="156">
        <f t="shared" si="39"/>
        <v>2448</v>
      </c>
      <c r="M794" s="171" t="s">
        <v>204</v>
      </c>
      <c r="N794" s="128">
        <v>5229</v>
      </c>
      <c r="O794" s="128">
        <v>5533</v>
      </c>
      <c r="P794" s="156">
        <f t="shared" si="40"/>
        <v>-304</v>
      </c>
    </row>
    <row r="795" spans="1:16" ht="14.1" customHeight="1" x14ac:dyDescent="0.2">
      <c r="C795" s="367"/>
      <c r="D795" s="367"/>
      <c r="E795" s="367"/>
      <c r="F795" s="367"/>
      <c r="H795" s="367"/>
      <c r="I795" s="171" t="s">
        <v>198</v>
      </c>
      <c r="J795" s="128">
        <v>11409</v>
      </c>
      <c r="K795" s="128">
        <v>9958</v>
      </c>
      <c r="L795" s="156">
        <f t="shared" si="39"/>
        <v>1451</v>
      </c>
      <c r="M795" s="171" t="s">
        <v>48</v>
      </c>
      <c r="N795" s="128">
        <v>591</v>
      </c>
      <c r="O795" s="128">
        <v>822</v>
      </c>
      <c r="P795" s="156">
        <f t="shared" si="40"/>
        <v>-231</v>
      </c>
    </row>
    <row r="796" spans="1:16" ht="14.1" customHeight="1" x14ac:dyDescent="0.2">
      <c r="H796" s="367"/>
      <c r="I796" s="171" t="s">
        <v>315</v>
      </c>
      <c r="J796" s="128">
        <v>5455</v>
      </c>
      <c r="K796" s="128">
        <v>4318</v>
      </c>
      <c r="L796" s="156">
        <f t="shared" si="39"/>
        <v>1137</v>
      </c>
      <c r="M796" s="171" t="s">
        <v>335</v>
      </c>
      <c r="N796" s="128">
        <v>181</v>
      </c>
      <c r="O796" s="128">
        <v>412</v>
      </c>
      <c r="P796" s="156">
        <f t="shared" si="40"/>
        <v>-231</v>
      </c>
    </row>
    <row r="797" spans="1:16" ht="14.1" customHeight="1" x14ac:dyDescent="0.2">
      <c r="H797" s="367"/>
      <c r="I797" s="171" t="s">
        <v>28</v>
      </c>
      <c r="J797" s="128">
        <v>3729</v>
      </c>
      <c r="K797" s="128">
        <v>2690</v>
      </c>
      <c r="L797" s="156">
        <f t="shared" si="39"/>
        <v>1039</v>
      </c>
      <c r="M797" s="171" t="s">
        <v>310</v>
      </c>
      <c r="N797" s="128">
        <v>0</v>
      </c>
      <c r="O797" s="128">
        <v>231</v>
      </c>
      <c r="P797" s="156">
        <f t="shared" si="40"/>
        <v>-231</v>
      </c>
    </row>
    <row r="798" spans="1:16" s="379" customFormat="1" ht="14.1" customHeight="1" x14ac:dyDescent="0.2">
      <c r="A798" s="341"/>
      <c r="B798" s="340"/>
      <c r="C798" s="340"/>
      <c r="D798" s="340"/>
      <c r="E798" s="340"/>
      <c r="F798" s="340"/>
      <c r="G798" s="340"/>
      <c r="H798" s="367"/>
      <c r="I798" s="171" t="s">
        <v>306</v>
      </c>
      <c r="J798" s="128">
        <v>5306</v>
      </c>
      <c r="K798" s="128">
        <v>4412</v>
      </c>
      <c r="L798" s="156">
        <f t="shared" si="39"/>
        <v>894</v>
      </c>
      <c r="M798" s="171" t="s">
        <v>44</v>
      </c>
      <c r="N798" s="128">
        <v>198</v>
      </c>
      <c r="O798" s="128">
        <v>332</v>
      </c>
      <c r="P798" s="156">
        <f t="shared" si="40"/>
        <v>-134</v>
      </c>
    </row>
    <row r="799" spans="1:16" ht="14.1" customHeight="1" x14ac:dyDescent="0.2">
      <c r="H799" s="367"/>
      <c r="I799" s="171" t="s">
        <v>210</v>
      </c>
      <c r="J799" s="128">
        <v>950</v>
      </c>
      <c r="K799" s="128">
        <v>315</v>
      </c>
      <c r="L799" s="156">
        <f t="shared" si="39"/>
        <v>635</v>
      </c>
      <c r="M799" s="171" t="s">
        <v>336</v>
      </c>
      <c r="N799" s="128">
        <v>32</v>
      </c>
      <c r="O799" s="128">
        <v>165</v>
      </c>
      <c r="P799" s="156">
        <f t="shared" si="40"/>
        <v>-133</v>
      </c>
    </row>
    <row r="800" spans="1:16" ht="14.1" customHeight="1" x14ac:dyDescent="0.2">
      <c r="H800" s="367"/>
      <c r="I800" s="171" t="s">
        <v>134</v>
      </c>
      <c r="J800" s="128">
        <v>962</v>
      </c>
      <c r="K800" s="128">
        <v>415</v>
      </c>
      <c r="L800" s="156">
        <f t="shared" si="39"/>
        <v>547</v>
      </c>
      <c r="M800" s="171" t="s">
        <v>305</v>
      </c>
      <c r="N800" s="128">
        <v>1823</v>
      </c>
      <c r="O800" s="128">
        <v>1933</v>
      </c>
      <c r="P800" s="156">
        <f t="shared" si="40"/>
        <v>-110</v>
      </c>
    </row>
    <row r="801" spans="1:16" ht="14.1" customHeight="1" x14ac:dyDescent="0.2">
      <c r="H801" s="367"/>
      <c r="I801" s="171" t="s">
        <v>308</v>
      </c>
      <c r="J801" s="128">
        <v>2936</v>
      </c>
      <c r="K801" s="128">
        <v>2410</v>
      </c>
      <c r="L801" s="156">
        <f t="shared" si="39"/>
        <v>526</v>
      </c>
      <c r="M801" s="171" t="s">
        <v>257</v>
      </c>
      <c r="N801" s="128">
        <v>700</v>
      </c>
      <c r="O801" s="128">
        <v>802</v>
      </c>
      <c r="P801" s="156">
        <f t="shared" si="40"/>
        <v>-102</v>
      </c>
    </row>
    <row r="802" spans="1:16" ht="14.1" customHeight="1" x14ac:dyDescent="0.2">
      <c r="A802" s="111"/>
      <c r="B802" s="367"/>
      <c r="C802" s="367"/>
      <c r="D802" s="367"/>
      <c r="E802" s="367"/>
      <c r="F802" s="367"/>
      <c r="G802" s="367"/>
      <c r="H802" s="367"/>
      <c r="I802" s="171" t="s">
        <v>31</v>
      </c>
      <c r="J802" s="128">
        <v>11000</v>
      </c>
      <c r="K802" s="128">
        <v>10479</v>
      </c>
      <c r="L802" s="156">
        <f t="shared" si="39"/>
        <v>521</v>
      </c>
      <c r="M802" s="171" t="s">
        <v>344</v>
      </c>
      <c r="N802" s="128">
        <v>0</v>
      </c>
      <c r="O802" s="128">
        <v>88</v>
      </c>
      <c r="P802" s="156">
        <f t="shared" si="40"/>
        <v>-88</v>
      </c>
    </row>
    <row r="803" spans="1:16" ht="14.1" customHeight="1" x14ac:dyDescent="0.2">
      <c r="H803" s="367"/>
      <c r="I803" s="171" t="s">
        <v>316</v>
      </c>
      <c r="J803" s="128">
        <v>1385</v>
      </c>
      <c r="K803" s="128">
        <v>882</v>
      </c>
      <c r="L803" s="156">
        <f t="shared" si="39"/>
        <v>503</v>
      </c>
      <c r="M803" s="171" t="s">
        <v>339</v>
      </c>
      <c r="N803" s="128">
        <v>118</v>
      </c>
      <c r="O803" s="128">
        <v>180</v>
      </c>
      <c r="P803" s="156">
        <f t="shared" si="40"/>
        <v>-62</v>
      </c>
    </row>
    <row r="804" spans="1:16" ht="14.1" customHeight="1" x14ac:dyDescent="0.2">
      <c r="H804" s="367"/>
      <c r="I804" s="171" t="s">
        <v>304</v>
      </c>
      <c r="J804" s="128">
        <v>11420</v>
      </c>
      <c r="K804" s="128">
        <v>10951</v>
      </c>
      <c r="L804" s="156">
        <f t="shared" si="39"/>
        <v>469</v>
      </c>
      <c r="M804" s="171" t="s">
        <v>309</v>
      </c>
      <c r="N804" s="128">
        <v>889</v>
      </c>
      <c r="O804" s="128">
        <v>944</v>
      </c>
      <c r="P804" s="156">
        <f t="shared" si="40"/>
        <v>-55</v>
      </c>
    </row>
    <row r="805" spans="1:16" ht="14.1" customHeight="1" x14ac:dyDescent="0.2">
      <c r="H805" s="367"/>
      <c r="I805" s="171" t="s">
        <v>303</v>
      </c>
      <c r="J805" s="128">
        <v>1928</v>
      </c>
      <c r="K805" s="128">
        <v>1552</v>
      </c>
      <c r="L805" s="156">
        <f t="shared" si="39"/>
        <v>376</v>
      </c>
      <c r="M805" s="171" t="s">
        <v>332</v>
      </c>
      <c r="N805" s="128">
        <v>114</v>
      </c>
      <c r="O805" s="128">
        <v>168</v>
      </c>
      <c r="P805" s="156">
        <f t="shared" si="40"/>
        <v>-54</v>
      </c>
    </row>
    <row r="806" spans="1:16" ht="14.1" customHeight="1" x14ac:dyDescent="0.2">
      <c r="H806" s="367"/>
      <c r="I806" s="171" t="s">
        <v>22</v>
      </c>
      <c r="J806" s="128">
        <v>19792</v>
      </c>
      <c r="K806" s="128">
        <v>19452</v>
      </c>
      <c r="L806" s="156">
        <f t="shared" si="39"/>
        <v>340</v>
      </c>
      <c r="M806" s="171" t="s">
        <v>329</v>
      </c>
      <c r="N806" s="128">
        <v>37</v>
      </c>
      <c r="O806" s="128">
        <v>78</v>
      </c>
      <c r="P806" s="156">
        <f t="shared" si="40"/>
        <v>-41</v>
      </c>
    </row>
    <row r="807" spans="1:16" ht="14.1" customHeight="1" x14ac:dyDescent="0.2">
      <c r="A807" s="104"/>
      <c r="H807" s="367"/>
      <c r="I807" s="171" t="s">
        <v>301</v>
      </c>
      <c r="J807" s="128">
        <v>50570</v>
      </c>
      <c r="K807" s="128">
        <v>50280</v>
      </c>
      <c r="L807" s="156">
        <f t="shared" si="39"/>
        <v>290</v>
      </c>
      <c r="M807" s="171" t="s">
        <v>326</v>
      </c>
      <c r="N807" s="128">
        <v>0</v>
      </c>
      <c r="O807" s="128">
        <v>38</v>
      </c>
      <c r="P807" s="156">
        <f t="shared" si="40"/>
        <v>-38</v>
      </c>
    </row>
    <row r="808" spans="1:16" ht="14.1" customHeight="1" x14ac:dyDescent="0.2">
      <c r="A808" s="104"/>
      <c r="H808" s="367"/>
      <c r="I808" s="171" t="s">
        <v>33</v>
      </c>
      <c r="J808" s="128">
        <v>2073</v>
      </c>
      <c r="K808" s="128">
        <v>1893</v>
      </c>
      <c r="L808" s="156">
        <f t="shared" si="39"/>
        <v>180</v>
      </c>
      <c r="M808" s="171" t="s">
        <v>340</v>
      </c>
      <c r="N808" s="128">
        <v>1</v>
      </c>
      <c r="O808" s="128">
        <v>24</v>
      </c>
      <c r="P808" s="156">
        <f t="shared" si="40"/>
        <v>-23</v>
      </c>
    </row>
    <row r="809" spans="1:16" ht="14.1" customHeight="1" x14ac:dyDescent="0.2">
      <c r="A809" s="104"/>
      <c r="H809" s="367"/>
      <c r="I809" s="171" t="s">
        <v>333</v>
      </c>
      <c r="J809" s="128">
        <v>441</v>
      </c>
      <c r="K809" s="128">
        <v>262</v>
      </c>
      <c r="L809" s="156">
        <f t="shared" si="39"/>
        <v>179</v>
      </c>
      <c r="M809" s="171" t="s">
        <v>30</v>
      </c>
      <c r="N809" s="128">
        <v>475</v>
      </c>
      <c r="O809" s="128">
        <v>494</v>
      </c>
      <c r="P809" s="156">
        <f t="shared" si="40"/>
        <v>-19</v>
      </c>
    </row>
    <row r="810" spans="1:16" ht="14.1" customHeight="1" x14ac:dyDescent="0.2">
      <c r="A810" s="104"/>
      <c r="H810" s="367"/>
      <c r="I810" s="171" t="s">
        <v>331</v>
      </c>
      <c r="J810" s="128">
        <v>1355</v>
      </c>
      <c r="K810" s="128">
        <v>1197</v>
      </c>
      <c r="L810" s="156">
        <f t="shared" si="39"/>
        <v>158</v>
      </c>
      <c r="M810" s="171" t="s">
        <v>317</v>
      </c>
      <c r="N810" s="128">
        <v>14</v>
      </c>
      <c r="O810" s="128">
        <v>32</v>
      </c>
      <c r="P810" s="156">
        <f t="shared" si="40"/>
        <v>-18</v>
      </c>
    </row>
    <row r="811" spans="1:16" ht="14.1" customHeight="1" x14ac:dyDescent="0.2">
      <c r="A811" s="104"/>
      <c r="H811" s="367"/>
      <c r="I811" s="171" t="s">
        <v>327</v>
      </c>
      <c r="J811" s="128">
        <v>542</v>
      </c>
      <c r="K811" s="128">
        <v>421</v>
      </c>
      <c r="L811" s="156">
        <f t="shared" si="39"/>
        <v>121</v>
      </c>
      <c r="M811" s="171" t="s">
        <v>324</v>
      </c>
      <c r="N811" s="128">
        <v>0</v>
      </c>
      <c r="O811" s="128">
        <v>17</v>
      </c>
      <c r="P811" s="156">
        <f t="shared" si="40"/>
        <v>-17</v>
      </c>
    </row>
    <row r="812" spans="1:16" ht="14.1" customHeight="1" x14ac:dyDescent="0.2">
      <c r="A812" s="104"/>
      <c r="H812" s="367"/>
      <c r="I812" s="171" t="s">
        <v>318</v>
      </c>
      <c r="J812" s="128">
        <v>1115</v>
      </c>
      <c r="K812" s="128">
        <v>995</v>
      </c>
      <c r="L812" s="156">
        <f t="shared" si="39"/>
        <v>120</v>
      </c>
      <c r="M812" s="171" t="s">
        <v>368</v>
      </c>
      <c r="N812" s="128">
        <v>0</v>
      </c>
      <c r="O812" s="128">
        <v>15</v>
      </c>
      <c r="P812" s="156">
        <f t="shared" si="40"/>
        <v>-15</v>
      </c>
    </row>
    <row r="813" spans="1:16" ht="14.1" customHeight="1" x14ac:dyDescent="0.2">
      <c r="A813" s="104"/>
      <c r="H813" s="367"/>
      <c r="I813" s="171" t="s">
        <v>338</v>
      </c>
      <c r="J813" s="128">
        <v>820</v>
      </c>
      <c r="K813" s="128">
        <v>720</v>
      </c>
      <c r="L813" s="156">
        <f t="shared" si="39"/>
        <v>100</v>
      </c>
      <c r="M813" s="171" t="s">
        <v>320</v>
      </c>
      <c r="N813" s="128">
        <v>821</v>
      </c>
      <c r="O813" s="128">
        <v>825</v>
      </c>
      <c r="P813" s="156">
        <f t="shared" si="40"/>
        <v>-4</v>
      </c>
    </row>
    <row r="814" spans="1:16" ht="14.1" customHeight="1" x14ac:dyDescent="0.2">
      <c r="A814" s="104"/>
      <c r="H814" s="367"/>
      <c r="I814" s="171" t="s">
        <v>23</v>
      </c>
      <c r="J814" s="128">
        <v>478</v>
      </c>
      <c r="K814" s="128">
        <v>388</v>
      </c>
      <c r="L814" s="156">
        <f t="shared" si="39"/>
        <v>90</v>
      </c>
      <c r="M814" s="171" t="s">
        <v>271</v>
      </c>
      <c r="N814" s="128">
        <v>118</v>
      </c>
      <c r="O814" s="128">
        <v>121</v>
      </c>
      <c r="P814" s="156">
        <f t="shared" si="40"/>
        <v>-3</v>
      </c>
    </row>
    <row r="815" spans="1:16" ht="14.1" customHeight="1" x14ac:dyDescent="0.2">
      <c r="A815" s="104"/>
      <c r="H815" s="367"/>
      <c r="I815" s="171" t="s">
        <v>328</v>
      </c>
      <c r="J815" s="128">
        <v>146</v>
      </c>
      <c r="K815" s="128">
        <v>61</v>
      </c>
      <c r="L815" s="156">
        <f t="shared" si="39"/>
        <v>85</v>
      </c>
      <c r="M815" s="171" t="s">
        <v>345</v>
      </c>
      <c r="N815" s="128">
        <v>0</v>
      </c>
      <c r="O815" s="128">
        <v>1</v>
      </c>
      <c r="P815" s="156">
        <f t="shared" si="40"/>
        <v>-1</v>
      </c>
    </row>
    <row r="816" spans="1:16" ht="14.1" customHeight="1" x14ac:dyDescent="0.2">
      <c r="A816" s="104"/>
      <c r="I816" s="171" t="s">
        <v>337</v>
      </c>
      <c r="J816" s="128">
        <v>73</v>
      </c>
      <c r="K816" s="128">
        <v>14</v>
      </c>
      <c r="L816" s="156">
        <f t="shared" si="39"/>
        <v>59</v>
      </c>
      <c r="M816" s="171" t="s">
        <v>330</v>
      </c>
      <c r="N816" s="128">
        <v>0</v>
      </c>
      <c r="O816" s="128">
        <v>1</v>
      </c>
      <c r="P816" s="156">
        <f t="shared" si="40"/>
        <v>-1</v>
      </c>
    </row>
    <row r="817" spans="1:16" ht="14.1" customHeight="1" x14ac:dyDescent="0.2">
      <c r="A817" s="104"/>
      <c r="I817" s="171" t="s">
        <v>341</v>
      </c>
      <c r="J817" s="128">
        <v>28</v>
      </c>
      <c r="K817" s="128">
        <v>0</v>
      </c>
      <c r="L817" s="156">
        <f t="shared" si="39"/>
        <v>28</v>
      </c>
      <c r="M817" s="171" t="s">
        <v>137</v>
      </c>
      <c r="N817" s="128">
        <v>20112</v>
      </c>
      <c r="O817" s="128">
        <v>26903</v>
      </c>
      <c r="P817" s="156">
        <f t="shared" si="40"/>
        <v>-6791</v>
      </c>
    </row>
    <row r="818" spans="1:16" ht="14.1" customHeight="1" x14ac:dyDescent="0.2">
      <c r="A818" s="104"/>
      <c r="I818" s="171" t="s">
        <v>313</v>
      </c>
      <c r="J818" s="128">
        <v>118</v>
      </c>
      <c r="K818" s="128">
        <v>96</v>
      </c>
      <c r="L818" s="156">
        <f t="shared" si="39"/>
        <v>22</v>
      </c>
    </row>
    <row r="819" spans="1:16" ht="14.1" customHeight="1" x14ac:dyDescent="0.2">
      <c r="A819" s="104"/>
      <c r="I819" s="171" t="s">
        <v>212</v>
      </c>
      <c r="J819" s="128">
        <v>30</v>
      </c>
      <c r="K819" s="128">
        <v>10</v>
      </c>
      <c r="L819" s="156">
        <f t="shared" si="39"/>
        <v>20</v>
      </c>
      <c r="M819" s="131"/>
      <c r="N819" s="128"/>
      <c r="O819" s="128"/>
      <c r="P819" s="156"/>
    </row>
    <row r="820" spans="1:16" ht="14.1" customHeight="1" x14ac:dyDescent="0.2">
      <c r="A820" s="104"/>
      <c r="I820" s="171" t="s">
        <v>201</v>
      </c>
      <c r="J820" s="128">
        <v>694</v>
      </c>
      <c r="K820" s="128">
        <v>679</v>
      </c>
      <c r="L820" s="156">
        <f t="shared" si="39"/>
        <v>15</v>
      </c>
      <c r="M820" s="131"/>
      <c r="N820" s="128"/>
      <c r="O820" s="128"/>
      <c r="P820" s="156"/>
    </row>
    <row r="821" spans="1:16" ht="14.1" customHeight="1" x14ac:dyDescent="0.2">
      <c r="A821" s="104"/>
      <c r="I821" s="171" t="s">
        <v>314</v>
      </c>
      <c r="J821" s="128">
        <v>44</v>
      </c>
      <c r="K821" s="128">
        <v>32</v>
      </c>
      <c r="L821" s="156">
        <f t="shared" si="39"/>
        <v>12</v>
      </c>
      <c r="M821" s="131"/>
      <c r="N821" s="128"/>
      <c r="O821" s="128"/>
      <c r="P821" s="156"/>
    </row>
    <row r="822" spans="1:16" ht="14.1" customHeight="1" x14ac:dyDescent="0.2">
      <c r="A822" s="104"/>
      <c r="I822" s="171" t="s">
        <v>323</v>
      </c>
      <c r="J822" s="128">
        <v>82</v>
      </c>
      <c r="K822" s="128">
        <v>71</v>
      </c>
      <c r="L822" s="156">
        <f t="shared" si="39"/>
        <v>11</v>
      </c>
      <c r="M822" s="131"/>
      <c r="N822" s="128"/>
      <c r="O822" s="128"/>
      <c r="P822" s="156"/>
    </row>
    <row r="823" spans="1:16" ht="14.1" customHeight="1" x14ac:dyDescent="0.2">
      <c r="A823" s="104"/>
      <c r="I823" s="171" t="s">
        <v>199</v>
      </c>
      <c r="J823" s="128">
        <v>707</v>
      </c>
      <c r="K823" s="128">
        <v>698</v>
      </c>
      <c r="L823" s="156">
        <f t="shared" si="39"/>
        <v>9</v>
      </c>
      <c r="M823" s="131"/>
      <c r="N823" s="128"/>
      <c r="O823" s="128"/>
      <c r="P823" s="156"/>
    </row>
    <row r="824" spans="1:16" ht="14.1" customHeight="1" x14ac:dyDescent="0.2">
      <c r="A824" s="104"/>
      <c r="I824" s="171" t="s">
        <v>350</v>
      </c>
      <c r="J824" s="128">
        <v>7</v>
      </c>
      <c r="K824" s="128">
        <v>2</v>
      </c>
      <c r="L824" s="156">
        <f t="shared" si="39"/>
        <v>5</v>
      </c>
      <c r="M824" s="131"/>
      <c r="N824" s="128"/>
      <c r="O824" s="128"/>
      <c r="P824" s="156"/>
    </row>
    <row r="825" spans="1:16" ht="14.1" customHeight="1" x14ac:dyDescent="0.2">
      <c r="A825" s="104"/>
      <c r="I825" s="171" t="s">
        <v>319</v>
      </c>
      <c r="J825" s="128">
        <v>56</v>
      </c>
      <c r="K825" s="128">
        <v>51</v>
      </c>
      <c r="L825" s="156">
        <f t="shared" si="39"/>
        <v>5</v>
      </c>
      <c r="M825" s="131"/>
      <c r="N825" s="128"/>
      <c r="O825" s="128"/>
      <c r="P825" s="156"/>
    </row>
    <row r="826" spans="1:16" ht="14.1" customHeight="1" x14ac:dyDescent="0.2">
      <c r="A826" s="104"/>
      <c r="I826" s="171" t="s">
        <v>262</v>
      </c>
      <c r="J826" s="128">
        <v>6</v>
      </c>
      <c r="K826" s="128">
        <v>4</v>
      </c>
      <c r="L826" s="156">
        <f t="shared" si="39"/>
        <v>2</v>
      </c>
      <c r="M826" s="131"/>
      <c r="N826" s="128"/>
      <c r="O826" s="128"/>
      <c r="P826" s="156"/>
    </row>
    <row r="827" spans="1:16" ht="14.1" customHeight="1" x14ac:dyDescent="0.2">
      <c r="A827" s="104"/>
      <c r="I827" s="171" t="s">
        <v>265</v>
      </c>
      <c r="J827" s="128">
        <v>2</v>
      </c>
      <c r="K827" s="128">
        <v>0</v>
      </c>
      <c r="L827" s="156">
        <f t="shared" si="39"/>
        <v>2</v>
      </c>
      <c r="M827" s="131"/>
      <c r="N827" s="128"/>
      <c r="O827" s="128"/>
      <c r="P827" s="156"/>
    </row>
    <row r="828" spans="1:16" ht="14.1" customHeight="1" x14ac:dyDescent="0.2">
      <c r="A828" s="104"/>
      <c r="I828" s="171" t="s">
        <v>307</v>
      </c>
      <c r="J828" s="128">
        <v>3</v>
      </c>
      <c r="K828" s="128">
        <v>2</v>
      </c>
      <c r="L828" s="156">
        <f t="shared" si="39"/>
        <v>1</v>
      </c>
      <c r="M828" s="131"/>
      <c r="N828" s="128"/>
      <c r="O828" s="128"/>
      <c r="P828" s="156"/>
    </row>
    <row r="829" spans="1:16" ht="14.1" customHeight="1" x14ac:dyDescent="0.2">
      <c r="A829" s="104"/>
      <c r="I829" s="171" t="s">
        <v>334</v>
      </c>
      <c r="J829" s="128">
        <v>1</v>
      </c>
      <c r="K829" s="128">
        <v>1</v>
      </c>
      <c r="L829" s="156">
        <f t="shared" si="39"/>
        <v>0</v>
      </c>
      <c r="M829" s="131"/>
      <c r="N829" s="128"/>
      <c r="O829" s="128"/>
      <c r="P829" s="156"/>
    </row>
    <row r="830" spans="1:16" ht="14.1" customHeight="1" x14ac:dyDescent="0.2">
      <c r="A830" s="104"/>
      <c r="I830" s="171" t="s">
        <v>321</v>
      </c>
      <c r="J830" s="128">
        <v>1</v>
      </c>
      <c r="K830" s="128">
        <v>1</v>
      </c>
      <c r="L830" s="156">
        <f t="shared" si="39"/>
        <v>0</v>
      </c>
      <c r="M830" s="131"/>
      <c r="N830" s="128"/>
      <c r="O830" s="128"/>
      <c r="P830" s="156"/>
    </row>
    <row r="831" spans="1:16" ht="14.1" customHeight="1" x14ac:dyDescent="0.2">
      <c r="A831" s="104"/>
      <c r="I831" s="171" t="s">
        <v>354</v>
      </c>
      <c r="J831" s="128">
        <v>2</v>
      </c>
      <c r="K831" s="128">
        <v>2</v>
      </c>
      <c r="L831" s="156">
        <f t="shared" si="39"/>
        <v>0</v>
      </c>
      <c r="M831" s="131"/>
      <c r="N831" s="128"/>
      <c r="O831" s="128"/>
      <c r="P831" s="156"/>
    </row>
    <row r="832" spans="1:16" ht="14.1" customHeight="1" x14ac:dyDescent="0.2">
      <c r="I832" s="171" t="s">
        <v>347</v>
      </c>
      <c r="J832" s="128">
        <v>2</v>
      </c>
      <c r="K832" s="128">
        <v>2</v>
      </c>
      <c r="L832" s="156">
        <f t="shared" si="39"/>
        <v>0</v>
      </c>
      <c r="M832" s="131"/>
      <c r="N832" s="128"/>
      <c r="O832" s="128"/>
      <c r="P832" s="156"/>
    </row>
    <row r="833" spans="1:16" ht="14.1" customHeight="1" x14ac:dyDescent="0.2">
      <c r="M833" s="131"/>
      <c r="N833" s="128"/>
      <c r="O833" s="128"/>
      <c r="P833" s="156"/>
    </row>
    <row r="834" spans="1:16" ht="14.1" customHeight="1" x14ac:dyDescent="0.2">
      <c r="M834" s="131"/>
      <c r="N834" s="128"/>
      <c r="O834" s="128"/>
      <c r="P834" s="156"/>
    </row>
    <row r="835" spans="1:16" ht="14.1" customHeight="1" x14ac:dyDescent="0.2">
      <c r="I835" s="371" t="s">
        <v>351</v>
      </c>
      <c r="J835" s="372">
        <f>SUM(J792:J834)</f>
        <v>236469</v>
      </c>
      <c r="K835" s="372">
        <f t="shared" ref="K835:L835" si="41">SUM(K792:K834)</f>
        <v>209432</v>
      </c>
      <c r="L835" s="372">
        <f t="shared" si="41"/>
        <v>27037</v>
      </c>
      <c r="M835" s="371" t="s">
        <v>351</v>
      </c>
      <c r="N835" s="372">
        <f>SUM(N792:N834)</f>
        <v>34295</v>
      </c>
      <c r="O835" s="372">
        <f>SUM(O792:O834)</f>
        <v>45135</v>
      </c>
      <c r="P835" s="372">
        <f>SUM(P792:P834)</f>
        <v>-10840</v>
      </c>
    </row>
    <row r="836" spans="1:16" ht="14.1" customHeight="1" x14ac:dyDescent="0.2">
      <c r="I836" s="399"/>
      <c r="J836" s="372">
        <f>N835</f>
        <v>34295</v>
      </c>
      <c r="K836" s="372">
        <f>O835</f>
        <v>45135</v>
      </c>
      <c r="L836" s="372">
        <f>P835</f>
        <v>-10840</v>
      </c>
      <c r="M836" s="388"/>
      <c r="N836" s="389"/>
      <c r="O836" s="389"/>
      <c r="P836" s="389"/>
    </row>
    <row r="837" spans="1:16" ht="14.1" customHeight="1" x14ac:dyDescent="0.2">
      <c r="J837" s="376">
        <f>SUM(J835:J836)</f>
        <v>270764</v>
      </c>
      <c r="K837" s="376">
        <f>SUM(K835:K836)</f>
        <v>254567</v>
      </c>
      <c r="L837" s="376">
        <f>SUM(L835:L836)</f>
        <v>16197</v>
      </c>
      <c r="M837" s="343" t="s">
        <v>360</v>
      </c>
    </row>
    <row r="838" spans="1:16" ht="14.1" customHeight="1" x14ac:dyDescent="0.2">
      <c r="I838" s="377" t="s">
        <v>380</v>
      </c>
      <c r="J838" s="342">
        <f>C791-J837</f>
        <v>0</v>
      </c>
      <c r="K838" s="342">
        <f>E791-K837</f>
        <v>0</v>
      </c>
      <c r="L838" s="342">
        <f>G791-L837</f>
        <v>0</v>
      </c>
    </row>
    <row r="839" spans="1:16" ht="14.1" customHeight="1" x14ac:dyDescent="0.2"/>
    <row r="840" spans="1:16" ht="14.1" customHeight="1" x14ac:dyDescent="0.2">
      <c r="A840" s="114">
        <v>18</v>
      </c>
      <c r="B840" s="190" t="s">
        <v>79</v>
      </c>
      <c r="C840" s="48">
        <v>264404</v>
      </c>
      <c r="D840" s="363">
        <f>C840*100/22958322</f>
        <v>1.1516695340365033</v>
      </c>
      <c r="E840" s="48">
        <v>358123</v>
      </c>
      <c r="F840" s="363">
        <f>E840*100/23212007</f>
        <v>1.5428351370047406</v>
      </c>
      <c r="G840" s="120">
        <f>C840-E840</f>
        <v>-93719</v>
      </c>
      <c r="H840" s="121">
        <f>G840*100/E840</f>
        <v>-26.169500423039011</v>
      </c>
      <c r="I840" s="371"/>
      <c r="J840" s="372"/>
      <c r="K840" s="372"/>
      <c r="L840" s="372"/>
      <c r="M840" s="388"/>
      <c r="N840" s="389"/>
      <c r="O840" s="389"/>
      <c r="P840" s="372"/>
    </row>
    <row r="841" spans="1:16" ht="14.1" customHeight="1" x14ac:dyDescent="0.2">
      <c r="I841" s="171" t="s">
        <v>328</v>
      </c>
      <c r="J841" s="128">
        <v>13776</v>
      </c>
      <c r="K841" s="128">
        <v>2630</v>
      </c>
      <c r="L841" s="156">
        <f t="shared" ref="L841:L861" si="42">J841-K841</f>
        <v>11146</v>
      </c>
      <c r="M841" s="171" t="s">
        <v>49</v>
      </c>
      <c r="N841" s="128">
        <v>37747</v>
      </c>
      <c r="O841" s="128">
        <v>66120</v>
      </c>
      <c r="P841" s="156">
        <f t="shared" ref="P841:P883" si="43">N841-O841</f>
        <v>-28373</v>
      </c>
    </row>
    <row r="842" spans="1:16" ht="14.1" customHeight="1" x14ac:dyDescent="0.2">
      <c r="I842" s="171" t="s">
        <v>306</v>
      </c>
      <c r="J842" s="128">
        <v>15981</v>
      </c>
      <c r="K842" s="128">
        <v>11827</v>
      </c>
      <c r="L842" s="156">
        <f t="shared" si="42"/>
        <v>4154</v>
      </c>
      <c r="M842" s="171" t="s">
        <v>344</v>
      </c>
      <c r="N842" s="128">
        <v>3769</v>
      </c>
      <c r="O842" s="128">
        <v>28560</v>
      </c>
      <c r="P842" s="156">
        <f t="shared" si="43"/>
        <v>-24791</v>
      </c>
    </row>
    <row r="843" spans="1:16" ht="14.1" customHeight="1" x14ac:dyDescent="0.2">
      <c r="I843" s="171" t="s">
        <v>254</v>
      </c>
      <c r="J843" s="128">
        <v>8824</v>
      </c>
      <c r="K843" s="128">
        <v>5488</v>
      </c>
      <c r="L843" s="156">
        <f t="shared" si="42"/>
        <v>3336</v>
      </c>
      <c r="M843" s="171" t="s">
        <v>201</v>
      </c>
      <c r="N843" s="128">
        <v>7894</v>
      </c>
      <c r="O843" s="128">
        <v>19757</v>
      </c>
      <c r="P843" s="156">
        <f t="shared" si="43"/>
        <v>-11863</v>
      </c>
    </row>
    <row r="844" spans="1:16" ht="14.1" customHeight="1" x14ac:dyDescent="0.2">
      <c r="I844" s="171" t="s">
        <v>315</v>
      </c>
      <c r="J844" s="128">
        <v>3994</v>
      </c>
      <c r="K844" s="128">
        <v>1446</v>
      </c>
      <c r="L844" s="156">
        <f t="shared" si="42"/>
        <v>2548</v>
      </c>
      <c r="M844" s="171" t="s">
        <v>28</v>
      </c>
      <c r="N844" s="128">
        <v>74492</v>
      </c>
      <c r="O844" s="128">
        <v>86314</v>
      </c>
      <c r="P844" s="156">
        <f t="shared" si="43"/>
        <v>-11822</v>
      </c>
    </row>
    <row r="845" spans="1:16" ht="14.1" customHeight="1" x14ac:dyDescent="0.2">
      <c r="I845" s="171" t="s">
        <v>30</v>
      </c>
      <c r="J845" s="128">
        <v>898</v>
      </c>
      <c r="K845" s="128">
        <v>122</v>
      </c>
      <c r="L845" s="156">
        <f t="shared" si="42"/>
        <v>776</v>
      </c>
      <c r="M845" s="171" t="s">
        <v>346</v>
      </c>
      <c r="N845" s="128">
        <v>0</v>
      </c>
      <c r="O845" s="128">
        <v>7706</v>
      </c>
      <c r="P845" s="156">
        <f t="shared" si="43"/>
        <v>-7706</v>
      </c>
    </row>
    <row r="846" spans="1:16" ht="14.1" customHeight="1" x14ac:dyDescent="0.2">
      <c r="I846" s="171" t="s">
        <v>336</v>
      </c>
      <c r="J846" s="128">
        <v>3173</v>
      </c>
      <c r="K846" s="128">
        <v>2768</v>
      </c>
      <c r="L846" s="156">
        <f t="shared" si="42"/>
        <v>405</v>
      </c>
      <c r="M846" s="171" t="s">
        <v>324</v>
      </c>
      <c r="N846" s="128">
        <v>13877</v>
      </c>
      <c r="O846" s="128">
        <v>20980</v>
      </c>
      <c r="P846" s="156">
        <f t="shared" si="43"/>
        <v>-7103</v>
      </c>
    </row>
    <row r="847" spans="1:16" ht="14.1" customHeight="1" x14ac:dyDescent="0.2">
      <c r="I847" s="171" t="s">
        <v>311</v>
      </c>
      <c r="J847" s="128">
        <v>707</v>
      </c>
      <c r="K847" s="128">
        <v>529</v>
      </c>
      <c r="L847" s="156">
        <f t="shared" si="42"/>
        <v>178</v>
      </c>
      <c r="M847" s="171" t="s">
        <v>257</v>
      </c>
      <c r="N847" s="128">
        <v>13920</v>
      </c>
      <c r="O847" s="128">
        <v>19038</v>
      </c>
      <c r="P847" s="156">
        <f t="shared" si="43"/>
        <v>-5118</v>
      </c>
    </row>
    <row r="848" spans="1:16" ht="14.1" customHeight="1" x14ac:dyDescent="0.2">
      <c r="I848" s="171" t="s">
        <v>318</v>
      </c>
      <c r="J848" s="128">
        <v>583</v>
      </c>
      <c r="K848" s="128">
        <v>485</v>
      </c>
      <c r="L848" s="156">
        <f t="shared" si="42"/>
        <v>98</v>
      </c>
      <c r="M848" s="171" t="s">
        <v>302</v>
      </c>
      <c r="N848" s="128">
        <v>2039</v>
      </c>
      <c r="O848" s="128">
        <v>2956</v>
      </c>
      <c r="P848" s="156">
        <f t="shared" si="43"/>
        <v>-917</v>
      </c>
    </row>
    <row r="849" spans="1:16" ht="14.1" customHeight="1" x14ac:dyDescent="0.2">
      <c r="I849" s="171" t="s">
        <v>345</v>
      </c>
      <c r="J849" s="128">
        <v>102</v>
      </c>
      <c r="K849" s="128">
        <v>11</v>
      </c>
      <c r="L849" s="156">
        <f t="shared" si="42"/>
        <v>91</v>
      </c>
      <c r="M849" s="171" t="s">
        <v>308</v>
      </c>
      <c r="N849" s="128">
        <v>8854</v>
      </c>
      <c r="O849" s="128">
        <v>9669</v>
      </c>
      <c r="P849" s="156">
        <f t="shared" si="43"/>
        <v>-815</v>
      </c>
    </row>
    <row r="850" spans="1:16" ht="14.1" customHeight="1" x14ac:dyDescent="0.2">
      <c r="I850" s="171" t="s">
        <v>356</v>
      </c>
      <c r="J850" s="128">
        <v>224</v>
      </c>
      <c r="K850" s="128">
        <v>159</v>
      </c>
      <c r="L850" s="156">
        <f t="shared" si="42"/>
        <v>65</v>
      </c>
      <c r="M850" s="171" t="s">
        <v>322</v>
      </c>
      <c r="N850" s="128">
        <v>1769</v>
      </c>
      <c r="O850" s="128">
        <v>2436</v>
      </c>
      <c r="P850" s="156">
        <f t="shared" si="43"/>
        <v>-667</v>
      </c>
    </row>
    <row r="851" spans="1:16" ht="14.1" customHeight="1" x14ac:dyDescent="0.2">
      <c r="I851" s="171" t="s">
        <v>319</v>
      </c>
      <c r="J851" s="128">
        <v>144</v>
      </c>
      <c r="K851" s="128">
        <v>86</v>
      </c>
      <c r="L851" s="156">
        <f t="shared" si="42"/>
        <v>58</v>
      </c>
      <c r="M851" s="171" t="s">
        <v>331</v>
      </c>
      <c r="N851" s="128">
        <v>600</v>
      </c>
      <c r="O851" s="128">
        <v>1142</v>
      </c>
      <c r="P851" s="156">
        <f t="shared" si="43"/>
        <v>-542</v>
      </c>
    </row>
    <row r="852" spans="1:16" ht="14.1" customHeight="1" x14ac:dyDescent="0.2">
      <c r="I852" s="171" t="s">
        <v>348</v>
      </c>
      <c r="J852" s="128">
        <v>31</v>
      </c>
      <c r="K852" s="128">
        <v>0</v>
      </c>
      <c r="L852" s="156">
        <f t="shared" si="42"/>
        <v>31</v>
      </c>
      <c r="M852" s="171" t="s">
        <v>321</v>
      </c>
      <c r="N852" s="128">
        <v>171</v>
      </c>
      <c r="O852" s="128">
        <v>689</v>
      </c>
      <c r="P852" s="156">
        <f t="shared" si="43"/>
        <v>-518</v>
      </c>
    </row>
    <row r="853" spans="1:16" ht="14.1" customHeight="1" x14ac:dyDescent="0.2">
      <c r="I853" s="171" t="s">
        <v>326</v>
      </c>
      <c r="J853" s="128">
        <v>61</v>
      </c>
      <c r="K853" s="128">
        <v>38</v>
      </c>
      <c r="L853" s="156">
        <f t="shared" si="42"/>
        <v>23</v>
      </c>
      <c r="M853" s="171" t="s">
        <v>301</v>
      </c>
      <c r="N853" s="128">
        <v>1091</v>
      </c>
      <c r="O853" s="128">
        <v>1554</v>
      </c>
      <c r="P853" s="156">
        <f t="shared" si="43"/>
        <v>-463</v>
      </c>
    </row>
    <row r="854" spans="1:16" ht="14.1" customHeight="1" x14ac:dyDescent="0.2">
      <c r="I854" s="171" t="s">
        <v>349</v>
      </c>
      <c r="J854" s="128">
        <v>905</v>
      </c>
      <c r="K854" s="128">
        <v>884</v>
      </c>
      <c r="L854" s="156">
        <f t="shared" si="42"/>
        <v>21</v>
      </c>
      <c r="M854" s="171" t="s">
        <v>340</v>
      </c>
      <c r="N854" s="128">
        <v>28</v>
      </c>
      <c r="O854" s="128">
        <v>378</v>
      </c>
      <c r="P854" s="156">
        <f t="shared" si="43"/>
        <v>-350</v>
      </c>
    </row>
    <row r="855" spans="1:16" ht="14.1" customHeight="1" x14ac:dyDescent="0.2">
      <c r="I855" s="171" t="s">
        <v>265</v>
      </c>
      <c r="J855" s="128">
        <v>6</v>
      </c>
      <c r="K855" s="128">
        <v>0</v>
      </c>
      <c r="L855" s="156">
        <f t="shared" si="42"/>
        <v>6</v>
      </c>
      <c r="M855" s="171" t="s">
        <v>316</v>
      </c>
      <c r="N855" s="128">
        <v>353</v>
      </c>
      <c r="O855" s="128">
        <v>637</v>
      </c>
      <c r="P855" s="156">
        <f t="shared" si="43"/>
        <v>-284</v>
      </c>
    </row>
    <row r="856" spans="1:16" ht="14.1" customHeight="1" x14ac:dyDescent="0.2">
      <c r="I856" s="171" t="s">
        <v>303</v>
      </c>
      <c r="J856" s="128">
        <v>45</v>
      </c>
      <c r="K856" s="128">
        <v>40</v>
      </c>
      <c r="L856" s="156">
        <f t="shared" si="42"/>
        <v>5</v>
      </c>
      <c r="M856" s="171" t="s">
        <v>304</v>
      </c>
      <c r="N856" s="128">
        <v>59</v>
      </c>
      <c r="O856" s="128">
        <v>327</v>
      </c>
      <c r="P856" s="156">
        <f t="shared" si="43"/>
        <v>-268</v>
      </c>
    </row>
    <row r="857" spans="1:16" ht="14.1" customHeight="1" x14ac:dyDescent="0.2">
      <c r="A857" s="111"/>
      <c r="B857" s="367"/>
      <c r="C857" s="367"/>
      <c r="D857" s="367"/>
      <c r="E857" s="367"/>
      <c r="F857" s="367"/>
      <c r="G857" s="367"/>
      <c r="H857" s="367"/>
      <c r="I857" s="171" t="s">
        <v>327</v>
      </c>
      <c r="J857" s="128">
        <v>5</v>
      </c>
      <c r="K857" s="128">
        <v>1</v>
      </c>
      <c r="L857" s="156">
        <f t="shared" si="42"/>
        <v>4</v>
      </c>
      <c r="M857" s="171" t="s">
        <v>25</v>
      </c>
      <c r="N857" s="128">
        <v>0</v>
      </c>
      <c r="O857" s="128">
        <v>199</v>
      </c>
      <c r="P857" s="156">
        <f t="shared" si="43"/>
        <v>-199</v>
      </c>
    </row>
    <row r="858" spans="1:16" ht="14.1" customHeight="1" x14ac:dyDescent="0.2">
      <c r="A858" s="111"/>
      <c r="B858" s="367"/>
      <c r="C858" s="367"/>
      <c r="D858" s="367"/>
      <c r="E858" s="367"/>
      <c r="F858" s="367"/>
      <c r="G858" s="367"/>
      <c r="H858" s="367"/>
      <c r="I858" s="171" t="s">
        <v>31</v>
      </c>
      <c r="J858" s="128">
        <v>2</v>
      </c>
      <c r="K858" s="128">
        <v>0</v>
      </c>
      <c r="L858" s="156">
        <f t="shared" si="42"/>
        <v>2</v>
      </c>
      <c r="M858" s="171" t="s">
        <v>312</v>
      </c>
      <c r="N858" s="128">
        <v>73</v>
      </c>
      <c r="O858" s="128">
        <v>219</v>
      </c>
      <c r="P858" s="156">
        <f t="shared" si="43"/>
        <v>-146</v>
      </c>
    </row>
    <row r="859" spans="1:16" ht="14.1" customHeight="1" x14ac:dyDescent="0.2">
      <c r="A859" s="111"/>
      <c r="B859" s="367"/>
      <c r="C859" s="367"/>
      <c r="D859" s="367"/>
      <c r="E859" s="367"/>
      <c r="F859" s="367"/>
      <c r="G859" s="367"/>
      <c r="H859" s="367"/>
      <c r="I859" s="171" t="s">
        <v>262</v>
      </c>
      <c r="J859" s="128">
        <v>2</v>
      </c>
      <c r="K859" s="128">
        <v>0</v>
      </c>
      <c r="L859" s="156">
        <f t="shared" si="42"/>
        <v>2</v>
      </c>
      <c r="M859" s="171" t="s">
        <v>314</v>
      </c>
      <c r="N859" s="128">
        <v>455</v>
      </c>
      <c r="O859" s="128">
        <v>593</v>
      </c>
      <c r="P859" s="156">
        <f t="shared" si="43"/>
        <v>-138</v>
      </c>
    </row>
    <row r="860" spans="1:16" ht="14.1" customHeight="1" x14ac:dyDescent="0.2">
      <c r="A860" s="111"/>
      <c r="B860" s="367"/>
      <c r="C860" s="367"/>
      <c r="D860" s="367"/>
      <c r="E860" s="367"/>
      <c r="F860" s="367"/>
      <c r="G860" s="367"/>
      <c r="H860" s="367"/>
      <c r="I860" s="171" t="s">
        <v>317</v>
      </c>
      <c r="J860" s="128">
        <v>39</v>
      </c>
      <c r="K860" s="128">
        <v>37</v>
      </c>
      <c r="L860" s="156">
        <f t="shared" si="42"/>
        <v>2</v>
      </c>
      <c r="M860" s="171" t="s">
        <v>52</v>
      </c>
      <c r="N860" s="128">
        <v>8909</v>
      </c>
      <c r="O860" s="128">
        <v>9044</v>
      </c>
      <c r="P860" s="156">
        <f t="shared" si="43"/>
        <v>-135</v>
      </c>
    </row>
    <row r="861" spans="1:16" ht="14.1" customHeight="1" x14ac:dyDescent="0.2">
      <c r="A861" s="111"/>
      <c r="B861" s="367"/>
      <c r="C861" s="367"/>
      <c r="D861" s="367"/>
      <c r="E861" s="367"/>
      <c r="F861" s="367"/>
      <c r="G861" s="367"/>
      <c r="H861" s="367"/>
      <c r="I861" s="171" t="s">
        <v>271</v>
      </c>
      <c r="J861" s="128">
        <v>36</v>
      </c>
      <c r="K861" s="128">
        <v>35</v>
      </c>
      <c r="L861" s="156">
        <f t="shared" si="42"/>
        <v>1</v>
      </c>
      <c r="M861" s="171" t="s">
        <v>320</v>
      </c>
      <c r="N861" s="128">
        <v>368</v>
      </c>
      <c r="O861" s="128">
        <v>498</v>
      </c>
      <c r="P861" s="156">
        <f t="shared" si="43"/>
        <v>-130</v>
      </c>
    </row>
    <row r="862" spans="1:16" ht="14.1" customHeight="1" x14ac:dyDescent="0.2">
      <c r="A862" s="111"/>
      <c r="B862" s="367"/>
      <c r="C862" s="367"/>
      <c r="D862" s="367"/>
      <c r="E862" s="367"/>
      <c r="F862" s="367"/>
      <c r="G862" s="367"/>
      <c r="H862" s="367"/>
      <c r="I862" s="131"/>
      <c r="J862" s="128"/>
      <c r="K862" s="128"/>
      <c r="L862" s="156"/>
      <c r="M862" s="171" t="s">
        <v>48</v>
      </c>
      <c r="N862" s="128">
        <v>281</v>
      </c>
      <c r="O862" s="128">
        <v>394</v>
      </c>
      <c r="P862" s="156">
        <f t="shared" si="43"/>
        <v>-113</v>
      </c>
    </row>
    <row r="863" spans="1:16" ht="14.1" customHeight="1" x14ac:dyDescent="0.2">
      <c r="A863" s="111"/>
      <c r="B863" s="367"/>
      <c r="C863" s="367"/>
      <c r="D863" s="367"/>
      <c r="E863" s="367"/>
      <c r="F863" s="367"/>
      <c r="G863" s="367"/>
      <c r="H863" s="367"/>
      <c r="I863" s="131"/>
      <c r="J863" s="128"/>
      <c r="K863" s="128"/>
      <c r="L863" s="156"/>
      <c r="M863" s="171" t="s">
        <v>305</v>
      </c>
      <c r="N863" s="128">
        <v>366</v>
      </c>
      <c r="O863" s="128">
        <v>445</v>
      </c>
      <c r="P863" s="156">
        <f t="shared" si="43"/>
        <v>-79</v>
      </c>
    </row>
    <row r="864" spans="1:16" ht="14.1" customHeight="1" x14ac:dyDescent="0.2">
      <c r="A864" s="111"/>
      <c r="B864" s="367"/>
      <c r="C864" s="367"/>
      <c r="D864" s="367"/>
      <c r="E864" s="367"/>
      <c r="F864" s="367"/>
      <c r="G864" s="367"/>
      <c r="H864" s="367"/>
      <c r="I864" s="131"/>
      <c r="J864" s="128"/>
      <c r="K864" s="128"/>
      <c r="L864" s="156"/>
      <c r="M864" s="171" t="s">
        <v>329</v>
      </c>
      <c r="N864" s="128">
        <v>57</v>
      </c>
      <c r="O864" s="128">
        <v>126</v>
      </c>
      <c r="P864" s="156">
        <f t="shared" si="43"/>
        <v>-69</v>
      </c>
    </row>
    <row r="865" spans="1:16" ht="14.1" customHeight="1" x14ac:dyDescent="0.2">
      <c r="A865" s="111"/>
      <c r="B865" s="367"/>
      <c r="C865" s="367"/>
      <c r="D865" s="367"/>
      <c r="E865" s="367"/>
      <c r="F865" s="367"/>
      <c r="G865" s="367"/>
      <c r="H865" s="367"/>
      <c r="I865" s="131"/>
      <c r="J865" s="128"/>
      <c r="K865" s="128"/>
      <c r="L865" s="156"/>
      <c r="M865" s="171" t="s">
        <v>334</v>
      </c>
      <c r="N865" s="128">
        <v>306</v>
      </c>
      <c r="O865" s="128">
        <v>360</v>
      </c>
      <c r="P865" s="156">
        <f t="shared" si="43"/>
        <v>-54</v>
      </c>
    </row>
    <row r="866" spans="1:16" ht="14.1" customHeight="1" x14ac:dyDescent="0.2">
      <c r="A866" s="111"/>
      <c r="B866" s="367"/>
      <c r="C866" s="367"/>
      <c r="D866" s="367"/>
      <c r="E866" s="367"/>
      <c r="F866" s="367"/>
      <c r="G866" s="367"/>
      <c r="H866" s="367"/>
      <c r="I866" s="131"/>
      <c r="J866" s="128"/>
      <c r="K866" s="128"/>
      <c r="L866" s="156"/>
      <c r="M866" s="171" t="s">
        <v>337</v>
      </c>
      <c r="N866" s="128">
        <v>49</v>
      </c>
      <c r="O866" s="128">
        <v>97</v>
      </c>
      <c r="P866" s="156">
        <f t="shared" si="43"/>
        <v>-48</v>
      </c>
    </row>
    <row r="867" spans="1:16" ht="14.1" customHeight="1" x14ac:dyDescent="0.2">
      <c r="A867" s="111"/>
      <c r="B867" s="367"/>
      <c r="C867" s="367"/>
      <c r="D867" s="367"/>
      <c r="E867" s="367"/>
      <c r="F867" s="367"/>
      <c r="G867" s="367"/>
      <c r="H867" s="367"/>
      <c r="I867" s="131"/>
      <c r="J867" s="128"/>
      <c r="K867" s="128"/>
      <c r="L867" s="156"/>
      <c r="M867" s="171" t="s">
        <v>210</v>
      </c>
      <c r="N867" s="128">
        <v>102</v>
      </c>
      <c r="O867" s="128">
        <v>144</v>
      </c>
      <c r="P867" s="156">
        <f t="shared" si="43"/>
        <v>-42</v>
      </c>
    </row>
    <row r="868" spans="1:16" ht="14.1" customHeight="1" x14ac:dyDescent="0.2">
      <c r="A868" s="111"/>
      <c r="B868" s="367"/>
      <c r="C868" s="367"/>
      <c r="D868" s="367"/>
      <c r="E868" s="367"/>
      <c r="F868" s="367"/>
      <c r="G868" s="367"/>
      <c r="H868" s="367"/>
      <c r="I868" s="131"/>
      <c r="J868" s="128"/>
      <c r="K868" s="128"/>
      <c r="L868" s="156"/>
      <c r="M868" s="171" t="s">
        <v>33</v>
      </c>
      <c r="N868" s="128">
        <v>15</v>
      </c>
      <c r="O868" s="128">
        <v>50</v>
      </c>
      <c r="P868" s="156">
        <f t="shared" si="43"/>
        <v>-35</v>
      </c>
    </row>
    <row r="869" spans="1:16" ht="14.1" customHeight="1" x14ac:dyDescent="0.2">
      <c r="A869" s="111"/>
      <c r="B869" s="367"/>
      <c r="C869" s="367"/>
      <c r="D869" s="367"/>
      <c r="E869" s="367"/>
      <c r="F869" s="367"/>
      <c r="G869" s="367"/>
      <c r="H869" s="367"/>
      <c r="I869" s="131"/>
      <c r="J869" s="128"/>
      <c r="K869" s="128"/>
      <c r="L869" s="156"/>
      <c r="M869" s="171" t="s">
        <v>357</v>
      </c>
      <c r="N869" s="128">
        <v>260</v>
      </c>
      <c r="O869" s="128">
        <v>292</v>
      </c>
      <c r="P869" s="156">
        <f t="shared" si="43"/>
        <v>-32</v>
      </c>
    </row>
    <row r="870" spans="1:16" ht="14.1" customHeight="1" x14ac:dyDescent="0.2">
      <c r="A870" s="111"/>
      <c r="B870" s="367"/>
      <c r="C870" s="367"/>
      <c r="D870" s="367"/>
      <c r="E870" s="367"/>
      <c r="F870" s="367"/>
      <c r="G870" s="367"/>
      <c r="H870" s="367"/>
      <c r="I870" s="131"/>
      <c r="J870" s="128"/>
      <c r="K870" s="128"/>
      <c r="L870" s="156"/>
      <c r="M870" s="171" t="s">
        <v>338</v>
      </c>
      <c r="N870" s="128">
        <v>5</v>
      </c>
      <c r="O870" s="128">
        <v>37</v>
      </c>
      <c r="P870" s="156">
        <f t="shared" si="43"/>
        <v>-32</v>
      </c>
    </row>
    <row r="871" spans="1:16" ht="14.1" customHeight="1" x14ac:dyDescent="0.2">
      <c r="I871" s="131"/>
      <c r="J871" s="128"/>
      <c r="K871" s="128"/>
      <c r="L871" s="156"/>
      <c r="M871" s="171" t="s">
        <v>309</v>
      </c>
      <c r="N871" s="128">
        <v>10</v>
      </c>
      <c r="O871" s="128">
        <v>36</v>
      </c>
      <c r="P871" s="156">
        <f t="shared" si="43"/>
        <v>-26</v>
      </c>
    </row>
    <row r="872" spans="1:16" ht="14.1" customHeight="1" x14ac:dyDescent="0.2">
      <c r="I872" s="131"/>
      <c r="J872" s="128"/>
      <c r="K872" s="128"/>
      <c r="L872" s="156"/>
      <c r="M872" s="171" t="s">
        <v>22</v>
      </c>
      <c r="N872" s="128">
        <v>170</v>
      </c>
      <c r="O872" s="128">
        <v>193</v>
      </c>
      <c r="P872" s="156">
        <f t="shared" si="43"/>
        <v>-23</v>
      </c>
    </row>
    <row r="873" spans="1:16" ht="14.1" customHeight="1" x14ac:dyDescent="0.2">
      <c r="I873" s="131"/>
      <c r="J873" s="128"/>
      <c r="K873" s="128"/>
      <c r="L873" s="156"/>
      <c r="M873" s="171" t="s">
        <v>330</v>
      </c>
      <c r="N873" s="128">
        <v>0</v>
      </c>
      <c r="O873" s="128">
        <v>20</v>
      </c>
      <c r="P873" s="156">
        <f t="shared" si="43"/>
        <v>-20</v>
      </c>
    </row>
    <row r="874" spans="1:16" ht="14.1" customHeight="1" x14ac:dyDescent="0.2">
      <c r="I874" s="131"/>
      <c r="J874" s="128"/>
      <c r="K874" s="128"/>
      <c r="L874" s="156"/>
      <c r="M874" s="171" t="s">
        <v>134</v>
      </c>
      <c r="N874" s="128">
        <v>32</v>
      </c>
      <c r="O874" s="128">
        <v>50</v>
      </c>
      <c r="P874" s="156">
        <f t="shared" si="43"/>
        <v>-18</v>
      </c>
    </row>
    <row r="875" spans="1:16" ht="14.1" customHeight="1" x14ac:dyDescent="0.2">
      <c r="I875" s="131"/>
      <c r="J875" s="128"/>
      <c r="K875" s="128"/>
      <c r="L875" s="156"/>
      <c r="M875" s="171" t="s">
        <v>204</v>
      </c>
      <c r="N875" s="128">
        <v>51</v>
      </c>
      <c r="O875" s="128">
        <v>66</v>
      </c>
      <c r="P875" s="156">
        <f t="shared" si="43"/>
        <v>-15</v>
      </c>
    </row>
    <row r="876" spans="1:16" ht="14.1" customHeight="1" x14ac:dyDescent="0.2">
      <c r="A876" s="104"/>
      <c r="I876" s="131"/>
      <c r="J876" s="128"/>
      <c r="K876" s="128"/>
      <c r="L876" s="156"/>
      <c r="M876" s="171" t="s">
        <v>339</v>
      </c>
      <c r="N876" s="128">
        <v>9</v>
      </c>
      <c r="O876" s="128">
        <v>21</v>
      </c>
      <c r="P876" s="156">
        <f t="shared" si="43"/>
        <v>-12</v>
      </c>
    </row>
    <row r="877" spans="1:16" ht="14.1" customHeight="1" x14ac:dyDescent="0.2">
      <c r="A877" s="104"/>
      <c r="I877" s="131"/>
      <c r="J877" s="128"/>
      <c r="K877" s="128"/>
      <c r="L877" s="156"/>
      <c r="M877" s="171" t="s">
        <v>212</v>
      </c>
      <c r="N877" s="128">
        <v>15</v>
      </c>
      <c r="O877" s="128">
        <v>26</v>
      </c>
      <c r="P877" s="156">
        <f t="shared" si="43"/>
        <v>-11</v>
      </c>
    </row>
    <row r="878" spans="1:16" ht="14.1" customHeight="1" x14ac:dyDescent="0.2">
      <c r="A878" s="104"/>
      <c r="I878" s="131"/>
      <c r="J878" s="128"/>
      <c r="K878" s="128"/>
      <c r="L878" s="156"/>
      <c r="M878" s="171" t="s">
        <v>335</v>
      </c>
      <c r="N878" s="128">
        <v>4</v>
      </c>
      <c r="O878" s="128">
        <v>15</v>
      </c>
      <c r="P878" s="156">
        <f t="shared" si="43"/>
        <v>-11</v>
      </c>
    </row>
    <row r="879" spans="1:16" ht="14.1" customHeight="1" x14ac:dyDescent="0.2">
      <c r="A879" s="104"/>
      <c r="I879" s="131"/>
      <c r="J879" s="128"/>
      <c r="K879" s="128"/>
      <c r="L879" s="156"/>
      <c r="M879" s="171" t="s">
        <v>347</v>
      </c>
      <c r="N879" s="128">
        <v>1</v>
      </c>
      <c r="O879" s="128">
        <v>10</v>
      </c>
      <c r="P879" s="156">
        <f t="shared" si="43"/>
        <v>-9</v>
      </c>
    </row>
    <row r="880" spans="1:16" ht="14.1" customHeight="1" x14ac:dyDescent="0.2">
      <c r="A880" s="104"/>
      <c r="M880" s="171" t="s">
        <v>333</v>
      </c>
      <c r="N880" s="128">
        <v>18</v>
      </c>
      <c r="O880" s="128">
        <v>25</v>
      </c>
      <c r="P880" s="156">
        <f t="shared" si="43"/>
        <v>-7</v>
      </c>
    </row>
    <row r="881" spans="1:16" ht="14.1" customHeight="1" x14ac:dyDescent="0.2">
      <c r="A881" s="104"/>
      <c r="M881" s="171" t="s">
        <v>323</v>
      </c>
      <c r="N881" s="128">
        <v>27</v>
      </c>
      <c r="O881" s="128">
        <v>33</v>
      </c>
      <c r="P881" s="156">
        <f t="shared" si="43"/>
        <v>-6</v>
      </c>
    </row>
    <row r="882" spans="1:16" ht="14.1" customHeight="1" x14ac:dyDescent="0.2">
      <c r="A882" s="104"/>
      <c r="M882" s="171" t="s">
        <v>44</v>
      </c>
      <c r="N882" s="128">
        <v>0</v>
      </c>
      <c r="O882" s="128">
        <v>4</v>
      </c>
      <c r="P882" s="156">
        <f t="shared" si="43"/>
        <v>-4</v>
      </c>
    </row>
    <row r="883" spans="1:16" ht="14.1" customHeight="1" x14ac:dyDescent="0.2">
      <c r="A883" s="104"/>
      <c r="I883" s="399"/>
      <c r="L883" s="156"/>
      <c r="M883" s="171" t="s">
        <v>137</v>
      </c>
      <c r="N883" s="128">
        <v>36620</v>
      </c>
      <c r="O883" s="128">
        <v>50277</v>
      </c>
      <c r="P883" s="156">
        <f t="shared" si="43"/>
        <v>-13657</v>
      </c>
    </row>
    <row r="884" spans="1:16" ht="14.1" customHeight="1" x14ac:dyDescent="0.2">
      <c r="I884" s="371" t="s">
        <v>351</v>
      </c>
      <c r="J884" s="372">
        <f>SUM(J841:J883)</f>
        <v>49538</v>
      </c>
      <c r="K884" s="372">
        <f>SUM(K841:K883)</f>
        <v>26586</v>
      </c>
      <c r="L884" s="372">
        <f>SUM(L841:L883)</f>
        <v>22952</v>
      </c>
      <c r="M884" s="371" t="s">
        <v>351</v>
      </c>
      <c r="N884" s="372">
        <f>SUM(N841:N883)</f>
        <v>214866</v>
      </c>
      <c r="O884" s="372">
        <f>SUM(O841:O883)</f>
        <v>331537</v>
      </c>
      <c r="P884" s="372">
        <f>SUM(P841:P883)</f>
        <v>-116671</v>
      </c>
    </row>
    <row r="885" spans="1:16" ht="14.1" customHeight="1" x14ac:dyDescent="0.2">
      <c r="J885" s="372">
        <f>N884</f>
        <v>214866</v>
      </c>
      <c r="K885" s="372">
        <f>O884</f>
        <v>331537</v>
      </c>
      <c r="L885" s="372">
        <f>P884</f>
        <v>-116671</v>
      </c>
      <c r="M885" s="378"/>
      <c r="N885" s="372"/>
      <c r="O885" s="372"/>
      <c r="P885" s="372"/>
    </row>
    <row r="886" spans="1:16" ht="14.1" customHeight="1" x14ac:dyDescent="0.2">
      <c r="J886" s="376">
        <f>SUM(J884:J885)</f>
        <v>264404</v>
      </c>
      <c r="K886" s="376">
        <f>SUM(K884:K885)</f>
        <v>358123</v>
      </c>
      <c r="L886" s="376">
        <f>SUM(L884:L885)</f>
        <v>-93719</v>
      </c>
      <c r="M886" s="387"/>
      <c r="N886" s="345"/>
      <c r="O886" s="345"/>
      <c r="P886" s="345"/>
    </row>
    <row r="887" spans="1:16" ht="14.1" customHeight="1" x14ac:dyDescent="0.2">
      <c r="I887" s="377" t="s">
        <v>381</v>
      </c>
      <c r="J887" s="342">
        <f>C840-J886</f>
        <v>0</v>
      </c>
      <c r="K887" s="342">
        <f>E840-K886</f>
        <v>0</v>
      </c>
      <c r="L887" s="342">
        <f>G840-L886</f>
        <v>0</v>
      </c>
      <c r="M887" s="387"/>
      <c r="N887" s="345"/>
      <c r="O887" s="345"/>
      <c r="P887" s="345"/>
    </row>
    <row r="888" spans="1:16" ht="14.1" customHeight="1" x14ac:dyDescent="0.2"/>
    <row r="889" spans="1:16" ht="14.1" customHeight="1" x14ac:dyDescent="0.2">
      <c r="A889" s="114">
        <v>19</v>
      </c>
      <c r="B889" s="190" t="s">
        <v>70</v>
      </c>
      <c r="C889" s="48">
        <v>262627</v>
      </c>
      <c r="D889" s="363">
        <f>C889*100/22958322</f>
        <v>1.1439294213226907</v>
      </c>
      <c r="E889" s="48">
        <v>288366</v>
      </c>
      <c r="F889" s="363">
        <f>E889*100/23212007</f>
        <v>1.2423139455368939</v>
      </c>
      <c r="G889" s="120">
        <f>C889-E889</f>
        <v>-25739</v>
      </c>
      <c r="H889" s="121">
        <f>G889*100/E889</f>
        <v>-8.9258095614600883</v>
      </c>
      <c r="I889" s="371"/>
      <c r="J889" s="372"/>
      <c r="K889" s="372"/>
      <c r="L889" s="372"/>
      <c r="M889" s="388"/>
      <c r="N889" s="389"/>
      <c r="O889" s="389"/>
      <c r="P889" s="372"/>
    </row>
    <row r="890" spans="1:16" ht="14.1" customHeight="1" x14ac:dyDescent="0.2">
      <c r="I890" s="171" t="s">
        <v>340</v>
      </c>
      <c r="J890" s="128">
        <v>2705</v>
      </c>
      <c r="K890" s="128">
        <v>326</v>
      </c>
      <c r="L890" s="156">
        <f t="shared" ref="L890:L913" si="44">J890-K890</f>
        <v>2379</v>
      </c>
      <c r="M890" s="171" t="s">
        <v>199</v>
      </c>
      <c r="N890" s="128">
        <v>169412</v>
      </c>
      <c r="O890" s="128">
        <v>189456</v>
      </c>
      <c r="P890" s="156">
        <f t="shared" ref="P890:P927" si="45">N890-O890</f>
        <v>-20044</v>
      </c>
    </row>
    <row r="891" spans="1:16" ht="14.1" customHeight="1" x14ac:dyDescent="0.2">
      <c r="I891" s="171" t="s">
        <v>198</v>
      </c>
      <c r="J891" s="128">
        <v>13413</v>
      </c>
      <c r="K891" s="128">
        <v>12044</v>
      </c>
      <c r="L891" s="156">
        <f t="shared" si="44"/>
        <v>1369</v>
      </c>
      <c r="M891" s="171" t="s">
        <v>323</v>
      </c>
      <c r="N891" s="128">
        <v>4050</v>
      </c>
      <c r="O891" s="128">
        <v>8433</v>
      </c>
      <c r="P891" s="156">
        <f t="shared" si="45"/>
        <v>-4383</v>
      </c>
    </row>
    <row r="892" spans="1:16" ht="14.1" customHeight="1" x14ac:dyDescent="0.2">
      <c r="I892" s="171" t="s">
        <v>333</v>
      </c>
      <c r="J892" s="128">
        <v>2053</v>
      </c>
      <c r="K892" s="128">
        <v>1417</v>
      </c>
      <c r="L892" s="156">
        <f t="shared" si="44"/>
        <v>636</v>
      </c>
      <c r="M892" s="171" t="s">
        <v>49</v>
      </c>
      <c r="N892" s="128">
        <v>3359</v>
      </c>
      <c r="O892" s="128">
        <v>5589</v>
      </c>
      <c r="P892" s="156">
        <f t="shared" si="45"/>
        <v>-2230</v>
      </c>
    </row>
    <row r="893" spans="1:16" ht="14.1" customHeight="1" x14ac:dyDescent="0.2">
      <c r="A893" s="340"/>
      <c r="I893" s="171" t="s">
        <v>306</v>
      </c>
      <c r="J893" s="128">
        <v>18266</v>
      </c>
      <c r="K893" s="128">
        <v>17707</v>
      </c>
      <c r="L893" s="156">
        <f t="shared" si="44"/>
        <v>559</v>
      </c>
      <c r="M893" s="171" t="s">
        <v>257</v>
      </c>
      <c r="N893" s="128">
        <v>8411</v>
      </c>
      <c r="O893" s="128">
        <v>9410</v>
      </c>
      <c r="P893" s="156">
        <f t="shared" si="45"/>
        <v>-999</v>
      </c>
    </row>
    <row r="894" spans="1:16" ht="14.1" customHeight="1" x14ac:dyDescent="0.2">
      <c r="A894" s="340"/>
      <c r="I894" s="171" t="s">
        <v>329</v>
      </c>
      <c r="J894" s="128">
        <v>685</v>
      </c>
      <c r="K894" s="128">
        <v>210</v>
      </c>
      <c r="L894" s="156">
        <f t="shared" si="44"/>
        <v>475</v>
      </c>
      <c r="M894" s="171" t="s">
        <v>28</v>
      </c>
      <c r="N894" s="128">
        <v>11</v>
      </c>
      <c r="O894" s="128">
        <v>281</v>
      </c>
      <c r="P894" s="156">
        <f t="shared" si="45"/>
        <v>-270</v>
      </c>
    </row>
    <row r="895" spans="1:16" ht="14.1" customHeight="1" x14ac:dyDescent="0.2">
      <c r="A895" s="340"/>
      <c r="I895" s="171" t="s">
        <v>327</v>
      </c>
      <c r="J895" s="128">
        <v>6500</v>
      </c>
      <c r="K895" s="128">
        <v>6034</v>
      </c>
      <c r="L895" s="156">
        <f t="shared" si="44"/>
        <v>466</v>
      </c>
      <c r="M895" s="171" t="s">
        <v>301</v>
      </c>
      <c r="N895" s="128">
        <v>443</v>
      </c>
      <c r="O895" s="128">
        <v>694</v>
      </c>
      <c r="P895" s="156">
        <f t="shared" si="45"/>
        <v>-251</v>
      </c>
    </row>
    <row r="896" spans="1:16" ht="14.1" customHeight="1" x14ac:dyDescent="0.2">
      <c r="A896" s="340"/>
      <c r="I896" s="171" t="s">
        <v>302</v>
      </c>
      <c r="J896" s="128">
        <v>1238</v>
      </c>
      <c r="K896" s="128">
        <v>837</v>
      </c>
      <c r="L896" s="156">
        <f t="shared" si="44"/>
        <v>401</v>
      </c>
      <c r="M896" s="171" t="s">
        <v>312</v>
      </c>
      <c r="N896" s="128">
        <v>2744</v>
      </c>
      <c r="O896" s="128">
        <v>2957</v>
      </c>
      <c r="P896" s="156">
        <f t="shared" si="45"/>
        <v>-213</v>
      </c>
    </row>
    <row r="897" spans="1:16" ht="14.1" customHeight="1" x14ac:dyDescent="0.2">
      <c r="A897" s="340"/>
      <c r="I897" s="171" t="s">
        <v>31</v>
      </c>
      <c r="J897" s="128">
        <v>1333</v>
      </c>
      <c r="K897" s="128">
        <v>994</v>
      </c>
      <c r="L897" s="156">
        <f t="shared" si="44"/>
        <v>339</v>
      </c>
      <c r="M897" s="171" t="s">
        <v>265</v>
      </c>
      <c r="N897" s="128">
        <v>105</v>
      </c>
      <c r="O897" s="128">
        <v>292</v>
      </c>
      <c r="P897" s="156">
        <f t="shared" si="45"/>
        <v>-187</v>
      </c>
    </row>
    <row r="898" spans="1:16" ht="14.1" customHeight="1" x14ac:dyDescent="0.2">
      <c r="A898" s="340"/>
      <c r="I898" s="171" t="s">
        <v>308</v>
      </c>
      <c r="J898" s="128">
        <v>927</v>
      </c>
      <c r="K898" s="128">
        <v>592</v>
      </c>
      <c r="L898" s="156">
        <f t="shared" si="44"/>
        <v>335</v>
      </c>
      <c r="M898" s="171" t="s">
        <v>254</v>
      </c>
      <c r="N898" s="128">
        <v>1232</v>
      </c>
      <c r="O898" s="128">
        <v>1415</v>
      </c>
      <c r="P898" s="156">
        <f t="shared" si="45"/>
        <v>-183</v>
      </c>
    </row>
    <row r="899" spans="1:16" ht="14.1" customHeight="1" x14ac:dyDescent="0.2">
      <c r="A899" s="340"/>
      <c r="I899" s="171" t="s">
        <v>48</v>
      </c>
      <c r="J899" s="128">
        <v>578</v>
      </c>
      <c r="K899" s="128">
        <v>314</v>
      </c>
      <c r="L899" s="156">
        <f t="shared" si="44"/>
        <v>264</v>
      </c>
      <c r="M899" s="171" t="s">
        <v>336</v>
      </c>
      <c r="N899" s="128">
        <v>357</v>
      </c>
      <c r="O899" s="128">
        <v>474</v>
      </c>
      <c r="P899" s="156">
        <f t="shared" si="45"/>
        <v>-117</v>
      </c>
    </row>
    <row r="900" spans="1:16" ht="14.1" customHeight="1" x14ac:dyDescent="0.2">
      <c r="A900" s="340"/>
      <c r="I900" s="171" t="s">
        <v>305</v>
      </c>
      <c r="J900" s="128">
        <v>574</v>
      </c>
      <c r="K900" s="128">
        <v>394</v>
      </c>
      <c r="L900" s="156">
        <f t="shared" si="44"/>
        <v>180</v>
      </c>
      <c r="M900" s="171" t="s">
        <v>318</v>
      </c>
      <c r="N900" s="128">
        <v>2332</v>
      </c>
      <c r="O900" s="128">
        <v>2446</v>
      </c>
      <c r="P900" s="156">
        <f t="shared" si="45"/>
        <v>-114</v>
      </c>
    </row>
    <row r="901" spans="1:16" ht="14.1" customHeight="1" x14ac:dyDescent="0.2">
      <c r="A901" s="340"/>
      <c r="I901" s="171" t="s">
        <v>314</v>
      </c>
      <c r="J901" s="128">
        <v>114</v>
      </c>
      <c r="K901" s="128">
        <v>30</v>
      </c>
      <c r="L901" s="156">
        <f t="shared" si="44"/>
        <v>84</v>
      </c>
      <c r="M901" s="171" t="s">
        <v>262</v>
      </c>
      <c r="N901" s="128">
        <v>448</v>
      </c>
      <c r="O901" s="128">
        <v>525</v>
      </c>
      <c r="P901" s="156">
        <f t="shared" si="45"/>
        <v>-77</v>
      </c>
    </row>
    <row r="902" spans="1:16" ht="14.1" customHeight="1" x14ac:dyDescent="0.2">
      <c r="A902" s="340"/>
      <c r="I902" s="171" t="s">
        <v>23</v>
      </c>
      <c r="J902" s="128">
        <v>40</v>
      </c>
      <c r="K902" s="128">
        <v>0</v>
      </c>
      <c r="L902" s="156">
        <f t="shared" si="44"/>
        <v>40</v>
      </c>
      <c r="M902" s="171" t="s">
        <v>316</v>
      </c>
      <c r="N902" s="128">
        <v>38</v>
      </c>
      <c r="O902" s="128">
        <v>107</v>
      </c>
      <c r="P902" s="156">
        <f t="shared" si="45"/>
        <v>-69</v>
      </c>
    </row>
    <row r="903" spans="1:16" ht="14.1" customHeight="1" x14ac:dyDescent="0.2">
      <c r="A903" s="340"/>
      <c r="I903" s="171" t="s">
        <v>341</v>
      </c>
      <c r="J903" s="128">
        <v>118</v>
      </c>
      <c r="K903" s="128">
        <v>89</v>
      </c>
      <c r="L903" s="156">
        <f t="shared" si="44"/>
        <v>29</v>
      </c>
      <c r="M903" s="171" t="s">
        <v>304</v>
      </c>
      <c r="N903" s="128">
        <v>78</v>
      </c>
      <c r="O903" s="128">
        <v>135</v>
      </c>
      <c r="P903" s="156">
        <f t="shared" si="45"/>
        <v>-57</v>
      </c>
    </row>
    <row r="904" spans="1:16" ht="14.1" customHeight="1" x14ac:dyDescent="0.2">
      <c r="A904" s="340"/>
      <c r="I904" s="171" t="s">
        <v>311</v>
      </c>
      <c r="J904" s="128">
        <v>43</v>
      </c>
      <c r="K904" s="128">
        <v>22</v>
      </c>
      <c r="L904" s="156">
        <f t="shared" si="44"/>
        <v>21</v>
      </c>
      <c r="M904" s="171" t="s">
        <v>307</v>
      </c>
      <c r="N904" s="128">
        <v>0</v>
      </c>
      <c r="O904" s="128">
        <v>48</v>
      </c>
      <c r="P904" s="156">
        <f t="shared" si="45"/>
        <v>-48</v>
      </c>
    </row>
    <row r="905" spans="1:16" ht="14.1" customHeight="1" x14ac:dyDescent="0.2">
      <c r="A905" s="340"/>
      <c r="I905" s="171" t="s">
        <v>317</v>
      </c>
      <c r="J905" s="128">
        <v>29</v>
      </c>
      <c r="K905" s="128">
        <v>11</v>
      </c>
      <c r="L905" s="156">
        <f t="shared" si="44"/>
        <v>18</v>
      </c>
      <c r="M905" s="171" t="s">
        <v>204</v>
      </c>
      <c r="N905" s="128">
        <v>3</v>
      </c>
      <c r="O905" s="128">
        <v>51</v>
      </c>
      <c r="P905" s="156">
        <f t="shared" si="45"/>
        <v>-48</v>
      </c>
    </row>
    <row r="906" spans="1:16" ht="14.1" customHeight="1" x14ac:dyDescent="0.2">
      <c r="A906" s="340"/>
      <c r="B906" s="367"/>
      <c r="C906" s="367"/>
      <c r="D906" s="367"/>
      <c r="E906" s="367"/>
      <c r="F906" s="367"/>
      <c r="G906" s="367"/>
      <c r="H906" s="367"/>
      <c r="I906" s="171" t="s">
        <v>344</v>
      </c>
      <c r="J906" s="128">
        <v>103</v>
      </c>
      <c r="K906" s="128">
        <v>90</v>
      </c>
      <c r="L906" s="156">
        <f t="shared" si="44"/>
        <v>13</v>
      </c>
      <c r="M906" s="171" t="s">
        <v>335</v>
      </c>
      <c r="N906" s="128">
        <v>10</v>
      </c>
      <c r="O906" s="128">
        <v>56</v>
      </c>
      <c r="P906" s="156">
        <f t="shared" si="45"/>
        <v>-46</v>
      </c>
    </row>
    <row r="907" spans="1:16" ht="14.1" customHeight="1" x14ac:dyDescent="0.2">
      <c r="A907" s="340"/>
      <c r="B907" s="367"/>
      <c r="C907" s="367"/>
      <c r="D907" s="367"/>
      <c r="E907" s="367"/>
      <c r="F907" s="367"/>
      <c r="G907" s="367"/>
      <c r="H907" s="367"/>
      <c r="I907" s="171" t="s">
        <v>324</v>
      </c>
      <c r="J907" s="128">
        <v>12</v>
      </c>
      <c r="K907" s="128">
        <v>0</v>
      </c>
      <c r="L907" s="156">
        <f t="shared" si="44"/>
        <v>12</v>
      </c>
      <c r="M907" s="171" t="s">
        <v>334</v>
      </c>
      <c r="N907" s="128">
        <v>49</v>
      </c>
      <c r="O907" s="128">
        <v>87</v>
      </c>
      <c r="P907" s="156">
        <f t="shared" si="45"/>
        <v>-38</v>
      </c>
    </row>
    <row r="908" spans="1:16" ht="14.1" customHeight="1" x14ac:dyDescent="0.2">
      <c r="A908" s="340"/>
      <c r="B908" s="367"/>
      <c r="C908" s="367"/>
      <c r="D908" s="367"/>
      <c r="E908" s="367"/>
      <c r="F908" s="367"/>
      <c r="G908" s="367"/>
      <c r="H908" s="367"/>
      <c r="I908" s="171" t="s">
        <v>271</v>
      </c>
      <c r="J908" s="128">
        <v>15</v>
      </c>
      <c r="K908" s="128">
        <v>6</v>
      </c>
      <c r="L908" s="156">
        <f t="shared" si="44"/>
        <v>9</v>
      </c>
      <c r="M908" s="171" t="s">
        <v>22</v>
      </c>
      <c r="N908" s="128">
        <v>38</v>
      </c>
      <c r="O908" s="128">
        <v>76</v>
      </c>
      <c r="P908" s="156">
        <f t="shared" si="45"/>
        <v>-38</v>
      </c>
    </row>
    <row r="909" spans="1:16" ht="14.1" customHeight="1" x14ac:dyDescent="0.2">
      <c r="B909" s="367"/>
      <c r="C909" s="367"/>
      <c r="D909" s="367"/>
      <c r="E909" s="367"/>
      <c r="F909" s="367"/>
      <c r="G909" s="367"/>
      <c r="H909" s="367"/>
      <c r="I909" s="171" t="s">
        <v>321</v>
      </c>
      <c r="J909" s="128">
        <v>22</v>
      </c>
      <c r="K909" s="128">
        <v>15</v>
      </c>
      <c r="L909" s="156">
        <f t="shared" si="44"/>
        <v>7</v>
      </c>
      <c r="M909" s="171" t="s">
        <v>212</v>
      </c>
      <c r="N909" s="128">
        <v>10</v>
      </c>
      <c r="O909" s="128">
        <v>34</v>
      </c>
      <c r="P909" s="156">
        <f t="shared" si="45"/>
        <v>-24</v>
      </c>
    </row>
    <row r="910" spans="1:16" ht="14.1" customHeight="1" x14ac:dyDescent="0.2">
      <c r="A910" s="111"/>
      <c r="B910" s="367"/>
      <c r="C910" s="367"/>
      <c r="D910" s="367"/>
      <c r="E910" s="367"/>
      <c r="F910" s="367"/>
      <c r="G910" s="367"/>
      <c r="H910" s="367"/>
      <c r="I910" s="171" t="s">
        <v>44</v>
      </c>
      <c r="J910" s="128">
        <v>40</v>
      </c>
      <c r="K910" s="128">
        <v>33</v>
      </c>
      <c r="L910" s="156">
        <f t="shared" si="44"/>
        <v>7</v>
      </c>
      <c r="M910" s="171" t="s">
        <v>337</v>
      </c>
      <c r="N910" s="128">
        <v>0</v>
      </c>
      <c r="O910" s="128">
        <v>21</v>
      </c>
      <c r="P910" s="156">
        <f t="shared" si="45"/>
        <v>-21</v>
      </c>
    </row>
    <row r="911" spans="1:16" ht="14.1" customHeight="1" x14ac:dyDescent="0.2">
      <c r="B911" s="367"/>
      <c r="C911" s="367"/>
      <c r="D911" s="367"/>
      <c r="E911" s="367"/>
      <c r="F911" s="367"/>
      <c r="G911" s="367"/>
      <c r="H911" s="367"/>
      <c r="I911" s="171" t="s">
        <v>315</v>
      </c>
      <c r="J911" s="128">
        <v>121</v>
      </c>
      <c r="K911" s="128">
        <v>115</v>
      </c>
      <c r="L911" s="156">
        <f t="shared" si="44"/>
        <v>6</v>
      </c>
      <c r="M911" s="171" t="s">
        <v>338</v>
      </c>
      <c r="N911" s="128">
        <v>4</v>
      </c>
      <c r="O911" s="128">
        <v>23</v>
      </c>
      <c r="P911" s="156">
        <f t="shared" si="45"/>
        <v>-19</v>
      </c>
    </row>
    <row r="912" spans="1:16" ht="14.1" customHeight="1" x14ac:dyDescent="0.2">
      <c r="B912" s="367"/>
      <c r="C912" s="367"/>
      <c r="D912" s="367"/>
      <c r="E912" s="367"/>
      <c r="F912" s="367"/>
      <c r="G912" s="367"/>
      <c r="H912" s="367"/>
      <c r="I912" s="171" t="s">
        <v>30</v>
      </c>
      <c r="J912" s="128">
        <v>56</v>
      </c>
      <c r="K912" s="128">
        <v>51</v>
      </c>
      <c r="L912" s="156">
        <f t="shared" si="44"/>
        <v>5</v>
      </c>
      <c r="M912" s="171" t="s">
        <v>342</v>
      </c>
      <c r="N912" s="128">
        <v>18</v>
      </c>
      <c r="O912" s="128">
        <v>35</v>
      </c>
      <c r="P912" s="156">
        <f t="shared" si="45"/>
        <v>-17</v>
      </c>
    </row>
    <row r="913" spans="1:16" ht="14.1" customHeight="1" x14ac:dyDescent="0.2">
      <c r="B913" s="367"/>
      <c r="C913" s="367"/>
      <c r="D913" s="367"/>
      <c r="E913" s="367"/>
      <c r="F913" s="367"/>
      <c r="G913" s="367"/>
      <c r="H913" s="367"/>
      <c r="I913" s="171" t="s">
        <v>320</v>
      </c>
      <c r="J913" s="128">
        <v>90</v>
      </c>
      <c r="K913" s="128">
        <v>88</v>
      </c>
      <c r="L913" s="156">
        <f t="shared" si="44"/>
        <v>2</v>
      </c>
      <c r="M913" s="171" t="s">
        <v>210</v>
      </c>
      <c r="N913" s="128">
        <v>0</v>
      </c>
      <c r="O913" s="128">
        <v>15</v>
      </c>
      <c r="P913" s="156">
        <f t="shared" si="45"/>
        <v>-15</v>
      </c>
    </row>
    <row r="914" spans="1:16" ht="14.1" customHeight="1" x14ac:dyDescent="0.2">
      <c r="A914" s="104"/>
      <c r="B914" s="367"/>
      <c r="C914" s="367"/>
      <c r="D914" s="367"/>
      <c r="E914" s="367"/>
      <c r="F914" s="367"/>
      <c r="G914" s="367"/>
      <c r="H914" s="367"/>
      <c r="I914" s="131"/>
      <c r="J914" s="128"/>
      <c r="K914" s="128"/>
      <c r="L914" s="156"/>
      <c r="M914" s="171" t="s">
        <v>332</v>
      </c>
      <c r="N914" s="128">
        <v>5</v>
      </c>
      <c r="O914" s="128">
        <v>16</v>
      </c>
      <c r="P914" s="156">
        <f t="shared" si="45"/>
        <v>-11</v>
      </c>
    </row>
    <row r="915" spans="1:16" ht="14.1" customHeight="1" x14ac:dyDescent="0.2">
      <c r="A915" s="104"/>
      <c r="B915" s="367"/>
      <c r="C915" s="367"/>
      <c r="D915" s="367"/>
      <c r="E915" s="367"/>
      <c r="F915" s="367"/>
      <c r="G915" s="367"/>
      <c r="H915" s="367"/>
      <c r="I915" s="131"/>
      <c r="J915" s="128"/>
      <c r="K915" s="128"/>
      <c r="L915" s="156"/>
      <c r="M915" s="171" t="s">
        <v>310</v>
      </c>
      <c r="N915" s="128">
        <v>0</v>
      </c>
      <c r="O915" s="128">
        <v>8</v>
      </c>
      <c r="P915" s="156">
        <f t="shared" si="45"/>
        <v>-8</v>
      </c>
    </row>
    <row r="916" spans="1:16" ht="14.1" customHeight="1" x14ac:dyDescent="0.2">
      <c r="A916" s="104"/>
      <c r="B916" s="367"/>
      <c r="C916" s="367"/>
      <c r="D916" s="367"/>
      <c r="E916" s="367"/>
      <c r="F916" s="367"/>
      <c r="G916" s="367"/>
      <c r="H916" s="367"/>
      <c r="I916" s="131"/>
      <c r="J916" s="128"/>
      <c r="K916" s="128"/>
      <c r="L916" s="156"/>
      <c r="M916" s="171" t="s">
        <v>331</v>
      </c>
      <c r="N916" s="128">
        <v>6</v>
      </c>
      <c r="O916" s="128">
        <v>13</v>
      </c>
      <c r="P916" s="156">
        <f t="shared" si="45"/>
        <v>-7</v>
      </c>
    </row>
    <row r="917" spans="1:16" ht="14.1" customHeight="1" x14ac:dyDescent="0.2">
      <c r="A917" s="104"/>
      <c r="B917" s="367"/>
      <c r="C917" s="367"/>
      <c r="D917" s="367"/>
      <c r="E917" s="367"/>
      <c r="F917" s="367"/>
      <c r="G917" s="367"/>
      <c r="H917" s="367"/>
      <c r="I917" s="131"/>
      <c r="J917" s="128"/>
      <c r="K917" s="128"/>
      <c r="L917" s="156"/>
      <c r="M917" s="171" t="s">
        <v>347</v>
      </c>
      <c r="N917" s="128">
        <v>1</v>
      </c>
      <c r="O917" s="128">
        <v>8</v>
      </c>
      <c r="P917" s="156">
        <f t="shared" si="45"/>
        <v>-7</v>
      </c>
    </row>
    <row r="918" spans="1:16" ht="14.1" customHeight="1" x14ac:dyDescent="0.2">
      <c r="A918" s="104"/>
      <c r="B918" s="367"/>
      <c r="C918" s="367"/>
      <c r="D918" s="367"/>
      <c r="E918" s="367"/>
      <c r="F918" s="367"/>
      <c r="G918" s="367"/>
      <c r="H918" s="367"/>
      <c r="M918" s="171" t="s">
        <v>303</v>
      </c>
      <c r="N918" s="128">
        <v>8</v>
      </c>
      <c r="O918" s="128">
        <v>14</v>
      </c>
      <c r="P918" s="156">
        <f t="shared" si="45"/>
        <v>-6</v>
      </c>
    </row>
    <row r="919" spans="1:16" ht="14.1" customHeight="1" x14ac:dyDescent="0.2">
      <c r="A919" s="104"/>
      <c r="B919" s="367"/>
      <c r="C919" s="367"/>
      <c r="D919" s="367"/>
      <c r="E919" s="367"/>
      <c r="F919" s="367"/>
      <c r="G919" s="367"/>
      <c r="H919" s="367"/>
      <c r="I919" s="131"/>
      <c r="J919" s="128"/>
      <c r="K919" s="128"/>
      <c r="L919" s="156"/>
      <c r="M919" s="171" t="s">
        <v>345</v>
      </c>
      <c r="N919" s="128">
        <v>1</v>
      </c>
      <c r="O919" s="128">
        <v>7</v>
      </c>
      <c r="P919" s="156">
        <f t="shared" si="45"/>
        <v>-6</v>
      </c>
    </row>
    <row r="920" spans="1:16" ht="14.1" customHeight="1" x14ac:dyDescent="0.2">
      <c r="A920" s="104"/>
      <c r="I920" s="131"/>
      <c r="J920" s="128"/>
      <c r="K920" s="128"/>
      <c r="L920" s="156"/>
      <c r="M920" s="171" t="s">
        <v>33</v>
      </c>
      <c r="N920" s="128">
        <v>15</v>
      </c>
      <c r="O920" s="128">
        <v>20</v>
      </c>
      <c r="P920" s="156">
        <f t="shared" si="45"/>
        <v>-5</v>
      </c>
    </row>
    <row r="921" spans="1:16" ht="14.1" customHeight="1" x14ac:dyDescent="0.2">
      <c r="A921" s="104"/>
      <c r="M921" s="171" t="s">
        <v>330</v>
      </c>
      <c r="N921" s="128">
        <v>165</v>
      </c>
      <c r="O921" s="128">
        <v>170</v>
      </c>
      <c r="P921" s="156">
        <f t="shared" si="45"/>
        <v>-5</v>
      </c>
    </row>
    <row r="922" spans="1:16" ht="14.1" customHeight="1" x14ac:dyDescent="0.2">
      <c r="A922" s="104"/>
      <c r="I922" s="131"/>
      <c r="J922" s="128"/>
      <c r="K922" s="128"/>
      <c r="L922" s="156"/>
      <c r="M922" s="171" t="s">
        <v>261</v>
      </c>
      <c r="N922" s="128">
        <v>0</v>
      </c>
      <c r="O922" s="128">
        <v>4</v>
      </c>
      <c r="P922" s="156">
        <f t="shared" si="45"/>
        <v>-4</v>
      </c>
    </row>
    <row r="923" spans="1:16" ht="14.1" customHeight="1" x14ac:dyDescent="0.2">
      <c r="A923" s="104"/>
      <c r="I923" s="131"/>
      <c r="J923" s="128"/>
      <c r="K923" s="128"/>
      <c r="L923" s="156"/>
      <c r="M923" s="171" t="s">
        <v>319</v>
      </c>
      <c r="N923" s="128">
        <v>8</v>
      </c>
      <c r="O923" s="128">
        <v>12</v>
      </c>
      <c r="P923" s="156">
        <f t="shared" si="45"/>
        <v>-4</v>
      </c>
    </row>
    <row r="924" spans="1:16" ht="14.1" customHeight="1" x14ac:dyDescent="0.2">
      <c r="A924" s="104"/>
      <c r="M924" s="171" t="s">
        <v>313</v>
      </c>
      <c r="N924" s="128">
        <v>0</v>
      </c>
      <c r="O924" s="128">
        <v>2</v>
      </c>
      <c r="P924" s="156">
        <f t="shared" si="45"/>
        <v>-2</v>
      </c>
    </row>
    <row r="925" spans="1:16" ht="14.1" customHeight="1" x14ac:dyDescent="0.2">
      <c r="A925" s="104"/>
      <c r="I925" s="131"/>
      <c r="J925" s="128"/>
      <c r="K925" s="128"/>
      <c r="L925" s="156"/>
      <c r="M925" s="171" t="s">
        <v>134</v>
      </c>
      <c r="N925" s="128">
        <v>0</v>
      </c>
      <c r="O925" s="128">
        <v>2</v>
      </c>
      <c r="P925" s="156">
        <f t="shared" si="45"/>
        <v>-2</v>
      </c>
    </row>
    <row r="926" spans="1:16" ht="14.1" customHeight="1" x14ac:dyDescent="0.2">
      <c r="A926" s="104"/>
      <c r="M926" s="171" t="s">
        <v>368</v>
      </c>
      <c r="N926" s="128">
        <v>0</v>
      </c>
      <c r="O926" s="128">
        <v>1</v>
      </c>
      <c r="P926" s="156">
        <f t="shared" si="45"/>
        <v>-1</v>
      </c>
    </row>
    <row r="927" spans="1:16" ht="14.1" customHeight="1" x14ac:dyDescent="0.2">
      <c r="A927" s="104"/>
      <c r="M927" s="171" t="s">
        <v>137</v>
      </c>
      <c r="N927" s="128">
        <v>20191</v>
      </c>
      <c r="O927" s="128">
        <v>24010</v>
      </c>
      <c r="P927" s="156">
        <f t="shared" si="45"/>
        <v>-3819</v>
      </c>
    </row>
    <row r="928" spans="1:16" ht="14.1" customHeight="1" x14ac:dyDescent="0.2">
      <c r="A928" s="104"/>
    </row>
    <row r="929" spans="1:16" ht="14.1" customHeight="1" x14ac:dyDescent="0.2">
      <c r="A929" s="104"/>
      <c r="I929" s="131"/>
      <c r="J929" s="370"/>
      <c r="K929" s="370"/>
      <c r="L929" s="156"/>
      <c r="M929" s="131"/>
      <c r="N929" s="128"/>
      <c r="O929" s="128"/>
      <c r="P929" s="156"/>
    </row>
    <row r="930" spans="1:16" ht="14.1" customHeight="1" x14ac:dyDescent="0.2">
      <c r="A930" s="104"/>
      <c r="I930" s="131"/>
      <c r="J930" s="370"/>
      <c r="K930" s="370"/>
      <c r="L930" s="156"/>
      <c r="M930" s="131"/>
      <c r="N930" s="128"/>
      <c r="O930" s="128"/>
      <c r="P930" s="156"/>
    </row>
    <row r="931" spans="1:16" ht="14.1" customHeight="1" x14ac:dyDescent="0.2">
      <c r="A931" s="104"/>
      <c r="I931" s="131"/>
      <c r="J931" s="370"/>
      <c r="K931" s="370"/>
      <c r="L931" s="156"/>
    </row>
    <row r="932" spans="1:16" ht="14.1" customHeight="1" x14ac:dyDescent="0.2">
      <c r="A932" s="104"/>
      <c r="M932" s="391"/>
      <c r="P932" s="156"/>
    </row>
    <row r="933" spans="1:16" ht="14.1" customHeight="1" x14ac:dyDescent="0.2">
      <c r="A933" s="104"/>
      <c r="I933" s="371" t="s">
        <v>351</v>
      </c>
      <c r="J933" s="372">
        <f>SUM(J890:J932)</f>
        <v>49075</v>
      </c>
      <c r="K933" s="372">
        <f>SUM(K890:K932)</f>
        <v>41419</v>
      </c>
      <c r="L933" s="372">
        <f>SUM(L890:L932)</f>
        <v>7656</v>
      </c>
      <c r="M933" s="378" t="s">
        <v>351</v>
      </c>
      <c r="N933" s="372">
        <f>SUM(N890:N932)</f>
        <v>213552</v>
      </c>
      <c r="O933" s="372">
        <f>SUM(O890:O932)</f>
        <v>246947</v>
      </c>
      <c r="P933" s="372">
        <f>SUM(P890:P932)</f>
        <v>-33395</v>
      </c>
    </row>
    <row r="934" spans="1:16" ht="14.1" customHeight="1" x14ac:dyDescent="0.2">
      <c r="A934" s="104"/>
      <c r="I934" s="371"/>
      <c r="J934" s="372">
        <f>N933</f>
        <v>213552</v>
      </c>
      <c r="K934" s="372">
        <f>O933</f>
        <v>246947</v>
      </c>
      <c r="L934" s="372">
        <f>P933</f>
        <v>-33395</v>
      </c>
      <c r="M934" s="388"/>
      <c r="N934" s="389"/>
      <c r="O934" s="389"/>
      <c r="P934" s="389"/>
    </row>
    <row r="935" spans="1:16" ht="14.1" customHeight="1" x14ac:dyDescent="0.2">
      <c r="A935" s="104"/>
      <c r="I935" s="367"/>
      <c r="J935" s="376">
        <f>SUM(J933:J934)</f>
        <v>262627</v>
      </c>
      <c r="K935" s="376">
        <f>SUM(K933:K934)</f>
        <v>288366</v>
      </c>
      <c r="L935" s="376">
        <f>SUM(L933:L934)</f>
        <v>-25739</v>
      </c>
    </row>
    <row r="936" spans="1:16" ht="14.1" customHeight="1" x14ac:dyDescent="0.2">
      <c r="A936" s="104"/>
      <c r="I936" s="377" t="s">
        <v>382</v>
      </c>
      <c r="J936" s="342">
        <f>C889-J935</f>
        <v>0</v>
      </c>
      <c r="K936" s="342">
        <f>E889-K935</f>
        <v>0</v>
      </c>
      <c r="L936" s="342">
        <f>G889-L935</f>
        <v>0</v>
      </c>
    </row>
    <row r="937" spans="1:16" ht="14.1" customHeight="1" x14ac:dyDescent="0.2"/>
    <row r="938" spans="1:16" ht="14.1" customHeight="1" x14ac:dyDescent="0.2">
      <c r="A938" s="114">
        <v>20</v>
      </c>
      <c r="B938" s="190" t="s">
        <v>90</v>
      </c>
      <c r="C938" s="48">
        <v>255120</v>
      </c>
      <c r="D938" s="363">
        <f>C938*100/22958322</f>
        <v>1.1112310385750317</v>
      </c>
      <c r="E938" s="48">
        <v>219148</v>
      </c>
      <c r="F938" s="363">
        <f>E938*100/23212007</f>
        <v>0.94411482815768577</v>
      </c>
      <c r="G938" s="120">
        <f>C938-E938</f>
        <v>35972</v>
      </c>
      <c r="H938" s="121">
        <f>G938*100/E938</f>
        <v>16.414477887090005</v>
      </c>
      <c r="I938" s="371"/>
      <c r="J938" s="372"/>
      <c r="K938" s="372"/>
      <c r="L938" s="372"/>
      <c r="M938" s="378"/>
      <c r="N938" s="372"/>
      <c r="O938" s="372"/>
      <c r="P938" s="372"/>
    </row>
    <row r="939" spans="1:16" ht="14.1" customHeight="1" x14ac:dyDescent="0.2">
      <c r="D939" s="363"/>
      <c r="F939" s="363"/>
      <c r="I939" s="171" t="s">
        <v>301</v>
      </c>
      <c r="J939" s="128">
        <v>30764</v>
      </c>
      <c r="K939" s="128">
        <v>20584</v>
      </c>
      <c r="L939" s="156">
        <f t="shared" ref="L939:L968" si="46">J939-K939</f>
        <v>10180</v>
      </c>
      <c r="M939" s="171" t="s">
        <v>198</v>
      </c>
      <c r="N939" s="128">
        <v>3876</v>
      </c>
      <c r="O939" s="128">
        <v>5912</v>
      </c>
      <c r="P939" s="156">
        <f t="shared" ref="P939:P956" si="47">N939-O939</f>
        <v>-2036</v>
      </c>
    </row>
    <row r="940" spans="1:16" ht="14.1" customHeight="1" x14ac:dyDescent="0.2">
      <c r="C940" s="337"/>
      <c r="E940" s="337"/>
      <c r="I940" s="171" t="s">
        <v>302</v>
      </c>
      <c r="J940" s="128">
        <v>78805</v>
      </c>
      <c r="K940" s="128">
        <v>71572</v>
      </c>
      <c r="L940" s="156">
        <f t="shared" si="46"/>
        <v>7233</v>
      </c>
      <c r="M940" s="171" t="s">
        <v>318</v>
      </c>
      <c r="N940" s="128">
        <v>3806</v>
      </c>
      <c r="O940" s="128">
        <v>5589</v>
      </c>
      <c r="P940" s="156">
        <f t="shared" si="47"/>
        <v>-1783</v>
      </c>
    </row>
    <row r="941" spans="1:16" ht="14.1" customHeight="1" x14ac:dyDescent="0.2">
      <c r="I941" s="171" t="s">
        <v>31</v>
      </c>
      <c r="J941" s="128">
        <v>20084</v>
      </c>
      <c r="K941" s="128">
        <v>15305</v>
      </c>
      <c r="L941" s="156">
        <f t="shared" si="46"/>
        <v>4779</v>
      </c>
      <c r="M941" s="171" t="s">
        <v>30</v>
      </c>
      <c r="N941" s="128">
        <v>2122</v>
      </c>
      <c r="O941" s="128">
        <v>3568</v>
      </c>
      <c r="P941" s="156">
        <f t="shared" si="47"/>
        <v>-1446</v>
      </c>
    </row>
    <row r="942" spans="1:16" ht="14.1" customHeight="1" x14ac:dyDescent="0.2">
      <c r="I942" s="171" t="s">
        <v>204</v>
      </c>
      <c r="J942" s="128">
        <v>6253</v>
      </c>
      <c r="K942" s="128">
        <v>2579</v>
      </c>
      <c r="L942" s="156">
        <f t="shared" si="46"/>
        <v>3674</v>
      </c>
      <c r="M942" s="171" t="s">
        <v>327</v>
      </c>
      <c r="N942" s="128">
        <v>0</v>
      </c>
      <c r="O942" s="128">
        <v>130</v>
      </c>
      <c r="P942" s="156">
        <f t="shared" si="47"/>
        <v>-130</v>
      </c>
    </row>
    <row r="943" spans="1:16" ht="14.1" customHeight="1" x14ac:dyDescent="0.2">
      <c r="I943" s="171" t="s">
        <v>312</v>
      </c>
      <c r="J943" s="128">
        <v>38097</v>
      </c>
      <c r="K943" s="128">
        <v>35770</v>
      </c>
      <c r="L943" s="156">
        <f t="shared" si="46"/>
        <v>2327</v>
      </c>
      <c r="M943" s="171" t="s">
        <v>201</v>
      </c>
      <c r="N943" s="128">
        <v>2117</v>
      </c>
      <c r="O943" s="128">
        <v>2242</v>
      </c>
      <c r="P943" s="156">
        <f t="shared" si="47"/>
        <v>-125</v>
      </c>
    </row>
    <row r="944" spans="1:16" ht="14.1" customHeight="1" x14ac:dyDescent="0.2">
      <c r="I944" s="171" t="s">
        <v>304</v>
      </c>
      <c r="J944" s="128">
        <v>8253</v>
      </c>
      <c r="K944" s="128">
        <v>6237</v>
      </c>
      <c r="L944" s="156">
        <f t="shared" si="46"/>
        <v>2016</v>
      </c>
      <c r="M944" s="171" t="s">
        <v>320</v>
      </c>
      <c r="N944" s="128">
        <v>89</v>
      </c>
      <c r="O944" s="128">
        <v>174</v>
      </c>
      <c r="P944" s="156">
        <f t="shared" si="47"/>
        <v>-85</v>
      </c>
    </row>
    <row r="945" spans="1:16" ht="14.1" customHeight="1" x14ac:dyDescent="0.2">
      <c r="I945" s="171" t="s">
        <v>328</v>
      </c>
      <c r="J945" s="128">
        <v>1705</v>
      </c>
      <c r="K945" s="128">
        <v>184</v>
      </c>
      <c r="L945" s="156">
        <f t="shared" si="46"/>
        <v>1521</v>
      </c>
      <c r="M945" s="171" t="s">
        <v>334</v>
      </c>
      <c r="N945" s="128">
        <v>137</v>
      </c>
      <c r="O945" s="128">
        <v>193</v>
      </c>
      <c r="P945" s="156">
        <f t="shared" si="47"/>
        <v>-56</v>
      </c>
    </row>
    <row r="946" spans="1:16" ht="14.1" customHeight="1" x14ac:dyDescent="0.2">
      <c r="I946" s="171" t="s">
        <v>199</v>
      </c>
      <c r="J946" s="128">
        <v>4479</v>
      </c>
      <c r="K946" s="128">
        <v>3205</v>
      </c>
      <c r="L946" s="156">
        <f t="shared" si="46"/>
        <v>1274</v>
      </c>
      <c r="M946" s="171" t="s">
        <v>313</v>
      </c>
      <c r="N946" s="128">
        <v>71</v>
      </c>
      <c r="O946" s="128">
        <v>127</v>
      </c>
      <c r="P946" s="156">
        <f t="shared" si="47"/>
        <v>-56</v>
      </c>
    </row>
    <row r="947" spans="1:16" ht="14.1" customHeight="1" x14ac:dyDescent="0.2">
      <c r="I947" s="171" t="s">
        <v>254</v>
      </c>
      <c r="J947" s="128">
        <v>1805</v>
      </c>
      <c r="K947" s="128">
        <v>756</v>
      </c>
      <c r="L947" s="156">
        <f t="shared" si="46"/>
        <v>1049</v>
      </c>
      <c r="M947" s="171" t="s">
        <v>336</v>
      </c>
      <c r="N947" s="128">
        <v>0</v>
      </c>
      <c r="O947" s="128">
        <v>35</v>
      </c>
      <c r="P947" s="156">
        <f t="shared" si="47"/>
        <v>-35</v>
      </c>
    </row>
    <row r="948" spans="1:16" ht="14.1" customHeight="1" x14ac:dyDescent="0.2">
      <c r="I948" s="171" t="s">
        <v>210</v>
      </c>
      <c r="J948" s="128">
        <v>1806</v>
      </c>
      <c r="K948" s="128">
        <v>813</v>
      </c>
      <c r="L948" s="156">
        <f t="shared" si="46"/>
        <v>993</v>
      </c>
      <c r="M948" s="171" t="s">
        <v>257</v>
      </c>
      <c r="N948" s="128">
        <v>5</v>
      </c>
      <c r="O948" s="128">
        <v>36</v>
      </c>
      <c r="P948" s="156">
        <f t="shared" si="47"/>
        <v>-31</v>
      </c>
    </row>
    <row r="949" spans="1:16" ht="14.1" customHeight="1" x14ac:dyDescent="0.2">
      <c r="I949" s="171" t="s">
        <v>22</v>
      </c>
      <c r="J949" s="128">
        <v>10391</v>
      </c>
      <c r="K949" s="128">
        <v>9558</v>
      </c>
      <c r="L949" s="156">
        <f t="shared" si="46"/>
        <v>833</v>
      </c>
      <c r="M949" s="171" t="s">
        <v>307</v>
      </c>
      <c r="N949" s="128">
        <v>1135</v>
      </c>
      <c r="O949" s="128">
        <v>1164</v>
      </c>
      <c r="P949" s="156">
        <f t="shared" si="47"/>
        <v>-29</v>
      </c>
    </row>
    <row r="950" spans="1:16" ht="14.1" customHeight="1" x14ac:dyDescent="0.2">
      <c r="I950" s="171" t="s">
        <v>345</v>
      </c>
      <c r="J950" s="128">
        <v>2646</v>
      </c>
      <c r="K950" s="128">
        <v>2130</v>
      </c>
      <c r="L950" s="156">
        <f t="shared" si="46"/>
        <v>516</v>
      </c>
      <c r="M950" s="171" t="s">
        <v>265</v>
      </c>
      <c r="N950" s="128">
        <v>79</v>
      </c>
      <c r="O950" s="128">
        <v>99</v>
      </c>
      <c r="P950" s="156">
        <f t="shared" si="47"/>
        <v>-20</v>
      </c>
    </row>
    <row r="951" spans="1:16" ht="14.1" customHeight="1" x14ac:dyDescent="0.2">
      <c r="A951" s="104"/>
      <c r="I951" s="171" t="s">
        <v>308</v>
      </c>
      <c r="J951" s="128">
        <v>3421</v>
      </c>
      <c r="K951" s="128">
        <v>3033</v>
      </c>
      <c r="L951" s="156">
        <f t="shared" si="46"/>
        <v>388</v>
      </c>
      <c r="M951" s="171" t="s">
        <v>332</v>
      </c>
      <c r="N951" s="128">
        <v>0</v>
      </c>
      <c r="O951" s="128">
        <v>14</v>
      </c>
      <c r="P951" s="156">
        <f t="shared" si="47"/>
        <v>-14</v>
      </c>
    </row>
    <row r="952" spans="1:16" ht="14.1" customHeight="1" x14ac:dyDescent="0.2">
      <c r="A952" s="104"/>
      <c r="I952" s="171" t="s">
        <v>306</v>
      </c>
      <c r="J952" s="128">
        <v>18621</v>
      </c>
      <c r="K952" s="128">
        <v>18348</v>
      </c>
      <c r="L952" s="156">
        <f t="shared" si="46"/>
        <v>273</v>
      </c>
      <c r="M952" s="171" t="s">
        <v>310</v>
      </c>
      <c r="N952" s="128">
        <v>25</v>
      </c>
      <c r="O952" s="128">
        <v>38</v>
      </c>
      <c r="P952" s="156">
        <f t="shared" si="47"/>
        <v>-13</v>
      </c>
    </row>
    <row r="953" spans="1:16" ht="14.1" customHeight="1" x14ac:dyDescent="0.2">
      <c r="A953" s="104"/>
      <c r="I953" s="171" t="s">
        <v>48</v>
      </c>
      <c r="J953" s="128">
        <v>1380</v>
      </c>
      <c r="K953" s="128">
        <v>1120</v>
      </c>
      <c r="L953" s="156">
        <f t="shared" si="46"/>
        <v>260</v>
      </c>
      <c r="M953" s="171" t="s">
        <v>331</v>
      </c>
      <c r="N953" s="128">
        <v>8</v>
      </c>
      <c r="O953" s="128">
        <v>15</v>
      </c>
      <c r="P953" s="156">
        <f t="shared" si="47"/>
        <v>-7</v>
      </c>
    </row>
    <row r="954" spans="1:16" ht="14.1" customHeight="1" x14ac:dyDescent="0.2">
      <c r="A954" s="104"/>
      <c r="I954" s="171" t="s">
        <v>311</v>
      </c>
      <c r="J954" s="128">
        <v>3761</v>
      </c>
      <c r="K954" s="128">
        <v>3504</v>
      </c>
      <c r="L954" s="156">
        <f t="shared" si="46"/>
        <v>257</v>
      </c>
      <c r="M954" s="171" t="s">
        <v>317</v>
      </c>
      <c r="N954" s="128">
        <v>3</v>
      </c>
      <c r="O954" s="128">
        <v>7</v>
      </c>
      <c r="P954" s="156">
        <f t="shared" si="47"/>
        <v>-4</v>
      </c>
    </row>
    <row r="955" spans="1:16" ht="14.1" customHeight="1" x14ac:dyDescent="0.2">
      <c r="A955" s="104"/>
      <c r="I955" s="171" t="s">
        <v>305</v>
      </c>
      <c r="J955" s="128">
        <v>726</v>
      </c>
      <c r="K955" s="128">
        <v>478</v>
      </c>
      <c r="L955" s="156">
        <f t="shared" si="46"/>
        <v>248</v>
      </c>
      <c r="M955" s="171" t="s">
        <v>350</v>
      </c>
      <c r="N955" s="128">
        <v>0</v>
      </c>
      <c r="O955" s="128">
        <v>3</v>
      </c>
      <c r="P955" s="156">
        <f t="shared" si="47"/>
        <v>-3</v>
      </c>
    </row>
    <row r="956" spans="1:16" ht="14.1" customHeight="1" x14ac:dyDescent="0.2">
      <c r="A956" s="104"/>
      <c r="I956" s="171" t="s">
        <v>326</v>
      </c>
      <c r="J956" s="128">
        <v>275</v>
      </c>
      <c r="K956" s="128">
        <v>43</v>
      </c>
      <c r="L956" s="156">
        <f t="shared" si="46"/>
        <v>232</v>
      </c>
      <c r="M956" s="171" t="s">
        <v>211</v>
      </c>
      <c r="N956" s="128">
        <v>0</v>
      </c>
      <c r="O956" s="128">
        <v>3</v>
      </c>
      <c r="P956" s="156">
        <f t="shared" si="47"/>
        <v>-3</v>
      </c>
    </row>
    <row r="957" spans="1:16" ht="14.1" customHeight="1" x14ac:dyDescent="0.2">
      <c r="A957" s="104"/>
      <c r="I957" s="171" t="s">
        <v>333</v>
      </c>
      <c r="J957" s="128">
        <v>230</v>
      </c>
      <c r="K957" s="128">
        <v>89</v>
      </c>
      <c r="L957" s="156">
        <f t="shared" si="46"/>
        <v>141</v>
      </c>
      <c r="M957" s="131"/>
      <c r="N957" s="128"/>
      <c r="O957" s="128"/>
      <c r="P957" s="156"/>
    </row>
    <row r="958" spans="1:16" ht="14.1" customHeight="1" x14ac:dyDescent="0.2">
      <c r="A958" s="104"/>
      <c r="I958" s="171" t="s">
        <v>338</v>
      </c>
      <c r="J958" s="128">
        <v>276</v>
      </c>
      <c r="K958" s="128">
        <v>174</v>
      </c>
      <c r="L958" s="156">
        <f t="shared" si="46"/>
        <v>102</v>
      </c>
      <c r="M958" s="131"/>
      <c r="N958" s="128"/>
      <c r="O958" s="128"/>
      <c r="P958" s="156"/>
    </row>
    <row r="959" spans="1:16" ht="14.1" customHeight="1" x14ac:dyDescent="0.2">
      <c r="A959" s="104"/>
      <c r="I959" s="171" t="s">
        <v>324</v>
      </c>
      <c r="J959" s="128">
        <v>94</v>
      </c>
      <c r="K959" s="128">
        <v>0</v>
      </c>
      <c r="L959" s="156">
        <f t="shared" si="46"/>
        <v>94</v>
      </c>
      <c r="M959" s="131"/>
      <c r="N959" s="128"/>
      <c r="O959" s="128"/>
      <c r="P959" s="156"/>
    </row>
    <row r="960" spans="1:16" ht="14.1" customHeight="1" x14ac:dyDescent="0.2">
      <c r="A960" s="104"/>
      <c r="I960" s="171" t="s">
        <v>271</v>
      </c>
      <c r="J960" s="128">
        <v>399</v>
      </c>
      <c r="K960" s="128">
        <v>326</v>
      </c>
      <c r="L960" s="156">
        <f t="shared" si="46"/>
        <v>73</v>
      </c>
      <c r="M960" s="131"/>
      <c r="N960" s="128"/>
      <c r="O960" s="128"/>
      <c r="P960" s="156"/>
    </row>
    <row r="961" spans="1:16" ht="14.1" customHeight="1" x14ac:dyDescent="0.2">
      <c r="A961" s="104"/>
      <c r="I961" s="171" t="s">
        <v>303</v>
      </c>
      <c r="J961" s="128">
        <v>78</v>
      </c>
      <c r="K961" s="128">
        <v>15</v>
      </c>
      <c r="L961" s="156">
        <f t="shared" si="46"/>
        <v>63</v>
      </c>
      <c r="M961" s="131"/>
      <c r="N961" s="128"/>
      <c r="O961" s="128"/>
      <c r="P961" s="156"/>
    </row>
    <row r="962" spans="1:16" ht="14.1" customHeight="1" x14ac:dyDescent="0.2">
      <c r="A962" s="104"/>
      <c r="I962" s="171" t="s">
        <v>314</v>
      </c>
      <c r="J962" s="128">
        <v>217</v>
      </c>
      <c r="K962" s="128">
        <v>156</v>
      </c>
      <c r="L962" s="156">
        <f t="shared" si="46"/>
        <v>61</v>
      </c>
      <c r="M962" s="131"/>
      <c r="N962" s="128"/>
      <c r="O962" s="128"/>
      <c r="P962" s="156"/>
    </row>
    <row r="963" spans="1:16" ht="14.1" customHeight="1" x14ac:dyDescent="0.2">
      <c r="A963" s="104"/>
      <c r="I963" s="171" t="s">
        <v>28</v>
      </c>
      <c r="J963" s="128">
        <v>52</v>
      </c>
      <c r="K963" s="128">
        <v>0</v>
      </c>
      <c r="L963" s="156">
        <f t="shared" si="46"/>
        <v>52</v>
      </c>
      <c r="M963" s="131"/>
      <c r="N963" s="128"/>
      <c r="O963" s="128"/>
      <c r="P963" s="156"/>
    </row>
    <row r="964" spans="1:16" ht="14.1" customHeight="1" x14ac:dyDescent="0.2">
      <c r="A964" s="104"/>
      <c r="I964" s="171" t="s">
        <v>212</v>
      </c>
      <c r="J964" s="128">
        <v>24</v>
      </c>
      <c r="K964" s="128">
        <v>3</v>
      </c>
      <c r="L964" s="156">
        <f t="shared" si="46"/>
        <v>21</v>
      </c>
      <c r="M964" s="131"/>
      <c r="N964" s="128"/>
      <c r="O964" s="128"/>
      <c r="P964" s="156"/>
    </row>
    <row r="965" spans="1:16" ht="14.1" customHeight="1" x14ac:dyDescent="0.2">
      <c r="A965" s="104"/>
      <c r="I965" s="171" t="s">
        <v>319</v>
      </c>
      <c r="J965" s="128">
        <v>3</v>
      </c>
      <c r="K965" s="128">
        <v>0</v>
      </c>
      <c r="L965" s="156">
        <f t="shared" si="46"/>
        <v>3</v>
      </c>
      <c r="M965" s="131"/>
      <c r="N965" s="128"/>
      <c r="O965" s="128"/>
      <c r="P965" s="156"/>
    </row>
    <row r="966" spans="1:16" ht="14.1" customHeight="1" x14ac:dyDescent="0.2">
      <c r="A966" s="104"/>
      <c r="I966" s="171" t="s">
        <v>329</v>
      </c>
      <c r="J966" s="128">
        <v>9</v>
      </c>
      <c r="K966" s="128">
        <v>7</v>
      </c>
      <c r="L966" s="156">
        <f t="shared" si="46"/>
        <v>2</v>
      </c>
      <c r="M966" s="131"/>
      <c r="N966" s="128"/>
      <c r="O966" s="128"/>
      <c r="P966" s="156"/>
    </row>
    <row r="967" spans="1:16" ht="14.1" customHeight="1" x14ac:dyDescent="0.2">
      <c r="I967" s="171" t="s">
        <v>347</v>
      </c>
      <c r="J967" s="128">
        <v>2</v>
      </c>
      <c r="K967" s="128">
        <v>0</v>
      </c>
      <c r="L967" s="156">
        <f t="shared" si="46"/>
        <v>2</v>
      </c>
      <c r="M967" s="131"/>
      <c r="N967" s="128"/>
      <c r="O967" s="128"/>
      <c r="P967" s="156"/>
    </row>
    <row r="968" spans="1:16" ht="14.1" customHeight="1" x14ac:dyDescent="0.2">
      <c r="I968" s="171" t="s">
        <v>137</v>
      </c>
      <c r="J968" s="128">
        <v>6991</v>
      </c>
      <c r="K968" s="128">
        <v>3810</v>
      </c>
      <c r="L968" s="156">
        <f t="shared" si="46"/>
        <v>3181</v>
      </c>
      <c r="M968" s="131"/>
      <c r="N968" s="128"/>
      <c r="O968" s="128"/>
      <c r="P968" s="156"/>
    </row>
    <row r="969" spans="1:16" ht="14.1" customHeight="1" x14ac:dyDescent="0.2">
      <c r="M969" s="131"/>
      <c r="N969" s="128"/>
      <c r="O969" s="128"/>
      <c r="P969" s="156"/>
    </row>
    <row r="970" spans="1:16" ht="14.1" customHeight="1" x14ac:dyDescent="0.2">
      <c r="A970" s="104"/>
      <c r="I970" s="131"/>
      <c r="J970" s="128"/>
      <c r="K970" s="128"/>
      <c r="L970" s="156"/>
      <c r="M970" s="131"/>
      <c r="N970" s="128"/>
      <c r="O970" s="128"/>
      <c r="P970" s="156"/>
    </row>
    <row r="971" spans="1:16" ht="14.1" customHeight="1" x14ac:dyDescent="0.2">
      <c r="A971" s="340"/>
      <c r="I971" s="131"/>
      <c r="J971" s="128"/>
      <c r="K971" s="128"/>
      <c r="L971" s="156"/>
      <c r="M971" s="131"/>
      <c r="N971" s="128"/>
      <c r="O971" s="128"/>
      <c r="P971" s="156"/>
    </row>
    <row r="972" spans="1:16" ht="14.1" customHeight="1" x14ac:dyDescent="0.2">
      <c r="A972" s="340"/>
    </row>
    <row r="973" spans="1:16" ht="14.1" customHeight="1" x14ac:dyDescent="0.2">
      <c r="A973" s="340"/>
    </row>
    <row r="974" spans="1:16" ht="14.1" customHeight="1" x14ac:dyDescent="0.2">
      <c r="A974" s="340"/>
    </row>
    <row r="975" spans="1:16" ht="14.1" customHeight="1" x14ac:dyDescent="0.2">
      <c r="A975" s="340"/>
      <c r="M975" s="369"/>
      <c r="N975" s="370"/>
      <c r="O975" s="370"/>
      <c r="P975" s="156"/>
    </row>
    <row r="976" spans="1:16" ht="14.1" customHeight="1" x14ac:dyDescent="0.2">
      <c r="A976" s="340"/>
      <c r="I976" s="131"/>
      <c r="J976" s="128"/>
      <c r="K976" s="128"/>
      <c r="L976" s="156"/>
      <c r="M976" s="369"/>
      <c r="N976" s="370"/>
      <c r="O976" s="370"/>
      <c r="P976" s="156"/>
    </row>
    <row r="977" spans="1:16" ht="14.1" customHeight="1" x14ac:dyDescent="0.2">
      <c r="A977" s="340"/>
      <c r="M977" s="391"/>
      <c r="P977" s="156"/>
    </row>
    <row r="978" spans="1:16" ht="14.1" customHeight="1" x14ac:dyDescent="0.2">
      <c r="A978" s="340"/>
    </row>
    <row r="979" spans="1:16" ht="14.1" customHeight="1" x14ac:dyDescent="0.2">
      <c r="A979" s="340"/>
    </row>
    <row r="980" spans="1:16" ht="14.1" customHeight="1" x14ac:dyDescent="0.2">
      <c r="A980" s="340"/>
    </row>
    <row r="981" spans="1:16" ht="14.1" customHeight="1" x14ac:dyDescent="0.2">
      <c r="A981" s="340"/>
    </row>
    <row r="982" spans="1:16" ht="14.1" customHeight="1" x14ac:dyDescent="0.2">
      <c r="A982" s="340"/>
      <c r="I982" s="371" t="s">
        <v>351</v>
      </c>
      <c r="J982" s="372">
        <f>SUM(J939:J981)</f>
        <v>241647</v>
      </c>
      <c r="K982" s="372">
        <f>SUM(K939:K981)</f>
        <v>199799</v>
      </c>
      <c r="L982" s="372">
        <f>SUM(L939:L981)</f>
        <v>41848</v>
      </c>
      <c r="M982" s="378" t="s">
        <v>351</v>
      </c>
      <c r="N982" s="372">
        <f>SUM(N939:N981)</f>
        <v>13473</v>
      </c>
      <c r="O982" s="372">
        <f>SUM(O939:O981)</f>
        <v>19349</v>
      </c>
      <c r="P982" s="372">
        <f>SUM(P939:P981)</f>
        <v>-5876</v>
      </c>
    </row>
    <row r="983" spans="1:16" ht="14.1" customHeight="1" x14ac:dyDescent="0.2">
      <c r="A983" s="340"/>
      <c r="I983" s="379"/>
      <c r="J983" s="372">
        <f>N982</f>
        <v>13473</v>
      </c>
      <c r="K983" s="372">
        <f>O982</f>
        <v>19349</v>
      </c>
      <c r="L983" s="372">
        <f>P982</f>
        <v>-5876</v>
      </c>
      <c r="M983" s="388"/>
      <c r="N983" s="389"/>
      <c r="O983" s="389"/>
      <c r="P983" s="389"/>
    </row>
    <row r="984" spans="1:16" ht="14.1" customHeight="1" x14ac:dyDescent="0.2">
      <c r="A984" s="340"/>
      <c r="J984" s="376">
        <f>SUM(J982:J983)</f>
        <v>255120</v>
      </c>
      <c r="K984" s="376">
        <f>SUM(K982:K983)</f>
        <v>219148</v>
      </c>
      <c r="L984" s="376">
        <f>SUM(L982:L983)</f>
        <v>35972</v>
      </c>
    </row>
    <row r="985" spans="1:16" ht="14.1" customHeight="1" x14ac:dyDescent="0.2">
      <c r="I985" s="377" t="s">
        <v>383</v>
      </c>
      <c r="J985" s="342">
        <f>C938-J984</f>
        <v>0</v>
      </c>
      <c r="K985" s="342">
        <f>E938-K984</f>
        <v>0</v>
      </c>
      <c r="L985" s="342">
        <f>G938-L984</f>
        <v>0</v>
      </c>
    </row>
    <row r="986" spans="1:16" ht="14.1" customHeight="1" x14ac:dyDescent="0.2">
      <c r="J986" s="340"/>
      <c r="K986" s="340"/>
      <c r="L986" s="340"/>
      <c r="M986" s="340"/>
      <c r="N986" s="340"/>
      <c r="O986" s="340"/>
      <c r="P986" s="340"/>
    </row>
    <row r="987" spans="1:16" ht="14.1" customHeight="1" x14ac:dyDescent="0.2">
      <c r="J987" s="340"/>
      <c r="K987" s="340"/>
      <c r="L987" s="340"/>
      <c r="M987" s="340"/>
      <c r="N987" s="340"/>
      <c r="O987" s="340"/>
      <c r="P987" s="340"/>
    </row>
    <row r="988" spans="1:16" ht="14.1" customHeight="1" x14ac:dyDescent="0.2">
      <c r="J988" s="340"/>
      <c r="K988" s="340"/>
      <c r="L988" s="340"/>
      <c r="M988" s="340"/>
      <c r="N988" s="340"/>
      <c r="O988" s="340"/>
      <c r="P988" s="340"/>
    </row>
    <row r="989" spans="1:16" ht="14.1" customHeight="1" x14ac:dyDescent="0.2">
      <c r="A989" s="104"/>
      <c r="J989" s="340"/>
      <c r="K989" s="340"/>
      <c r="L989" s="340"/>
      <c r="M989" s="340"/>
      <c r="N989" s="340"/>
      <c r="O989" s="340"/>
      <c r="P989" s="340"/>
    </row>
    <row r="990" spans="1:16" ht="14.1" customHeight="1" x14ac:dyDescent="0.2">
      <c r="A990" s="104"/>
      <c r="J990" s="340"/>
      <c r="K990" s="340"/>
      <c r="L990" s="340"/>
      <c r="M990" s="340"/>
      <c r="N990" s="340"/>
      <c r="O990" s="340"/>
      <c r="P990" s="340"/>
    </row>
    <row r="991" spans="1:16" ht="14.1" customHeight="1" x14ac:dyDescent="0.2">
      <c r="A991" s="104"/>
      <c r="J991" s="340"/>
      <c r="K991" s="340"/>
      <c r="L991" s="340"/>
      <c r="M991" s="340"/>
      <c r="N991" s="340"/>
      <c r="O991" s="340"/>
      <c r="P991" s="340"/>
    </row>
    <row r="992" spans="1:16" ht="14.1" customHeight="1" x14ac:dyDescent="0.2">
      <c r="A992" s="104"/>
      <c r="J992" s="340"/>
      <c r="K992" s="340"/>
      <c r="L992" s="340"/>
      <c r="M992" s="340"/>
      <c r="N992" s="340"/>
      <c r="O992" s="340"/>
      <c r="P992" s="340"/>
    </row>
    <row r="993" spans="1:16" ht="14.1" customHeight="1" x14ac:dyDescent="0.2">
      <c r="A993" s="104"/>
      <c r="J993" s="340"/>
      <c r="K993" s="340"/>
      <c r="L993" s="340"/>
      <c r="M993" s="340"/>
      <c r="N993" s="340"/>
      <c r="O993" s="340"/>
      <c r="P993" s="340"/>
    </row>
    <row r="994" spans="1:16" ht="14.1" customHeight="1" x14ac:dyDescent="0.2">
      <c r="A994" s="104"/>
      <c r="J994" s="340"/>
      <c r="K994" s="340"/>
      <c r="L994" s="340"/>
      <c r="M994" s="340"/>
      <c r="N994" s="340"/>
      <c r="O994" s="340"/>
      <c r="P994" s="340"/>
    </row>
    <row r="995" spans="1:16" ht="14.1" customHeight="1" x14ac:dyDescent="0.2">
      <c r="A995" s="104"/>
      <c r="J995" s="340"/>
      <c r="K995" s="340"/>
      <c r="L995" s="340"/>
      <c r="M995" s="340"/>
      <c r="N995" s="340"/>
      <c r="O995" s="340"/>
      <c r="P995" s="340"/>
    </row>
    <row r="996" spans="1:16" ht="14.1" customHeight="1" x14ac:dyDescent="0.2">
      <c r="A996" s="104"/>
      <c r="J996" s="340"/>
      <c r="K996" s="340"/>
      <c r="L996" s="340"/>
      <c r="M996" s="340"/>
      <c r="N996" s="340"/>
      <c r="O996" s="340"/>
      <c r="P996" s="340"/>
    </row>
    <row r="997" spans="1:16" ht="14.1" customHeight="1" x14ac:dyDescent="0.2">
      <c r="A997" s="104"/>
      <c r="B997" s="400" t="s">
        <v>377</v>
      </c>
      <c r="J997" s="340"/>
      <c r="K997" s="340"/>
      <c r="L997" s="340"/>
      <c r="M997" s="340"/>
      <c r="N997" s="340"/>
      <c r="O997" s="340"/>
      <c r="P997" s="340"/>
    </row>
    <row r="998" spans="1:16" ht="14.1" customHeight="1" x14ac:dyDescent="0.2">
      <c r="A998" s="104"/>
      <c r="B998" s="400" t="s">
        <v>378</v>
      </c>
      <c r="C998" s="401">
        <f>SUM(C9:C996)</f>
        <v>17673781</v>
      </c>
      <c r="D998" s="402">
        <f>C998*100/22958322</f>
        <v>76.982024208912136</v>
      </c>
      <c r="E998" s="401">
        <f>SUM(E9:E996)</f>
        <v>17644028</v>
      </c>
      <c r="F998" s="402">
        <f>E998*100/23212007</f>
        <v>76.012505079806331</v>
      </c>
      <c r="G998" s="403">
        <f>C998-E998</f>
        <v>29753</v>
      </c>
      <c r="H998" s="404">
        <f>G998*100/E998</f>
        <v>0.16862929485262662</v>
      </c>
      <c r="J998" s="340"/>
      <c r="K998" s="340"/>
      <c r="L998" s="340"/>
      <c r="M998" s="340"/>
      <c r="N998" s="340"/>
      <c r="O998" s="340"/>
      <c r="P998" s="340"/>
    </row>
    <row r="999" spans="1:16" ht="14.1" customHeight="1" x14ac:dyDescent="0.2">
      <c r="A999" s="104"/>
      <c r="B999" s="405"/>
      <c r="C999" s="406"/>
      <c r="D999" s="406"/>
      <c r="E999" s="406"/>
      <c r="F999" s="406"/>
      <c r="G999" s="407"/>
      <c r="H999" s="407"/>
      <c r="J999" s="340"/>
      <c r="K999" s="340"/>
      <c r="L999" s="340"/>
      <c r="M999" s="340"/>
      <c r="N999" s="340"/>
      <c r="O999" s="340"/>
      <c r="P999" s="340"/>
    </row>
    <row r="1000" spans="1:16" ht="14.1" customHeight="1" x14ac:dyDescent="0.2">
      <c r="A1000" s="104"/>
      <c r="C1000" s="408"/>
      <c r="D1000" s="408"/>
      <c r="E1000" s="408"/>
      <c r="F1000" s="408"/>
      <c r="G1000" s="409"/>
      <c r="H1000" s="409"/>
      <c r="J1000" s="340"/>
      <c r="K1000" s="340"/>
      <c r="L1000" s="340"/>
      <c r="M1000" s="340"/>
      <c r="N1000" s="340"/>
      <c r="O1000" s="340"/>
      <c r="P1000" s="340"/>
    </row>
    <row r="1001" spans="1:16" ht="14.1" customHeight="1" x14ac:dyDescent="0.2">
      <c r="A1001" s="104"/>
      <c r="B1001" s="410" t="s">
        <v>150</v>
      </c>
      <c r="C1001" s="401">
        <f>C1004-C998</f>
        <v>5284541</v>
      </c>
      <c r="D1001" s="402">
        <f>C1001*100/22958322</f>
        <v>23.017975791087867</v>
      </c>
      <c r="E1001" s="401">
        <f>E1004-E998</f>
        <v>5567979</v>
      </c>
      <c r="F1001" s="402">
        <f>E1001*100/23212007</f>
        <v>23.987494920193672</v>
      </c>
      <c r="G1001" s="403">
        <f>C1001-E1001</f>
        <v>-283438</v>
      </c>
      <c r="H1001" s="404">
        <f>G1001*100/E1001</f>
        <v>-5.0905005209250973</v>
      </c>
      <c r="J1001" s="340"/>
      <c r="K1001" s="340"/>
      <c r="L1001" s="340"/>
      <c r="M1001" s="340"/>
      <c r="N1001" s="340"/>
      <c r="O1001" s="340"/>
      <c r="P1001" s="340"/>
    </row>
    <row r="1002" spans="1:16" ht="14.1" customHeight="1" x14ac:dyDescent="0.2">
      <c r="A1002" s="104"/>
      <c r="C1002" s="408"/>
      <c r="D1002" s="408"/>
      <c r="E1002" s="408"/>
      <c r="F1002" s="408"/>
      <c r="G1002" s="409"/>
      <c r="H1002" s="409"/>
      <c r="J1002" s="340"/>
      <c r="K1002" s="340"/>
      <c r="L1002" s="340"/>
      <c r="M1002" s="340"/>
      <c r="N1002" s="340"/>
      <c r="O1002" s="340"/>
      <c r="P1002" s="340"/>
    </row>
    <row r="1003" spans="1:16" ht="14.1" customHeight="1" x14ac:dyDescent="0.2">
      <c r="A1003" s="104"/>
      <c r="C1003" s="408"/>
      <c r="D1003" s="408"/>
      <c r="E1003" s="408"/>
      <c r="F1003" s="408"/>
      <c r="G1003" s="409"/>
      <c r="H1003" s="409"/>
      <c r="J1003" s="340"/>
      <c r="K1003" s="340"/>
      <c r="L1003" s="340"/>
      <c r="M1003" s="340"/>
      <c r="N1003" s="340"/>
      <c r="O1003" s="340"/>
      <c r="P1003" s="340"/>
    </row>
    <row r="1004" spans="1:16" ht="14.1" customHeight="1" x14ac:dyDescent="0.2">
      <c r="A1004" s="104"/>
      <c r="B1004" s="411" t="s">
        <v>118</v>
      </c>
      <c r="C1004" s="412">
        <f>C2040</f>
        <v>22958322</v>
      </c>
      <c r="D1004" s="402">
        <f>C1004*100/22958322</f>
        <v>100</v>
      </c>
      <c r="E1004" s="412">
        <f>E2040</f>
        <v>23212007</v>
      </c>
      <c r="F1004" s="402">
        <f>E1004*100/23212007</f>
        <v>100</v>
      </c>
      <c r="G1004" s="403">
        <f>C1004-E1004</f>
        <v>-253685</v>
      </c>
      <c r="H1004" s="404">
        <f>G1004*100/E1004</f>
        <v>-1.0929042025534457</v>
      </c>
      <c r="J1004" s="340"/>
      <c r="K1004" s="340"/>
      <c r="L1004" s="340"/>
      <c r="M1004" s="340"/>
      <c r="N1004" s="340"/>
      <c r="O1004" s="340"/>
      <c r="P1004" s="340"/>
    </row>
    <row r="1005" spans="1:16" ht="14.1" customHeight="1" x14ac:dyDescent="0.2">
      <c r="A1005" s="104"/>
      <c r="J1005" s="340"/>
      <c r="K1005" s="340"/>
      <c r="L1005" s="340"/>
      <c r="M1005" s="340"/>
      <c r="N1005" s="340"/>
      <c r="O1005" s="340"/>
      <c r="P1005" s="340"/>
    </row>
    <row r="1006" spans="1:16" ht="14.1" customHeight="1" x14ac:dyDescent="0.2">
      <c r="A1006" s="104"/>
      <c r="C1006" s="48"/>
      <c r="E1006" s="48"/>
      <c r="J1006" s="340"/>
      <c r="K1006" s="340"/>
      <c r="L1006" s="340"/>
      <c r="M1006" s="340"/>
      <c r="N1006" s="340"/>
      <c r="O1006" s="340"/>
      <c r="P1006" s="340"/>
    </row>
    <row r="1007" spans="1:16" ht="14.1" customHeight="1" x14ac:dyDescent="0.2">
      <c r="A1007" s="104"/>
      <c r="J1007" s="340"/>
      <c r="K1007" s="340"/>
      <c r="L1007" s="340"/>
      <c r="M1007" s="340"/>
      <c r="N1007" s="340"/>
      <c r="O1007" s="340"/>
      <c r="P1007" s="340"/>
    </row>
    <row r="1008" spans="1:16" ht="14.1" customHeight="1" x14ac:dyDescent="0.2">
      <c r="A1008" s="104"/>
      <c r="C1008" s="413"/>
      <c r="D1008" s="104"/>
      <c r="E1008" s="413"/>
      <c r="F1008" s="104"/>
      <c r="J1008" s="340"/>
      <c r="K1008" s="340"/>
      <c r="L1008" s="340"/>
      <c r="M1008" s="340"/>
      <c r="N1008" s="340"/>
      <c r="O1008" s="340"/>
      <c r="P1008" s="340"/>
    </row>
    <row r="1009" spans="1:16" ht="14.1" customHeight="1" x14ac:dyDescent="0.2">
      <c r="A1009" s="104"/>
      <c r="C1009" s="414"/>
      <c r="D1009" s="414"/>
      <c r="E1009" s="414"/>
      <c r="F1009" s="414"/>
      <c r="J1009" s="340"/>
      <c r="K1009" s="340"/>
      <c r="L1009" s="340"/>
      <c r="M1009" s="340"/>
      <c r="N1009" s="340"/>
      <c r="O1009" s="340"/>
      <c r="P1009" s="340"/>
    </row>
    <row r="1010" spans="1:16" ht="14.1" customHeight="1" x14ac:dyDescent="0.2">
      <c r="A1010" s="104"/>
      <c r="J1010" s="340"/>
      <c r="K1010" s="340"/>
      <c r="L1010" s="340"/>
      <c r="M1010" s="340"/>
      <c r="N1010" s="340"/>
      <c r="O1010" s="340"/>
      <c r="P1010" s="340"/>
    </row>
    <row r="1011" spans="1:16" ht="14.1" customHeight="1" x14ac:dyDescent="0.2">
      <c r="A1011" s="104"/>
      <c r="J1011" s="340"/>
      <c r="K1011" s="340"/>
      <c r="L1011" s="340"/>
      <c r="M1011" s="340"/>
      <c r="N1011" s="340"/>
      <c r="O1011" s="340"/>
      <c r="P1011" s="340"/>
    </row>
    <row r="1012" spans="1:16" ht="14.1" customHeight="1" x14ac:dyDescent="0.2">
      <c r="A1012" s="104"/>
      <c r="J1012" s="340"/>
      <c r="K1012" s="340"/>
      <c r="L1012" s="340"/>
      <c r="M1012" s="340"/>
      <c r="N1012" s="340"/>
      <c r="O1012" s="340"/>
      <c r="P1012" s="340"/>
    </row>
    <row r="1013" spans="1:16" ht="14.1" customHeight="1" x14ac:dyDescent="0.2">
      <c r="A1013" s="104"/>
      <c r="J1013" s="340"/>
      <c r="K1013" s="340"/>
      <c r="L1013" s="340"/>
      <c r="M1013" s="340"/>
      <c r="N1013" s="340"/>
      <c r="O1013" s="340"/>
      <c r="P1013" s="340"/>
    </row>
    <row r="1014" spans="1:16" ht="14.1" customHeight="1" x14ac:dyDescent="0.2">
      <c r="A1014" s="104"/>
      <c r="J1014" s="340"/>
      <c r="K1014" s="340"/>
      <c r="L1014" s="340"/>
      <c r="M1014" s="340"/>
      <c r="N1014" s="340"/>
      <c r="O1014" s="340"/>
      <c r="P1014" s="340"/>
    </row>
    <row r="1015" spans="1:16" ht="14.1" customHeight="1" x14ac:dyDescent="0.2">
      <c r="A1015" s="104"/>
      <c r="J1015" s="340"/>
      <c r="K1015" s="340"/>
      <c r="L1015" s="340"/>
      <c r="M1015" s="340"/>
      <c r="N1015" s="340"/>
      <c r="O1015" s="340"/>
      <c r="P1015" s="340"/>
    </row>
    <row r="1016" spans="1:16" ht="14.1" customHeight="1" x14ac:dyDescent="0.2">
      <c r="A1016" s="104"/>
      <c r="J1016" s="340"/>
      <c r="K1016" s="340"/>
      <c r="L1016" s="340"/>
      <c r="M1016" s="340"/>
      <c r="N1016" s="340"/>
      <c r="O1016" s="340"/>
      <c r="P1016" s="340"/>
    </row>
    <row r="1017" spans="1:16" ht="14.1" customHeight="1" x14ac:dyDescent="0.2">
      <c r="A1017" s="104"/>
      <c r="J1017" s="340"/>
      <c r="K1017" s="340"/>
      <c r="L1017" s="340"/>
      <c r="M1017" s="340"/>
      <c r="N1017" s="340"/>
      <c r="O1017" s="340"/>
      <c r="P1017" s="340"/>
    </row>
    <row r="1018" spans="1:16" ht="14.1" customHeight="1" x14ac:dyDescent="0.2">
      <c r="A1018" s="104"/>
      <c r="J1018" s="340"/>
      <c r="K1018" s="340"/>
      <c r="L1018" s="340"/>
      <c r="M1018" s="340"/>
      <c r="N1018" s="340"/>
      <c r="O1018" s="340"/>
      <c r="P1018" s="340"/>
    </row>
    <row r="1019" spans="1:16" ht="14.1" customHeight="1" x14ac:dyDescent="0.2">
      <c r="A1019" s="104"/>
      <c r="J1019" s="340"/>
      <c r="K1019" s="340"/>
      <c r="L1019" s="340"/>
      <c r="M1019" s="340"/>
      <c r="N1019" s="340"/>
      <c r="O1019" s="340"/>
      <c r="P1019" s="340"/>
    </row>
    <row r="1020" spans="1:16" ht="14.1" customHeight="1" x14ac:dyDescent="0.2">
      <c r="A1020" s="104"/>
    </row>
    <row r="1021" spans="1:16" ht="14.1" customHeight="1" x14ac:dyDescent="0.2"/>
    <row r="1022" spans="1:16" ht="14.1" customHeight="1" x14ac:dyDescent="0.2">
      <c r="A1022" s="51"/>
      <c r="B1022" s="379"/>
      <c r="C1022" s="379"/>
      <c r="D1022" s="379"/>
      <c r="E1022" s="379"/>
      <c r="F1022" s="379"/>
      <c r="G1022" s="379"/>
      <c r="H1022" s="379"/>
      <c r="I1022" s="379"/>
      <c r="J1022" s="389"/>
      <c r="K1022" s="389"/>
      <c r="L1022" s="389"/>
      <c r="M1022" s="388"/>
      <c r="N1022" s="389"/>
      <c r="O1022" s="389"/>
      <c r="P1022" s="389"/>
    </row>
    <row r="1023" spans="1:16" ht="14.1" customHeight="1" x14ac:dyDescent="0.2">
      <c r="I1023" s="392"/>
    </row>
    <row r="1024" spans="1:16" ht="14.1" customHeight="1" x14ac:dyDescent="0.2"/>
    <row r="1025" spans="1:16" ht="14.1" customHeight="1" x14ac:dyDescent="0.2"/>
    <row r="1026" spans="1:16" ht="14.1" customHeight="1" x14ac:dyDescent="0.2"/>
    <row r="1027" spans="1:16" ht="14.1" customHeight="1" x14ac:dyDescent="0.2"/>
    <row r="1028" spans="1:16" ht="14.1" customHeight="1" x14ac:dyDescent="0.2"/>
    <row r="1029" spans="1:16" ht="14.1" customHeight="1" x14ac:dyDescent="0.2"/>
    <row r="1030" spans="1:16" ht="14.1" customHeight="1" x14ac:dyDescent="0.2"/>
    <row r="1031" spans="1:16" ht="14.1" customHeight="1" x14ac:dyDescent="0.2"/>
    <row r="1032" spans="1:16" ht="14.1" customHeight="1" x14ac:dyDescent="0.2"/>
    <row r="1033" spans="1:16" ht="14.1" customHeight="1" x14ac:dyDescent="0.2">
      <c r="I1033" s="377" t="s">
        <v>384</v>
      </c>
    </row>
    <row r="1034" spans="1:16" ht="14.1" customHeight="1" x14ac:dyDescent="0.2"/>
    <row r="1035" spans="1:16" ht="14.1" customHeight="1" x14ac:dyDescent="0.2"/>
    <row r="1036" spans="1:16" ht="14.1" customHeight="1" x14ac:dyDescent="0.2">
      <c r="A1036" s="114">
        <v>21</v>
      </c>
      <c r="B1036" s="190" t="s">
        <v>65</v>
      </c>
      <c r="C1036" s="48">
        <v>251370</v>
      </c>
      <c r="D1036" s="363">
        <f>C1036*100/22958322</f>
        <v>1.0948970922178023</v>
      </c>
      <c r="E1036" s="48">
        <v>302171</v>
      </c>
      <c r="F1036" s="363">
        <f>E1036*100/23212007</f>
        <v>1.3017874757663135</v>
      </c>
      <c r="G1036" s="120">
        <f>C1036-E1036</f>
        <v>-50801</v>
      </c>
      <c r="H1036" s="121">
        <f>G1036*100/E1036</f>
        <v>-16.812003799173315</v>
      </c>
      <c r="I1036" s="366"/>
      <c r="J1036" s="365"/>
      <c r="K1036" s="365"/>
      <c r="L1036" s="365"/>
      <c r="M1036" s="364"/>
      <c r="N1036" s="365"/>
      <c r="O1036" s="365"/>
      <c r="P1036" s="365"/>
    </row>
    <row r="1037" spans="1:16" ht="14.1" customHeight="1" x14ac:dyDescent="0.2">
      <c r="I1037" s="171" t="s">
        <v>321</v>
      </c>
      <c r="J1037" s="128">
        <v>22654</v>
      </c>
      <c r="K1037" s="128">
        <v>15733</v>
      </c>
      <c r="L1037" s="156">
        <f t="shared" ref="L1037:L1063" si="48">J1037-K1037</f>
        <v>6921</v>
      </c>
      <c r="M1037" s="171" t="s">
        <v>23</v>
      </c>
      <c r="N1037" s="128">
        <v>69107</v>
      </c>
      <c r="O1037" s="128">
        <v>122653</v>
      </c>
      <c r="P1037" s="156">
        <f t="shared" ref="P1037:P1061" si="49">N1037-O1037</f>
        <v>-53546</v>
      </c>
    </row>
    <row r="1038" spans="1:16" ht="14.1" customHeight="1" x14ac:dyDescent="0.2">
      <c r="I1038" s="171" t="s">
        <v>328</v>
      </c>
      <c r="J1038" s="128">
        <v>10520</v>
      </c>
      <c r="K1038" s="128">
        <v>4335</v>
      </c>
      <c r="L1038" s="156">
        <f t="shared" si="48"/>
        <v>6185</v>
      </c>
      <c r="M1038" s="171" t="s">
        <v>130</v>
      </c>
      <c r="N1038" s="128">
        <v>6723</v>
      </c>
      <c r="O1038" s="128">
        <v>14526</v>
      </c>
      <c r="P1038" s="156">
        <f t="shared" si="49"/>
        <v>-7803</v>
      </c>
    </row>
    <row r="1039" spans="1:16" ht="14.1" customHeight="1" x14ac:dyDescent="0.2">
      <c r="C1039" s="367"/>
      <c r="D1039" s="367"/>
      <c r="E1039" s="367"/>
      <c r="F1039" s="367"/>
      <c r="I1039" s="171" t="s">
        <v>30</v>
      </c>
      <c r="J1039" s="128">
        <v>8915</v>
      </c>
      <c r="K1039" s="128">
        <v>5914</v>
      </c>
      <c r="L1039" s="156">
        <f t="shared" si="48"/>
        <v>3001</v>
      </c>
      <c r="M1039" s="171" t="s">
        <v>356</v>
      </c>
      <c r="N1039" s="128">
        <v>1274</v>
      </c>
      <c r="O1039" s="128">
        <v>6882</v>
      </c>
      <c r="P1039" s="156">
        <f t="shared" si="49"/>
        <v>-5608</v>
      </c>
    </row>
    <row r="1040" spans="1:16" ht="14.1" customHeight="1" x14ac:dyDescent="0.2">
      <c r="C1040" s="367"/>
      <c r="D1040" s="367"/>
      <c r="E1040" s="367"/>
      <c r="F1040" s="367"/>
      <c r="I1040" s="171" t="s">
        <v>257</v>
      </c>
      <c r="J1040" s="128">
        <v>3893</v>
      </c>
      <c r="K1040" s="128">
        <v>1185</v>
      </c>
      <c r="L1040" s="156">
        <f t="shared" si="48"/>
        <v>2708</v>
      </c>
      <c r="M1040" s="171" t="s">
        <v>25</v>
      </c>
      <c r="N1040" s="128">
        <v>7196</v>
      </c>
      <c r="O1040" s="128">
        <v>12672</v>
      </c>
      <c r="P1040" s="156">
        <f t="shared" si="49"/>
        <v>-5476</v>
      </c>
    </row>
    <row r="1041" spans="1:16" ht="14.1" customHeight="1" x14ac:dyDescent="0.2">
      <c r="C1041" s="367"/>
      <c r="D1041" s="367"/>
      <c r="E1041" s="367"/>
      <c r="F1041" s="367"/>
      <c r="I1041" s="171" t="s">
        <v>345</v>
      </c>
      <c r="J1041" s="128">
        <v>6555</v>
      </c>
      <c r="K1041" s="128">
        <v>4889</v>
      </c>
      <c r="L1041" s="156">
        <f t="shared" si="48"/>
        <v>1666</v>
      </c>
      <c r="M1041" s="171" t="s">
        <v>306</v>
      </c>
      <c r="N1041" s="128">
        <v>32680</v>
      </c>
      <c r="O1041" s="128">
        <v>36371</v>
      </c>
      <c r="P1041" s="156">
        <f t="shared" si="49"/>
        <v>-3691</v>
      </c>
    </row>
    <row r="1042" spans="1:16" ht="14.1" customHeight="1" x14ac:dyDescent="0.2">
      <c r="I1042" s="171" t="s">
        <v>307</v>
      </c>
      <c r="J1042" s="128">
        <v>2499</v>
      </c>
      <c r="K1042" s="128">
        <v>1339</v>
      </c>
      <c r="L1042" s="156">
        <f t="shared" si="48"/>
        <v>1160</v>
      </c>
      <c r="M1042" s="171" t="s">
        <v>344</v>
      </c>
      <c r="N1042" s="128">
        <v>0</v>
      </c>
      <c r="O1042" s="128">
        <v>1509</v>
      </c>
      <c r="P1042" s="156">
        <f t="shared" si="49"/>
        <v>-1509</v>
      </c>
    </row>
    <row r="1043" spans="1:16" ht="14.1" customHeight="1" x14ac:dyDescent="0.2">
      <c r="I1043" s="171" t="s">
        <v>308</v>
      </c>
      <c r="J1043" s="128">
        <v>2664</v>
      </c>
      <c r="K1043" s="128">
        <v>1508</v>
      </c>
      <c r="L1043" s="156">
        <f t="shared" si="48"/>
        <v>1156</v>
      </c>
      <c r="M1043" s="171" t="s">
        <v>336</v>
      </c>
      <c r="N1043" s="128">
        <v>128</v>
      </c>
      <c r="O1043" s="128">
        <v>634</v>
      </c>
      <c r="P1043" s="156">
        <f t="shared" si="49"/>
        <v>-506</v>
      </c>
    </row>
    <row r="1044" spans="1:16" ht="14.1" customHeight="1" x14ac:dyDescent="0.2">
      <c r="I1044" s="171" t="s">
        <v>314</v>
      </c>
      <c r="J1044" s="128">
        <v>13325</v>
      </c>
      <c r="K1044" s="128">
        <v>12360</v>
      </c>
      <c r="L1044" s="156">
        <f t="shared" si="48"/>
        <v>965</v>
      </c>
      <c r="M1044" s="171" t="s">
        <v>28</v>
      </c>
      <c r="N1044" s="128">
        <v>793</v>
      </c>
      <c r="O1044" s="128">
        <v>983</v>
      </c>
      <c r="P1044" s="156">
        <f t="shared" si="49"/>
        <v>-190</v>
      </c>
    </row>
    <row r="1045" spans="1:16" ht="14.1" customHeight="1" x14ac:dyDescent="0.2">
      <c r="I1045" s="171" t="s">
        <v>327</v>
      </c>
      <c r="J1045" s="128">
        <v>9577</v>
      </c>
      <c r="K1045" s="128">
        <v>8728</v>
      </c>
      <c r="L1045" s="156">
        <f t="shared" si="48"/>
        <v>849</v>
      </c>
      <c r="M1045" s="171" t="s">
        <v>315</v>
      </c>
      <c r="N1045" s="128">
        <v>27</v>
      </c>
      <c r="O1045" s="128">
        <v>210</v>
      </c>
      <c r="P1045" s="156">
        <f t="shared" si="49"/>
        <v>-183</v>
      </c>
    </row>
    <row r="1046" spans="1:16" ht="14.1" customHeight="1" x14ac:dyDescent="0.2">
      <c r="I1046" s="171" t="s">
        <v>201</v>
      </c>
      <c r="J1046" s="128">
        <v>26630</v>
      </c>
      <c r="K1046" s="128">
        <v>26012</v>
      </c>
      <c r="L1046" s="156">
        <f t="shared" si="48"/>
        <v>618</v>
      </c>
      <c r="M1046" s="171" t="s">
        <v>31</v>
      </c>
      <c r="N1046" s="128">
        <v>177</v>
      </c>
      <c r="O1046" s="128">
        <v>318</v>
      </c>
      <c r="P1046" s="156">
        <f t="shared" si="49"/>
        <v>-141</v>
      </c>
    </row>
    <row r="1047" spans="1:16" ht="14.1" customHeight="1" x14ac:dyDescent="0.2">
      <c r="I1047" s="171" t="s">
        <v>318</v>
      </c>
      <c r="J1047" s="128">
        <v>858</v>
      </c>
      <c r="K1047" s="128">
        <v>487</v>
      </c>
      <c r="L1047" s="156">
        <f t="shared" si="48"/>
        <v>371</v>
      </c>
      <c r="M1047" s="171" t="s">
        <v>204</v>
      </c>
      <c r="N1047" s="128">
        <v>7</v>
      </c>
      <c r="O1047" s="128">
        <v>127</v>
      </c>
      <c r="P1047" s="156">
        <f t="shared" si="49"/>
        <v>-120</v>
      </c>
    </row>
    <row r="1048" spans="1:16" ht="14.1" customHeight="1" x14ac:dyDescent="0.2">
      <c r="I1048" s="171" t="s">
        <v>301</v>
      </c>
      <c r="J1048" s="128">
        <v>564</v>
      </c>
      <c r="K1048" s="128">
        <v>240</v>
      </c>
      <c r="L1048" s="156">
        <f t="shared" si="48"/>
        <v>324</v>
      </c>
      <c r="M1048" s="171" t="s">
        <v>326</v>
      </c>
      <c r="N1048" s="128">
        <v>110</v>
      </c>
      <c r="O1048" s="128">
        <v>210</v>
      </c>
      <c r="P1048" s="156">
        <f t="shared" si="49"/>
        <v>-100</v>
      </c>
    </row>
    <row r="1049" spans="1:16" ht="14.1" customHeight="1" x14ac:dyDescent="0.2">
      <c r="I1049" s="171" t="s">
        <v>48</v>
      </c>
      <c r="J1049" s="128">
        <v>1166</v>
      </c>
      <c r="K1049" s="128">
        <v>891</v>
      </c>
      <c r="L1049" s="156">
        <f t="shared" si="48"/>
        <v>275</v>
      </c>
      <c r="M1049" s="171" t="s">
        <v>33</v>
      </c>
      <c r="N1049" s="128">
        <v>52</v>
      </c>
      <c r="O1049" s="128">
        <v>143</v>
      </c>
      <c r="P1049" s="156">
        <f t="shared" si="49"/>
        <v>-91</v>
      </c>
    </row>
    <row r="1050" spans="1:16" ht="14.1" customHeight="1" x14ac:dyDescent="0.2">
      <c r="I1050" s="171" t="s">
        <v>305</v>
      </c>
      <c r="J1050" s="128">
        <v>222</v>
      </c>
      <c r="K1050" s="128">
        <v>25</v>
      </c>
      <c r="L1050" s="156">
        <f t="shared" si="48"/>
        <v>197</v>
      </c>
      <c r="M1050" s="171" t="s">
        <v>34</v>
      </c>
      <c r="N1050" s="128">
        <v>0</v>
      </c>
      <c r="O1050" s="128">
        <v>90</v>
      </c>
      <c r="P1050" s="156">
        <f t="shared" si="49"/>
        <v>-90</v>
      </c>
    </row>
    <row r="1051" spans="1:16" ht="14.1" customHeight="1" x14ac:dyDescent="0.2">
      <c r="I1051" s="171" t="s">
        <v>265</v>
      </c>
      <c r="J1051" s="128">
        <v>175</v>
      </c>
      <c r="K1051" s="128">
        <v>81</v>
      </c>
      <c r="L1051" s="156">
        <f t="shared" si="48"/>
        <v>94</v>
      </c>
      <c r="M1051" s="171" t="s">
        <v>309</v>
      </c>
      <c r="N1051" s="128">
        <v>45</v>
      </c>
      <c r="O1051" s="128">
        <v>113</v>
      </c>
      <c r="P1051" s="156">
        <f t="shared" si="49"/>
        <v>-68</v>
      </c>
    </row>
    <row r="1052" spans="1:16" ht="14.1" customHeight="1" x14ac:dyDescent="0.2">
      <c r="I1052" s="171" t="s">
        <v>302</v>
      </c>
      <c r="J1052" s="128">
        <v>121</v>
      </c>
      <c r="K1052" s="128">
        <v>30</v>
      </c>
      <c r="L1052" s="156">
        <f t="shared" si="48"/>
        <v>91</v>
      </c>
      <c r="M1052" s="171" t="s">
        <v>304</v>
      </c>
      <c r="N1052" s="128">
        <v>45</v>
      </c>
      <c r="O1052" s="128">
        <v>102</v>
      </c>
      <c r="P1052" s="156">
        <f t="shared" si="49"/>
        <v>-57</v>
      </c>
    </row>
    <row r="1053" spans="1:16" ht="14.1" customHeight="1" x14ac:dyDescent="0.2">
      <c r="A1053" s="111"/>
      <c r="B1053" s="367"/>
      <c r="C1053" s="367"/>
      <c r="D1053" s="367"/>
      <c r="E1053" s="367"/>
      <c r="F1053" s="367"/>
      <c r="G1053" s="367"/>
      <c r="I1053" s="171" t="s">
        <v>320</v>
      </c>
      <c r="J1053" s="128">
        <v>240</v>
      </c>
      <c r="K1053" s="128">
        <v>161</v>
      </c>
      <c r="L1053" s="156">
        <f t="shared" si="48"/>
        <v>79</v>
      </c>
      <c r="M1053" s="171" t="s">
        <v>331</v>
      </c>
      <c r="N1053" s="128">
        <v>0</v>
      </c>
      <c r="O1053" s="128">
        <v>29</v>
      </c>
      <c r="P1053" s="156">
        <f t="shared" si="49"/>
        <v>-29</v>
      </c>
    </row>
    <row r="1054" spans="1:16" ht="14.1" customHeight="1" x14ac:dyDescent="0.2">
      <c r="I1054" s="171" t="s">
        <v>340</v>
      </c>
      <c r="J1054" s="128">
        <v>562</v>
      </c>
      <c r="K1054" s="128">
        <v>498</v>
      </c>
      <c r="L1054" s="156">
        <f t="shared" si="48"/>
        <v>64</v>
      </c>
      <c r="M1054" s="171" t="s">
        <v>44</v>
      </c>
      <c r="N1054" s="128">
        <v>14</v>
      </c>
      <c r="O1054" s="128">
        <v>41</v>
      </c>
      <c r="P1054" s="156">
        <f t="shared" si="49"/>
        <v>-27</v>
      </c>
    </row>
    <row r="1055" spans="1:16" ht="14.1" customHeight="1" x14ac:dyDescent="0.2">
      <c r="I1055" s="171" t="s">
        <v>324</v>
      </c>
      <c r="J1055" s="128">
        <v>138</v>
      </c>
      <c r="K1055" s="128">
        <v>82</v>
      </c>
      <c r="L1055" s="156">
        <f t="shared" si="48"/>
        <v>56</v>
      </c>
      <c r="M1055" s="171" t="s">
        <v>199</v>
      </c>
      <c r="N1055" s="128">
        <v>4</v>
      </c>
      <c r="O1055" s="128">
        <v>28</v>
      </c>
      <c r="P1055" s="156">
        <f t="shared" si="49"/>
        <v>-24</v>
      </c>
    </row>
    <row r="1056" spans="1:16" ht="14.1" customHeight="1" x14ac:dyDescent="0.2">
      <c r="I1056" s="171" t="s">
        <v>312</v>
      </c>
      <c r="J1056" s="128">
        <v>46</v>
      </c>
      <c r="K1056" s="128">
        <v>0</v>
      </c>
      <c r="L1056" s="156">
        <f t="shared" si="48"/>
        <v>46</v>
      </c>
      <c r="M1056" s="171" t="s">
        <v>311</v>
      </c>
      <c r="N1056" s="128">
        <v>18</v>
      </c>
      <c r="O1056" s="128">
        <v>37</v>
      </c>
      <c r="P1056" s="156">
        <f t="shared" si="49"/>
        <v>-19</v>
      </c>
    </row>
    <row r="1057" spans="1:16" ht="14.1" customHeight="1" x14ac:dyDescent="0.2">
      <c r="I1057" s="171" t="s">
        <v>254</v>
      </c>
      <c r="J1057" s="128">
        <v>1487</v>
      </c>
      <c r="K1057" s="128">
        <v>1457</v>
      </c>
      <c r="L1057" s="156">
        <f t="shared" si="48"/>
        <v>30</v>
      </c>
      <c r="M1057" s="171" t="s">
        <v>310</v>
      </c>
      <c r="N1057" s="128">
        <v>0</v>
      </c>
      <c r="O1057" s="128">
        <v>18</v>
      </c>
      <c r="P1057" s="156">
        <f t="shared" si="49"/>
        <v>-18</v>
      </c>
    </row>
    <row r="1058" spans="1:16" ht="14.1" customHeight="1" x14ac:dyDescent="0.2">
      <c r="I1058" s="171" t="s">
        <v>271</v>
      </c>
      <c r="J1058" s="128">
        <v>65</v>
      </c>
      <c r="K1058" s="128">
        <v>41</v>
      </c>
      <c r="L1058" s="156">
        <f t="shared" si="48"/>
        <v>24</v>
      </c>
      <c r="M1058" s="171" t="s">
        <v>329</v>
      </c>
      <c r="N1058" s="128">
        <v>18</v>
      </c>
      <c r="O1058" s="128">
        <v>28</v>
      </c>
      <c r="P1058" s="156">
        <f t="shared" si="49"/>
        <v>-10</v>
      </c>
    </row>
    <row r="1059" spans="1:16" ht="14.1" customHeight="1" x14ac:dyDescent="0.2">
      <c r="A1059" s="104"/>
      <c r="I1059" s="171" t="s">
        <v>22</v>
      </c>
      <c r="J1059" s="128">
        <v>30</v>
      </c>
      <c r="K1059" s="128">
        <v>14</v>
      </c>
      <c r="L1059" s="156">
        <f t="shared" si="48"/>
        <v>16</v>
      </c>
      <c r="M1059" s="171" t="s">
        <v>303</v>
      </c>
      <c r="N1059" s="128">
        <v>5</v>
      </c>
      <c r="O1059" s="128">
        <v>14</v>
      </c>
      <c r="P1059" s="156">
        <f t="shared" si="49"/>
        <v>-9</v>
      </c>
    </row>
    <row r="1060" spans="1:16" ht="14.1" customHeight="1" x14ac:dyDescent="0.2">
      <c r="A1060" s="104"/>
      <c r="I1060" s="171" t="s">
        <v>334</v>
      </c>
      <c r="J1060" s="128">
        <v>14</v>
      </c>
      <c r="K1060" s="128">
        <v>2</v>
      </c>
      <c r="L1060" s="156">
        <f t="shared" si="48"/>
        <v>12</v>
      </c>
      <c r="M1060" s="171" t="s">
        <v>319</v>
      </c>
      <c r="N1060" s="128">
        <v>4</v>
      </c>
      <c r="O1060" s="128">
        <v>9</v>
      </c>
      <c r="P1060" s="156">
        <f t="shared" si="49"/>
        <v>-5</v>
      </c>
    </row>
    <row r="1061" spans="1:16" ht="14.1" customHeight="1" x14ac:dyDescent="0.2">
      <c r="A1061" s="104"/>
      <c r="I1061" s="171" t="s">
        <v>339</v>
      </c>
      <c r="J1061" s="128">
        <v>14</v>
      </c>
      <c r="K1061" s="128">
        <v>11</v>
      </c>
      <c r="L1061" s="156">
        <f t="shared" si="48"/>
        <v>3</v>
      </c>
      <c r="M1061" s="171" t="s">
        <v>338</v>
      </c>
      <c r="N1061" s="128">
        <v>3</v>
      </c>
      <c r="O1061" s="128">
        <v>7</v>
      </c>
      <c r="P1061" s="156">
        <f t="shared" si="49"/>
        <v>-4</v>
      </c>
    </row>
    <row r="1062" spans="1:16" ht="14.1" customHeight="1" x14ac:dyDescent="0.2">
      <c r="A1062" s="104"/>
      <c r="I1062" s="171" t="s">
        <v>333</v>
      </c>
      <c r="J1062" s="128">
        <v>1</v>
      </c>
      <c r="K1062" s="128">
        <v>0</v>
      </c>
      <c r="L1062" s="156">
        <f t="shared" si="48"/>
        <v>1</v>
      </c>
      <c r="M1062" s="131"/>
      <c r="N1062" s="128"/>
      <c r="O1062" s="128"/>
      <c r="P1062" s="156"/>
    </row>
    <row r="1063" spans="1:16" ht="14.1" customHeight="1" x14ac:dyDescent="0.2">
      <c r="A1063" s="104"/>
      <c r="I1063" s="171" t="s">
        <v>137</v>
      </c>
      <c r="J1063" s="128">
        <v>20005</v>
      </c>
      <c r="K1063" s="128">
        <v>18394</v>
      </c>
      <c r="L1063" s="156">
        <f t="shared" si="48"/>
        <v>1611</v>
      </c>
      <c r="M1063" s="131"/>
      <c r="N1063" s="128"/>
      <c r="O1063" s="128"/>
      <c r="P1063" s="156"/>
    </row>
    <row r="1064" spans="1:16" ht="14.1" customHeight="1" x14ac:dyDescent="0.2">
      <c r="A1064" s="104"/>
      <c r="M1064" s="131"/>
      <c r="N1064" s="128"/>
      <c r="O1064" s="128"/>
      <c r="P1064" s="156"/>
    </row>
    <row r="1065" spans="1:16" ht="14.1" customHeight="1" x14ac:dyDescent="0.2">
      <c r="A1065" s="104"/>
      <c r="I1065" s="131"/>
      <c r="J1065" s="128"/>
      <c r="K1065" s="128"/>
      <c r="L1065" s="156"/>
      <c r="M1065" s="131"/>
      <c r="N1065" s="128"/>
      <c r="O1065" s="128"/>
      <c r="P1065" s="156"/>
    </row>
    <row r="1066" spans="1:16" ht="14.1" customHeight="1" x14ac:dyDescent="0.2">
      <c r="A1066" s="104"/>
      <c r="I1066" s="131"/>
      <c r="J1066" s="128"/>
      <c r="K1066" s="128"/>
      <c r="L1066" s="156"/>
      <c r="M1066" s="131"/>
      <c r="N1066" s="128"/>
      <c r="O1066" s="128"/>
      <c r="P1066" s="156"/>
    </row>
    <row r="1067" spans="1:16" ht="14.1" customHeight="1" x14ac:dyDescent="0.2">
      <c r="A1067" s="104"/>
      <c r="I1067" s="131"/>
      <c r="J1067" s="128"/>
      <c r="K1067" s="128"/>
      <c r="L1067" s="156"/>
      <c r="M1067" s="131"/>
      <c r="N1067" s="128"/>
      <c r="O1067" s="128"/>
      <c r="P1067" s="156"/>
    </row>
    <row r="1068" spans="1:16" ht="14.1" customHeight="1" x14ac:dyDescent="0.2">
      <c r="A1068" s="104"/>
      <c r="M1068" s="131"/>
      <c r="N1068" s="128"/>
      <c r="O1068" s="128"/>
      <c r="P1068" s="156"/>
    </row>
    <row r="1069" spans="1:16" ht="14.1" customHeight="1" x14ac:dyDescent="0.2">
      <c r="A1069" s="104"/>
      <c r="I1069" s="131"/>
      <c r="J1069" s="128"/>
      <c r="K1069" s="128"/>
      <c r="L1069" s="156"/>
      <c r="M1069" s="131"/>
      <c r="N1069" s="128"/>
      <c r="O1069" s="128"/>
      <c r="P1069" s="156"/>
    </row>
    <row r="1070" spans="1:16" ht="14.1" customHeight="1" x14ac:dyDescent="0.2">
      <c r="A1070" s="104"/>
      <c r="I1070" s="131"/>
      <c r="J1070" s="128"/>
      <c r="K1070" s="128"/>
      <c r="L1070" s="156"/>
      <c r="M1070" s="131"/>
      <c r="N1070" s="128"/>
      <c r="O1070" s="128"/>
      <c r="P1070" s="156"/>
    </row>
    <row r="1071" spans="1:16" ht="14.1" customHeight="1" x14ac:dyDescent="0.2">
      <c r="A1071" s="104"/>
      <c r="I1071" s="131"/>
      <c r="J1071" s="128"/>
      <c r="K1071" s="128"/>
      <c r="L1071" s="156"/>
    </row>
    <row r="1072" spans="1:16" ht="14.1" customHeight="1" x14ac:dyDescent="0.2">
      <c r="A1072" s="104"/>
      <c r="I1072" s="131"/>
      <c r="J1072" s="128"/>
      <c r="K1072" s="128"/>
      <c r="L1072" s="156"/>
    </row>
    <row r="1073" spans="1:16" ht="14.1" customHeight="1" x14ac:dyDescent="0.2">
      <c r="A1073" s="104"/>
      <c r="I1073" s="131"/>
      <c r="J1073" s="128"/>
      <c r="K1073" s="128"/>
      <c r="L1073" s="156"/>
    </row>
    <row r="1074" spans="1:16" ht="14.1" customHeight="1" x14ac:dyDescent="0.2">
      <c r="A1074" s="104"/>
      <c r="I1074" s="131"/>
      <c r="J1074" s="128"/>
      <c r="K1074" s="128"/>
      <c r="L1074" s="156"/>
    </row>
    <row r="1075" spans="1:16" ht="14.1" customHeight="1" x14ac:dyDescent="0.2">
      <c r="A1075" s="104"/>
      <c r="I1075" s="131"/>
      <c r="J1075" s="128"/>
      <c r="K1075" s="128"/>
      <c r="L1075" s="156"/>
      <c r="M1075" s="369"/>
      <c r="N1075" s="370"/>
      <c r="O1075" s="370"/>
      <c r="P1075" s="156"/>
    </row>
    <row r="1076" spans="1:16" ht="14.1" customHeight="1" x14ac:dyDescent="0.2">
      <c r="A1076" s="104"/>
      <c r="I1076" s="131"/>
      <c r="J1076" s="128"/>
      <c r="K1076" s="128"/>
      <c r="L1076" s="156"/>
      <c r="M1076" s="369"/>
      <c r="N1076" s="370"/>
      <c r="O1076" s="370"/>
      <c r="P1076" s="156"/>
    </row>
    <row r="1077" spans="1:16" ht="14.1" customHeight="1" x14ac:dyDescent="0.2">
      <c r="I1077" s="131"/>
      <c r="J1077" s="128"/>
      <c r="K1077" s="128"/>
      <c r="L1077" s="156"/>
      <c r="M1077" s="369"/>
      <c r="N1077" s="370"/>
      <c r="O1077" s="370"/>
      <c r="P1077" s="156"/>
    </row>
    <row r="1078" spans="1:16" ht="14.1" customHeight="1" x14ac:dyDescent="0.2">
      <c r="I1078" s="131"/>
      <c r="J1078" s="128"/>
      <c r="K1078" s="128"/>
      <c r="L1078" s="156"/>
    </row>
    <row r="1079" spans="1:16" ht="14.1" customHeight="1" x14ac:dyDescent="0.2">
      <c r="I1079" s="131"/>
      <c r="J1079" s="128"/>
      <c r="K1079" s="128"/>
      <c r="L1079" s="156"/>
    </row>
    <row r="1080" spans="1:16" ht="14.1" customHeight="1" x14ac:dyDescent="0.2">
      <c r="I1080" s="371" t="s">
        <v>151</v>
      </c>
      <c r="J1080" s="372">
        <f>SUM(J1037:J1079)</f>
        <v>132940</v>
      </c>
      <c r="K1080" s="372">
        <f>SUM(K1037:K1079)</f>
        <v>104417</v>
      </c>
      <c r="L1080" s="372">
        <f>SUM(L1037:L1079)</f>
        <v>28523</v>
      </c>
      <c r="M1080" s="371" t="s">
        <v>151</v>
      </c>
      <c r="N1080" s="372">
        <f>SUM(N1037:N1079)</f>
        <v>118430</v>
      </c>
      <c r="O1080" s="372">
        <f>SUM(O1037:O1079)</f>
        <v>197754</v>
      </c>
      <c r="P1080" s="372">
        <f>SUM(P1037:P1079)</f>
        <v>-79324</v>
      </c>
    </row>
    <row r="1081" spans="1:16" ht="14.1" customHeight="1" x14ac:dyDescent="0.2">
      <c r="J1081" s="372">
        <f>N1080</f>
        <v>118430</v>
      </c>
      <c r="K1081" s="372">
        <f>O1080</f>
        <v>197754</v>
      </c>
      <c r="L1081" s="372">
        <f>P1080</f>
        <v>-79324</v>
      </c>
      <c r="M1081" s="388"/>
      <c r="N1081" s="389"/>
      <c r="O1081" s="389"/>
      <c r="P1081" s="389"/>
    </row>
    <row r="1082" spans="1:16" ht="14.1" customHeight="1" x14ac:dyDescent="0.2">
      <c r="J1082" s="376">
        <f>SUM(J1080:J1081)</f>
        <v>251370</v>
      </c>
      <c r="K1082" s="376">
        <f>SUM(K1080:K1081)</f>
        <v>302171</v>
      </c>
      <c r="L1082" s="376">
        <f>SUM(L1080:L1081)</f>
        <v>-50801</v>
      </c>
      <c r="M1082" s="343" t="s">
        <v>360</v>
      </c>
    </row>
    <row r="1083" spans="1:16" ht="14.1" customHeight="1" x14ac:dyDescent="0.2">
      <c r="I1083" s="377" t="s">
        <v>385</v>
      </c>
      <c r="J1083" s="342">
        <f>C1036-J1082</f>
        <v>0</v>
      </c>
      <c r="K1083" s="342">
        <f>E1036-K1082</f>
        <v>0</v>
      </c>
      <c r="L1083" s="342">
        <f>G1036-L1082</f>
        <v>0</v>
      </c>
    </row>
    <row r="1084" spans="1:16" ht="14.1" customHeight="1" x14ac:dyDescent="0.2"/>
    <row r="1085" spans="1:16" ht="14.1" customHeight="1" x14ac:dyDescent="0.2">
      <c r="A1085" s="114">
        <v>22</v>
      </c>
      <c r="B1085" s="190" t="s">
        <v>85</v>
      </c>
      <c r="C1085" s="48">
        <v>226369</v>
      </c>
      <c r="D1085" s="363">
        <f>C1085*100/22958322</f>
        <v>0.98599976078391094</v>
      </c>
      <c r="E1085" s="48">
        <v>248499</v>
      </c>
      <c r="F1085" s="363">
        <f>E1085*100/23212007</f>
        <v>1.0705623171662839</v>
      </c>
      <c r="G1085" s="120">
        <f>C1085-E1085</f>
        <v>-22130</v>
      </c>
      <c r="H1085" s="121">
        <f>G1085*100/E1085</f>
        <v>-8.9054684324685418</v>
      </c>
      <c r="M1085" s="388"/>
      <c r="N1085" s="389"/>
      <c r="O1085" s="389"/>
      <c r="P1085" s="389"/>
    </row>
    <row r="1086" spans="1:16" ht="14.1" customHeight="1" x14ac:dyDescent="0.2">
      <c r="C1086" s="337"/>
      <c r="E1086" s="337"/>
      <c r="I1086" s="171" t="s">
        <v>312</v>
      </c>
      <c r="J1086" s="128">
        <v>61505</v>
      </c>
      <c r="K1086" s="128">
        <v>47222</v>
      </c>
      <c r="L1086" s="156">
        <f t="shared" ref="L1086:L1115" si="50">J1086-K1086</f>
        <v>14283</v>
      </c>
      <c r="M1086" s="171" t="s">
        <v>234</v>
      </c>
      <c r="N1086" s="128">
        <v>21584</v>
      </c>
      <c r="O1086" s="128">
        <v>56182</v>
      </c>
      <c r="P1086" s="156">
        <f t="shared" ref="P1086:P1118" si="51">N1086-O1086</f>
        <v>-34598</v>
      </c>
    </row>
    <row r="1087" spans="1:16" ht="14.1" customHeight="1" x14ac:dyDescent="0.2">
      <c r="I1087" s="171" t="s">
        <v>301</v>
      </c>
      <c r="J1087" s="128">
        <v>24532</v>
      </c>
      <c r="K1087" s="128">
        <v>21983</v>
      </c>
      <c r="L1087" s="156">
        <f t="shared" si="50"/>
        <v>2549</v>
      </c>
      <c r="M1087" s="171" t="s">
        <v>321</v>
      </c>
      <c r="N1087" s="128">
        <v>1109</v>
      </c>
      <c r="O1087" s="128">
        <v>2857</v>
      </c>
      <c r="P1087" s="156">
        <f t="shared" si="51"/>
        <v>-1748</v>
      </c>
    </row>
    <row r="1088" spans="1:16" ht="14.1" customHeight="1" x14ac:dyDescent="0.2">
      <c r="I1088" s="171" t="s">
        <v>31</v>
      </c>
      <c r="J1088" s="128">
        <v>8334</v>
      </c>
      <c r="K1088" s="128">
        <v>7322</v>
      </c>
      <c r="L1088" s="156">
        <f t="shared" si="50"/>
        <v>1012</v>
      </c>
      <c r="M1088" s="171" t="s">
        <v>204</v>
      </c>
      <c r="N1088" s="128">
        <v>2739</v>
      </c>
      <c r="O1088" s="128">
        <v>4055</v>
      </c>
      <c r="P1088" s="156">
        <f t="shared" si="51"/>
        <v>-1316</v>
      </c>
    </row>
    <row r="1089" spans="1:16" ht="14.1" customHeight="1" x14ac:dyDescent="0.2">
      <c r="I1089" s="171" t="s">
        <v>210</v>
      </c>
      <c r="J1089" s="128">
        <v>2345</v>
      </c>
      <c r="K1089" s="128">
        <v>1522</v>
      </c>
      <c r="L1089" s="156">
        <f t="shared" si="50"/>
        <v>823</v>
      </c>
      <c r="M1089" s="171" t="s">
        <v>311</v>
      </c>
      <c r="N1089" s="128">
        <v>1933</v>
      </c>
      <c r="O1089" s="128">
        <v>2817</v>
      </c>
      <c r="P1089" s="156">
        <f t="shared" si="51"/>
        <v>-884</v>
      </c>
    </row>
    <row r="1090" spans="1:16" ht="14.1" customHeight="1" x14ac:dyDescent="0.2">
      <c r="I1090" s="171" t="s">
        <v>313</v>
      </c>
      <c r="J1090" s="128">
        <v>1070</v>
      </c>
      <c r="K1090" s="128">
        <v>260</v>
      </c>
      <c r="L1090" s="156">
        <f t="shared" si="50"/>
        <v>810</v>
      </c>
      <c r="M1090" s="171" t="s">
        <v>199</v>
      </c>
      <c r="N1090" s="128">
        <v>717</v>
      </c>
      <c r="O1090" s="128">
        <v>1458</v>
      </c>
      <c r="P1090" s="156">
        <f t="shared" si="51"/>
        <v>-741</v>
      </c>
    </row>
    <row r="1091" spans="1:16" ht="14.1" customHeight="1" x14ac:dyDescent="0.2">
      <c r="I1091" s="171" t="s">
        <v>323</v>
      </c>
      <c r="J1091" s="128">
        <v>1167</v>
      </c>
      <c r="K1091" s="128">
        <v>459</v>
      </c>
      <c r="L1091" s="156">
        <f t="shared" si="50"/>
        <v>708</v>
      </c>
      <c r="M1091" s="171" t="s">
        <v>320</v>
      </c>
      <c r="N1091" s="128">
        <v>2093</v>
      </c>
      <c r="O1091" s="128">
        <v>2619</v>
      </c>
      <c r="P1091" s="156">
        <f t="shared" si="51"/>
        <v>-526</v>
      </c>
    </row>
    <row r="1092" spans="1:16" ht="14.1" customHeight="1" x14ac:dyDescent="0.2">
      <c r="I1092" s="171" t="s">
        <v>198</v>
      </c>
      <c r="J1092" s="128">
        <v>15171</v>
      </c>
      <c r="K1092" s="128">
        <v>14501</v>
      </c>
      <c r="L1092" s="156">
        <f t="shared" si="50"/>
        <v>670</v>
      </c>
      <c r="M1092" s="171" t="s">
        <v>342</v>
      </c>
      <c r="N1092" s="128">
        <v>272</v>
      </c>
      <c r="O1092" s="128">
        <v>621</v>
      </c>
      <c r="P1092" s="156">
        <f t="shared" si="51"/>
        <v>-349</v>
      </c>
    </row>
    <row r="1093" spans="1:16" ht="14.1" customHeight="1" x14ac:dyDescent="0.2">
      <c r="I1093" s="171" t="s">
        <v>306</v>
      </c>
      <c r="J1093" s="128">
        <v>5408</v>
      </c>
      <c r="K1093" s="128">
        <v>5026</v>
      </c>
      <c r="L1093" s="156">
        <f t="shared" si="50"/>
        <v>382</v>
      </c>
      <c r="M1093" s="171" t="s">
        <v>308</v>
      </c>
      <c r="N1093" s="128">
        <v>7665</v>
      </c>
      <c r="O1093" s="128">
        <v>7994</v>
      </c>
      <c r="P1093" s="156">
        <f t="shared" si="51"/>
        <v>-329</v>
      </c>
    </row>
    <row r="1094" spans="1:16" ht="14.1" customHeight="1" x14ac:dyDescent="0.2">
      <c r="I1094" s="171" t="s">
        <v>28</v>
      </c>
      <c r="J1094" s="128">
        <v>1307</v>
      </c>
      <c r="K1094" s="128">
        <v>1065</v>
      </c>
      <c r="L1094" s="156">
        <f t="shared" si="50"/>
        <v>242</v>
      </c>
      <c r="M1094" s="171" t="s">
        <v>305</v>
      </c>
      <c r="N1094" s="128">
        <v>1404</v>
      </c>
      <c r="O1094" s="128">
        <v>1708</v>
      </c>
      <c r="P1094" s="156">
        <f t="shared" si="51"/>
        <v>-304</v>
      </c>
    </row>
    <row r="1095" spans="1:16" ht="14.1" customHeight="1" x14ac:dyDescent="0.2">
      <c r="I1095" s="171" t="s">
        <v>33</v>
      </c>
      <c r="J1095" s="128">
        <v>797</v>
      </c>
      <c r="K1095" s="128">
        <v>693</v>
      </c>
      <c r="L1095" s="156">
        <f t="shared" si="50"/>
        <v>104</v>
      </c>
      <c r="M1095" s="171" t="s">
        <v>315</v>
      </c>
      <c r="N1095" s="128">
        <v>2753</v>
      </c>
      <c r="O1095" s="128">
        <v>3029</v>
      </c>
      <c r="P1095" s="156">
        <f t="shared" si="51"/>
        <v>-276</v>
      </c>
    </row>
    <row r="1096" spans="1:16" ht="14.1" customHeight="1" x14ac:dyDescent="0.2">
      <c r="A1096" s="104"/>
      <c r="I1096" s="171" t="s">
        <v>340</v>
      </c>
      <c r="J1096" s="128">
        <v>290</v>
      </c>
      <c r="K1096" s="128">
        <v>209</v>
      </c>
      <c r="L1096" s="156">
        <f t="shared" si="50"/>
        <v>81</v>
      </c>
      <c r="M1096" s="171" t="s">
        <v>304</v>
      </c>
      <c r="N1096" s="128">
        <v>3471</v>
      </c>
      <c r="O1096" s="128">
        <v>3738</v>
      </c>
      <c r="P1096" s="156">
        <f t="shared" si="51"/>
        <v>-267</v>
      </c>
    </row>
    <row r="1097" spans="1:16" ht="14.1" customHeight="1" x14ac:dyDescent="0.2">
      <c r="A1097" s="104"/>
      <c r="I1097" s="171" t="s">
        <v>317</v>
      </c>
      <c r="J1097" s="128">
        <v>63</v>
      </c>
      <c r="K1097" s="128">
        <v>6</v>
      </c>
      <c r="L1097" s="156">
        <f t="shared" si="50"/>
        <v>57</v>
      </c>
      <c r="M1097" s="171" t="s">
        <v>333</v>
      </c>
      <c r="N1097" s="128">
        <v>269</v>
      </c>
      <c r="O1097" s="128">
        <v>466</v>
      </c>
      <c r="P1097" s="156">
        <f t="shared" si="51"/>
        <v>-197</v>
      </c>
    </row>
    <row r="1098" spans="1:16" ht="14.1" customHeight="1" x14ac:dyDescent="0.2">
      <c r="A1098" s="104"/>
      <c r="B1098" s="297"/>
      <c r="C1098" s="381"/>
      <c r="D1098" s="381"/>
      <c r="E1098" s="381"/>
      <c r="F1098" s="381"/>
      <c r="I1098" s="171" t="s">
        <v>30</v>
      </c>
      <c r="J1098" s="128">
        <v>492</v>
      </c>
      <c r="K1098" s="128">
        <v>450</v>
      </c>
      <c r="L1098" s="156">
        <f t="shared" si="50"/>
        <v>42</v>
      </c>
      <c r="M1098" s="171" t="s">
        <v>303</v>
      </c>
      <c r="N1098" s="128">
        <v>977</v>
      </c>
      <c r="O1098" s="128">
        <v>1125</v>
      </c>
      <c r="P1098" s="156">
        <f t="shared" si="51"/>
        <v>-148</v>
      </c>
    </row>
    <row r="1099" spans="1:16" ht="14.1" customHeight="1" x14ac:dyDescent="0.2">
      <c r="A1099" s="104"/>
      <c r="B1099" s="297"/>
      <c r="C1099" s="381"/>
      <c r="D1099" s="383"/>
      <c r="E1099" s="381"/>
      <c r="F1099" s="383"/>
      <c r="I1099" s="171" t="s">
        <v>23</v>
      </c>
      <c r="J1099" s="128">
        <v>41</v>
      </c>
      <c r="K1099" s="128">
        <v>0</v>
      </c>
      <c r="L1099" s="156">
        <f t="shared" si="50"/>
        <v>41</v>
      </c>
      <c r="M1099" s="171" t="s">
        <v>22</v>
      </c>
      <c r="N1099" s="128">
        <v>3480</v>
      </c>
      <c r="O1099" s="128">
        <v>3623</v>
      </c>
      <c r="P1099" s="156">
        <f t="shared" si="51"/>
        <v>-143</v>
      </c>
    </row>
    <row r="1100" spans="1:16" ht="14.1" customHeight="1" x14ac:dyDescent="0.2">
      <c r="A1100" s="104"/>
      <c r="B1100" s="297"/>
      <c r="C1100" s="381"/>
      <c r="D1100" s="381"/>
      <c r="E1100" s="381"/>
      <c r="F1100" s="381"/>
      <c r="I1100" s="171" t="s">
        <v>254</v>
      </c>
      <c r="J1100" s="128">
        <v>226</v>
      </c>
      <c r="K1100" s="128">
        <v>185</v>
      </c>
      <c r="L1100" s="156">
        <f t="shared" si="50"/>
        <v>41</v>
      </c>
      <c r="M1100" s="171" t="s">
        <v>310</v>
      </c>
      <c r="N1100" s="128">
        <v>0</v>
      </c>
      <c r="O1100" s="128">
        <v>134</v>
      </c>
      <c r="P1100" s="156">
        <f t="shared" si="51"/>
        <v>-134</v>
      </c>
    </row>
    <row r="1101" spans="1:16" ht="14.1" customHeight="1" x14ac:dyDescent="0.2">
      <c r="A1101" s="104"/>
      <c r="B1101" s="297"/>
      <c r="C1101" s="381"/>
      <c r="D1101" s="381"/>
      <c r="E1101" s="381"/>
      <c r="F1101" s="381"/>
      <c r="I1101" s="171" t="s">
        <v>328</v>
      </c>
      <c r="J1101" s="128">
        <v>70</v>
      </c>
      <c r="K1101" s="128">
        <v>32</v>
      </c>
      <c r="L1101" s="156">
        <f t="shared" si="50"/>
        <v>38</v>
      </c>
      <c r="M1101" s="171" t="s">
        <v>48</v>
      </c>
      <c r="N1101" s="128">
        <v>1739</v>
      </c>
      <c r="O1101" s="128">
        <v>1859</v>
      </c>
      <c r="P1101" s="156">
        <f t="shared" si="51"/>
        <v>-120</v>
      </c>
    </row>
    <row r="1102" spans="1:16" ht="14.1" customHeight="1" x14ac:dyDescent="0.2">
      <c r="A1102" s="104"/>
      <c r="B1102" s="297"/>
      <c r="C1102" s="381"/>
      <c r="D1102" s="381"/>
      <c r="E1102" s="381"/>
      <c r="F1102" s="381"/>
      <c r="I1102" s="171" t="s">
        <v>211</v>
      </c>
      <c r="J1102" s="128">
        <v>41</v>
      </c>
      <c r="K1102" s="128">
        <v>3</v>
      </c>
      <c r="L1102" s="156">
        <f t="shared" si="50"/>
        <v>38</v>
      </c>
      <c r="M1102" s="171" t="s">
        <v>326</v>
      </c>
      <c r="N1102" s="128">
        <v>76</v>
      </c>
      <c r="O1102" s="128">
        <v>167</v>
      </c>
      <c r="P1102" s="156">
        <f t="shared" si="51"/>
        <v>-91</v>
      </c>
    </row>
    <row r="1103" spans="1:16" ht="14.1" customHeight="1" x14ac:dyDescent="0.2">
      <c r="A1103" s="104"/>
      <c r="B1103" s="297"/>
      <c r="C1103" s="381"/>
      <c r="D1103" s="381"/>
      <c r="E1103" s="381"/>
      <c r="F1103" s="381"/>
      <c r="I1103" s="171" t="s">
        <v>302</v>
      </c>
      <c r="J1103" s="128">
        <v>19047</v>
      </c>
      <c r="K1103" s="128">
        <v>19019</v>
      </c>
      <c r="L1103" s="156">
        <f t="shared" si="50"/>
        <v>28</v>
      </c>
      <c r="M1103" s="171" t="s">
        <v>318</v>
      </c>
      <c r="N1103" s="128">
        <v>802</v>
      </c>
      <c r="O1103" s="128">
        <v>880</v>
      </c>
      <c r="P1103" s="156">
        <f t="shared" si="51"/>
        <v>-78</v>
      </c>
    </row>
    <row r="1104" spans="1:16" ht="14.1" customHeight="1" x14ac:dyDescent="0.2">
      <c r="A1104" s="104"/>
      <c r="B1104" s="297"/>
      <c r="C1104" s="381"/>
      <c r="D1104" s="381"/>
      <c r="E1104" s="381"/>
      <c r="F1104" s="381"/>
      <c r="I1104" s="171" t="s">
        <v>332</v>
      </c>
      <c r="J1104" s="128">
        <v>300</v>
      </c>
      <c r="K1104" s="128">
        <v>274</v>
      </c>
      <c r="L1104" s="156">
        <f t="shared" si="50"/>
        <v>26</v>
      </c>
      <c r="M1104" s="171" t="s">
        <v>201</v>
      </c>
      <c r="N1104" s="128">
        <v>86</v>
      </c>
      <c r="O1104" s="128">
        <v>132</v>
      </c>
      <c r="P1104" s="156">
        <f t="shared" si="51"/>
        <v>-46</v>
      </c>
    </row>
    <row r="1105" spans="1:16" ht="14.1" customHeight="1" x14ac:dyDescent="0.2">
      <c r="A1105" s="104"/>
      <c r="B1105" s="297"/>
      <c r="C1105" s="381"/>
      <c r="D1105" s="381"/>
      <c r="E1105" s="381"/>
      <c r="F1105" s="381"/>
      <c r="I1105" s="171" t="s">
        <v>329</v>
      </c>
      <c r="J1105" s="128">
        <v>199</v>
      </c>
      <c r="K1105" s="128">
        <v>176</v>
      </c>
      <c r="L1105" s="156">
        <f t="shared" si="50"/>
        <v>23</v>
      </c>
      <c r="M1105" s="171" t="s">
        <v>309</v>
      </c>
      <c r="N1105" s="128">
        <v>76</v>
      </c>
      <c r="O1105" s="128">
        <v>120</v>
      </c>
      <c r="P1105" s="156">
        <f t="shared" si="51"/>
        <v>-44</v>
      </c>
    </row>
    <row r="1106" spans="1:16" ht="14.1" customHeight="1" x14ac:dyDescent="0.2">
      <c r="A1106" s="104"/>
      <c r="B1106" s="297"/>
      <c r="C1106" s="381"/>
      <c r="D1106" s="381"/>
      <c r="E1106" s="381"/>
      <c r="F1106" s="381"/>
      <c r="I1106" s="171" t="s">
        <v>262</v>
      </c>
      <c r="J1106" s="128">
        <v>36</v>
      </c>
      <c r="K1106" s="128">
        <v>19</v>
      </c>
      <c r="L1106" s="156">
        <f t="shared" si="50"/>
        <v>17</v>
      </c>
      <c r="M1106" s="171" t="s">
        <v>257</v>
      </c>
      <c r="N1106" s="128">
        <v>139</v>
      </c>
      <c r="O1106" s="128">
        <v>179</v>
      </c>
      <c r="P1106" s="156">
        <f t="shared" si="51"/>
        <v>-40</v>
      </c>
    </row>
    <row r="1107" spans="1:16" ht="14.1" customHeight="1" x14ac:dyDescent="0.2">
      <c r="A1107" s="104"/>
      <c r="B1107" s="297"/>
      <c r="C1107" s="381"/>
      <c r="D1107" s="381"/>
      <c r="E1107" s="381"/>
      <c r="F1107" s="381"/>
      <c r="I1107" s="171" t="s">
        <v>319</v>
      </c>
      <c r="J1107" s="128">
        <v>26</v>
      </c>
      <c r="K1107" s="128">
        <v>9</v>
      </c>
      <c r="L1107" s="156">
        <f t="shared" si="50"/>
        <v>17</v>
      </c>
      <c r="M1107" s="171" t="s">
        <v>331</v>
      </c>
      <c r="N1107" s="128">
        <v>525</v>
      </c>
      <c r="O1107" s="128">
        <v>563</v>
      </c>
      <c r="P1107" s="156">
        <f t="shared" si="51"/>
        <v>-38</v>
      </c>
    </row>
    <row r="1108" spans="1:16" ht="14.1" customHeight="1" x14ac:dyDescent="0.2">
      <c r="A1108" s="104"/>
      <c r="B1108" s="297"/>
      <c r="C1108" s="381"/>
      <c r="D1108" s="381"/>
      <c r="E1108" s="381"/>
      <c r="F1108" s="381"/>
      <c r="I1108" s="171" t="s">
        <v>350</v>
      </c>
      <c r="J1108" s="128">
        <v>17</v>
      </c>
      <c r="K1108" s="128">
        <v>1</v>
      </c>
      <c r="L1108" s="156">
        <f t="shared" si="50"/>
        <v>16</v>
      </c>
      <c r="M1108" s="171" t="s">
        <v>316</v>
      </c>
      <c r="N1108" s="128">
        <v>108</v>
      </c>
      <c r="O1108" s="128">
        <v>144</v>
      </c>
      <c r="P1108" s="156">
        <f t="shared" si="51"/>
        <v>-36</v>
      </c>
    </row>
    <row r="1109" spans="1:16" ht="14.1" customHeight="1" x14ac:dyDescent="0.2">
      <c r="A1109" s="104"/>
      <c r="B1109" s="297"/>
      <c r="C1109" s="381"/>
      <c r="D1109" s="381"/>
      <c r="E1109" s="381"/>
      <c r="F1109" s="381"/>
      <c r="G1109" s="384"/>
      <c r="I1109" s="171" t="s">
        <v>339</v>
      </c>
      <c r="J1109" s="128">
        <v>18</v>
      </c>
      <c r="K1109" s="128">
        <v>3</v>
      </c>
      <c r="L1109" s="156">
        <f t="shared" si="50"/>
        <v>15</v>
      </c>
      <c r="M1109" s="171" t="s">
        <v>338</v>
      </c>
      <c r="N1109" s="128">
        <v>72</v>
      </c>
      <c r="O1109" s="128">
        <v>98</v>
      </c>
      <c r="P1109" s="156">
        <f t="shared" si="51"/>
        <v>-26</v>
      </c>
    </row>
    <row r="1110" spans="1:16" ht="14.1" customHeight="1" x14ac:dyDescent="0.2">
      <c r="A1110" s="104"/>
      <c r="B1110" s="297"/>
      <c r="C1110" s="381"/>
      <c r="D1110" s="381"/>
      <c r="E1110" s="381"/>
      <c r="F1110" s="381"/>
      <c r="I1110" s="171" t="s">
        <v>44</v>
      </c>
      <c r="J1110" s="128">
        <v>37</v>
      </c>
      <c r="K1110" s="128">
        <v>27</v>
      </c>
      <c r="L1110" s="156">
        <f t="shared" si="50"/>
        <v>10</v>
      </c>
      <c r="M1110" s="171" t="s">
        <v>341</v>
      </c>
      <c r="N1110" s="128">
        <v>29</v>
      </c>
      <c r="O1110" s="128">
        <v>47</v>
      </c>
      <c r="P1110" s="156">
        <f t="shared" si="51"/>
        <v>-18</v>
      </c>
    </row>
    <row r="1111" spans="1:16" ht="14.1" customHeight="1" x14ac:dyDescent="0.2">
      <c r="A1111" s="104"/>
      <c r="B1111" s="297"/>
      <c r="C1111" s="381"/>
      <c r="D1111" s="381"/>
      <c r="E1111" s="381"/>
      <c r="F1111" s="381"/>
      <c r="I1111" s="171" t="s">
        <v>335</v>
      </c>
      <c r="J1111" s="128">
        <v>591</v>
      </c>
      <c r="K1111" s="128">
        <v>583</v>
      </c>
      <c r="L1111" s="156">
        <f t="shared" si="50"/>
        <v>8</v>
      </c>
      <c r="M1111" s="171" t="s">
        <v>336</v>
      </c>
      <c r="N1111" s="128">
        <v>1</v>
      </c>
      <c r="O1111" s="128">
        <v>13</v>
      </c>
      <c r="P1111" s="156">
        <f t="shared" si="51"/>
        <v>-12</v>
      </c>
    </row>
    <row r="1112" spans="1:16" ht="14.1" customHeight="1" x14ac:dyDescent="0.2">
      <c r="I1112" s="171" t="s">
        <v>307</v>
      </c>
      <c r="J1112" s="128">
        <v>4</v>
      </c>
      <c r="K1112" s="128">
        <v>0</v>
      </c>
      <c r="L1112" s="156">
        <f t="shared" si="50"/>
        <v>4</v>
      </c>
      <c r="M1112" s="171" t="s">
        <v>327</v>
      </c>
      <c r="N1112" s="128">
        <v>24</v>
      </c>
      <c r="O1112" s="128">
        <v>33</v>
      </c>
      <c r="P1112" s="156">
        <f t="shared" si="51"/>
        <v>-9</v>
      </c>
    </row>
    <row r="1113" spans="1:16" ht="14.1" customHeight="1" x14ac:dyDescent="0.2">
      <c r="I1113" s="171" t="s">
        <v>334</v>
      </c>
      <c r="J1113" s="128">
        <v>103</v>
      </c>
      <c r="K1113" s="128">
        <v>100</v>
      </c>
      <c r="L1113" s="156">
        <f t="shared" si="50"/>
        <v>3</v>
      </c>
      <c r="M1113" s="171" t="s">
        <v>354</v>
      </c>
      <c r="N1113" s="128">
        <v>7</v>
      </c>
      <c r="O1113" s="128">
        <v>15</v>
      </c>
      <c r="P1113" s="156">
        <f t="shared" si="51"/>
        <v>-8</v>
      </c>
    </row>
    <row r="1114" spans="1:16" ht="14.1" customHeight="1" x14ac:dyDescent="0.2">
      <c r="C1114" s="386"/>
      <c r="E1114" s="386"/>
      <c r="I1114" s="171" t="s">
        <v>271</v>
      </c>
      <c r="J1114" s="128">
        <v>41</v>
      </c>
      <c r="K1114" s="128">
        <v>40</v>
      </c>
      <c r="L1114" s="156">
        <f t="shared" si="50"/>
        <v>1</v>
      </c>
      <c r="M1114" s="171" t="s">
        <v>212</v>
      </c>
      <c r="N1114" s="128">
        <v>48</v>
      </c>
      <c r="O1114" s="128">
        <v>56</v>
      </c>
      <c r="P1114" s="156">
        <f t="shared" si="51"/>
        <v>-8</v>
      </c>
    </row>
    <row r="1115" spans="1:16" ht="14.1" customHeight="1" x14ac:dyDescent="0.2">
      <c r="A1115" s="111"/>
      <c r="C1115" s="308"/>
      <c r="D1115" s="367"/>
      <c r="E1115" s="308"/>
      <c r="F1115" s="367"/>
      <c r="I1115" s="171" t="s">
        <v>134</v>
      </c>
      <c r="J1115" s="128">
        <v>33</v>
      </c>
      <c r="K1115" s="128">
        <v>32</v>
      </c>
      <c r="L1115" s="156">
        <f t="shared" si="50"/>
        <v>1</v>
      </c>
      <c r="M1115" s="171" t="s">
        <v>265</v>
      </c>
      <c r="N1115" s="128">
        <v>2</v>
      </c>
      <c r="O1115" s="128">
        <v>8</v>
      </c>
      <c r="P1115" s="156">
        <f t="shared" si="51"/>
        <v>-6</v>
      </c>
    </row>
    <row r="1116" spans="1:16" ht="14.1" customHeight="1" x14ac:dyDescent="0.2">
      <c r="A1116" s="111"/>
      <c r="D1116" s="367"/>
      <c r="F1116" s="367"/>
      <c r="I1116" s="131"/>
      <c r="J1116" s="128"/>
      <c r="K1116" s="128"/>
      <c r="L1116" s="156"/>
      <c r="M1116" s="171" t="s">
        <v>324</v>
      </c>
      <c r="N1116" s="128">
        <v>14</v>
      </c>
      <c r="O1116" s="128">
        <v>16</v>
      </c>
      <c r="P1116" s="156">
        <f t="shared" si="51"/>
        <v>-2</v>
      </c>
    </row>
    <row r="1117" spans="1:16" ht="14.1" customHeight="1" x14ac:dyDescent="0.2">
      <c r="A1117" s="111"/>
      <c r="D1117" s="367"/>
      <c r="F1117" s="367"/>
      <c r="I1117" s="131"/>
      <c r="J1117" s="128"/>
      <c r="K1117" s="128"/>
      <c r="L1117" s="156"/>
      <c r="M1117" s="171" t="s">
        <v>337</v>
      </c>
      <c r="N1117" s="128">
        <v>0</v>
      </c>
      <c r="O1117" s="128">
        <v>1</v>
      </c>
      <c r="P1117" s="156">
        <f t="shared" si="51"/>
        <v>-1</v>
      </c>
    </row>
    <row r="1118" spans="1:16" ht="14.1" customHeight="1" x14ac:dyDescent="0.2">
      <c r="A1118" s="111"/>
      <c r="D1118" s="367"/>
      <c r="F1118" s="367"/>
      <c r="I1118" s="131"/>
      <c r="J1118" s="128"/>
      <c r="K1118" s="128"/>
      <c r="L1118" s="156"/>
      <c r="M1118" s="171" t="s">
        <v>137</v>
      </c>
      <c r="N1118" s="128">
        <v>28844</v>
      </c>
      <c r="O1118" s="128">
        <v>30521</v>
      </c>
      <c r="P1118" s="156">
        <f t="shared" si="51"/>
        <v>-1677</v>
      </c>
    </row>
    <row r="1119" spans="1:16" ht="14.1" customHeight="1" x14ac:dyDescent="0.2">
      <c r="I1119" s="131"/>
      <c r="J1119" s="128"/>
      <c r="K1119" s="128"/>
      <c r="L1119" s="156"/>
    </row>
    <row r="1120" spans="1:16" ht="14.1" customHeight="1" x14ac:dyDescent="0.2">
      <c r="I1120" s="131"/>
      <c r="J1120" s="128"/>
      <c r="K1120" s="128"/>
      <c r="L1120" s="156"/>
      <c r="M1120" s="131"/>
      <c r="N1120" s="128"/>
      <c r="O1120" s="128"/>
      <c r="P1120" s="156"/>
    </row>
    <row r="1121" spans="1:16" ht="14.1" customHeight="1" x14ac:dyDescent="0.2"/>
    <row r="1122" spans="1:16" ht="14.1" customHeight="1" x14ac:dyDescent="0.2"/>
    <row r="1123" spans="1:16" ht="14.1" customHeight="1" x14ac:dyDescent="0.2"/>
    <row r="1124" spans="1:16" ht="14.1" customHeight="1" x14ac:dyDescent="0.2">
      <c r="I1124" s="131"/>
      <c r="J1124" s="128"/>
      <c r="K1124" s="128"/>
      <c r="L1124" s="156"/>
      <c r="M1124" s="131"/>
      <c r="N1124" s="128"/>
      <c r="O1124" s="128"/>
      <c r="P1124" s="156"/>
    </row>
    <row r="1125" spans="1:16" ht="14.1" customHeight="1" x14ac:dyDescent="0.2">
      <c r="I1125" s="131"/>
      <c r="J1125" s="128"/>
      <c r="K1125" s="128"/>
      <c r="L1125" s="156"/>
    </row>
    <row r="1126" spans="1:16" ht="14.1" customHeight="1" x14ac:dyDescent="0.2">
      <c r="I1126" s="131"/>
      <c r="J1126" s="128"/>
      <c r="K1126" s="128"/>
      <c r="L1126" s="156"/>
    </row>
    <row r="1127" spans="1:16" ht="14.1" customHeight="1" x14ac:dyDescent="0.2">
      <c r="I1127" s="131"/>
      <c r="J1127" s="128"/>
      <c r="K1127" s="128"/>
      <c r="L1127" s="156"/>
    </row>
    <row r="1128" spans="1:16" ht="14.1" customHeight="1" x14ac:dyDescent="0.2">
      <c r="I1128" s="131"/>
      <c r="J1128" s="128"/>
      <c r="K1128" s="128"/>
      <c r="L1128" s="156"/>
    </row>
    <row r="1129" spans="1:16" ht="14.1" customHeight="1" x14ac:dyDescent="0.2">
      <c r="A1129" s="104"/>
      <c r="I1129" s="371" t="s">
        <v>351</v>
      </c>
      <c r="J1129" s="372">
        <f>SUM(J1086:J1128)</f>
        <v>143311</v>
      </c>
      <c r="K1129" s="372">
        <f>SUM(K1086:K1128)</f>
        <v>121221</v>
      </c>
      <c r="L1129" s="372">
        <f>SUM(L1086:L1128)</f>
        <v>22090</v>
      </c>
      <c r="M1129" s="378" t="s">
        <v>351</v>
      </c>
      <c r="N1129" s="372">
        <f>SUM(N1086:N1128)</f>
        <v>83058</v>
      </c>
      <c r="O1129" s="372">
        <f>SUM(O1086:O1128)</f>
        <v>127278</v>
      </c>
      <c r="P1129" s="372">
        <f>SUM(P1086:P1128)</f>
        <v>-44220</v>
      </c>
    </row>
    <row r="1130" spans="1:16" ht="14.1" customHeight="1" x14ac:dyDescent="0.2">
      <c r="A1130" s="104"/>
      <c r="I1130" s="371"/>
      <c r="J1130" s="372">
        <f>N1129</f>
        <v>83058</v>
      </c>
      <c r="K1130" s="372">
        <f>O1129</f>
        <v>127278</v>
      </c>
      <c r="L1130" s="372">
        <f>J1130-K1130</f>
        <v>-44220</v>
      </c>
      <c r="M1130" s="378"/>
      <c r="N1130" s="372"/>
      <c r="O1130" s="372"/>
      <c r="P1130" s="389"/>
    </row>
    <row r="1131" spans="1:16" ht="14.1" customHeight="1" x14ac:dyDescent="0.2">
      <c r="A1131" s="104"/>
      <c r="I1131" s="367"/>
      <c r="J1131" s="376">
        <f>SUM(J1129:J1130)</f>
        <v>226369</v>
      </c>
      <c r="K1131" s="376">
        <f>SUM(K1129:K1130)</f>
        <v>248499</v>
      </c>
      <c r="L1131" s="376">
        <f>J1131-K1131</f>
        <v>-22130</v>
      </c>
      <c r="M1131" s="387"/>
      <c r="N1131" s="345"/>
      <c r="O1131" s="345"/>
    </row>
    <row r="1132" spans="1:16" ht="14.1" customHeight="1" x14ac:dyDescent="0.2">
      <c r="A1132" s="104"/>
      <c r="I1132" s="377" t="s">
        <v>386</v>
      </c>
      <c r="J1132" s="342">
        <f>C1085-J1131</f>
        <v>0</v>
      </c>
      <c r="K1132" s="342">
        <f>E1085-K1131</f>
        <v>0</v>
      </c>
      <c r="L1132" s="342">
        <f>G1085-L1131</f>
        <v>0</v>
      </c>
      <c r="M1132" s="387"/>
      <c r="N1132" s="345"/>
      <c r="O1132" s="345"/>
    </row>
    <row r="1133" spans="1:16" ht="14.1" customHeight="1" x14ac:dyDescent="0.2"/>
    <row r="1134" spans="1:16" ht="14.1" customHeight="1" x14ac:dyDescent="0.2">
      <c r="A1134" s="114">
        <v>23</v>
      </c>
      <c r="B1134" s="190" t="s">
        <v>103</v>
      </c>
      <c r="C1134" s="48">
        <v>222756</v>
      </c>
      <c r="D1134" s="363">
        <f>C1134*100/22958322</f>
        <v>0.97026254793359901</v>
      </c>
      <c r="E1134" s="48">
        <v>188122</v>
      </c>
      <c r="F1134" s="363">
        <f>E1134*100/23212007</f>
        <v>0.81045124620201947</v>
      </c>
      <c r="G1134" s="120">
        <f>C1134-E1134</f>
        <v>34634</v>
      </c>
      <c r="H1134" s="121">
        <f>G1134*100/E1134</f>
        <v>18.410393255440617</v>
      </c>
      <c r="I1134" s="371"/>
      <c r="J1134" s="372"/>
      <c r="K1134" s="372"/>
      <c r="L1134" s="372"/>
      <c r="M1134" s="378"/>
      <c r="N1134" s="372"/>
      <c r="O1134" s="372"/>
      <c r="P1134" s="372"/>
    </row>
    <row r="1135" spans="1:16" ht="14.1" customHeight="1" x14ac:dyDescent="0.2">
      <c r="I1135" s="171" t="s">
        <v>234</v>
      </c>
      <c r="J1135" s="128">
        <v>40735</v>
      </c>
      <c r="K1135" s="128">
        <v>0</v>
      </c>
      <c r="L1135" s="156">
        <f t="shared" ref="L1135:L1167" si="52">J1135-K1135</f>
        <v>40735</v>
      </c>
      <c r="M1135" s="171" t="s">
        <v>356</v>
      </c>
      <c r="N1135" s="128">
        <v>688</v>
      </c>
      <c r="O1135" s="128">
        <v>34241</v>
      </c>
      <c r="P1135" s="156">
        <f t="shared" ref="P1135:P1164" si="53">N1135-O1135</f>
        <v>-33553</v>
      </c>
    </row>
    <row r="1136" spans="1:16" ht="14.1" customHeight="1" x14ac:dyDescent="0.2">
      <c r="C1136" s="367"/>
      <c r="D1136" s="397"/>
      <c r="E1136" s="367"/>
      <c r="F1136" s="397"/>
      <c r="G1136" s="396"/>
      <c r="H1136" s="397"/>
      <c r="I1136" s="171" t="s">
        <v>23</v>
      </c>
      <c r="J1136" s="128">
        <v>136724</v>
      </c>
      <c r="K1136" s="128">
        <v>107537</v>
      </c>
      <c r="L1136" s="156">
        <f t="shared" si="52"/>
        <v>29187</v>
      </c>
      <c r="M1136" s="171" t="s">
        <v>306</v>
      </c>
      <c r="N1136" s="128">
        <v>5968</v>
      </c>
      <c r="O1136" s="128">
        <v>10897</v>
      </c>
      <c r="P1136" s="156">
        <f t="shared" si="53"/>
        <v>-4929</v>
      </c>
    </row>
    <row r="1137" spans="1:16" ht="14.1" customHeight="1" x14ac:dyDescent="0.2">
      <c r="C1137" s="367"/>
      <c r="D1137" s="367"/>
      <c r="E1137" s="367"/>
      <c r="F1137" s="367"/>
      <c r="I1137" s="171" t="s">
        <v>257</v>
      </c>
      <c r="J1137" s="128">
        <v>8225</v>
      </c>
      <c r="K1137" s="128">
        <v>5657</v>
      </c>
      <c r="L1137" s="156">
        <f t="shared" si="52"/>
        <v>2568</v>
      </c>
      <c r="M1137" s="171" t="s">
        <v>25</v>
      </c>
      <c r="N1137" s="128">
        <v>2042</v>
      </c>
      <c r="O1137" s="128">
        <v>4850</v>
      </c>
      <c r="P1137" s="156">
        <f t="shared" si="53"/>
        <v>-2808</v>
      </c>
    </row>
    <row r="1138" spans="1:16" ht="14.1" customHeight="1" x14ac:dyDescent="0.2">
      <c r="C1138" s="367"/>
      <c r="D1138" s="397"/>
      <c r="E1138" s="367"/>
      <c r="F1138" s="397"/>
      <c r="G1138" s="396"/>
      <c r="H1138" s="397"/>
      <c r="I1138" s="171" t="s">
        <v>318</v>
      </c>
      <c r="J1138" s="128">
        <v>1341</v>
      </c>
      <c r="K1138" s="128">
        <v>552</v>
      </c>
      <c r="L1138" s="156">
        <f t="shared" si="52"/>
        <v>789</v>
      </c>
      <c r="M1138" s="171" t="s">
        <v>321</v>
      </c>
      <c r="N1138" s="128">
        <v>1123</v>
      </c>
      <c r="O1138" s="128">
        <v>2806</v>
      </c>
      <c r="P1138" s="156">
        <f t="shared" si="53"/>
        <v>-1683</v>
      </c>
    </row>
    <row r="1139" spans="1:16" ht="14.1" customHeight="1" x14ac:dyDescent="0.2">
      <c r="A1139" s="340"/>
      <c r="I1139" s="171" t="s">
        <v>301</v>
      </c>
      <c r="J1139" s="128">
        <v>2108</v>
      </c>
      <c r="K1139" s="128">
        <v>1412</v>
      </c>
      <c r="L1139" s="156">
        <f t="shared" si="52"/>
        <v>696</v>
      </c>
      <c r="M1139" s="171" t="s">
        <v>201</v>
      </c>
      <c r="N1139" s="128">
        <v>2041</v>
      </c>
      <c r="O1139" s="128">
        <v>3057</v>
      </c>
      <c r="P1139" s="156">
        <f t="shared" si="53"/>
        <v>-1016</v>
      </c>
    </row>
    <row r="1140" spans="1:16" ht="14.1" customHeight="1" x14ac:dyDescent="0.2">
      <c r="A1140" s="340"/>
      <c r="I1140" s="171" t="s">
        <v>304</v>
      </c>
      <c r="J1140" s="128">
        <v>497</v>
      </c>
      <c r="K1140" s="128">
        <v>138</v>
      </c>
      <c r="L1140" s="156">
        <f t="shared" si="52"/>
        <v>359</v>
      </c>
      <c r="M1140" s="171" t="s">
        <v>345</v>
      </c>
      <c r="N1140" s="128">
        <v>1256</v>
      </c>
      <c r="O1140" s="128">
        <v>1613</v>
      </c>
      <c r="P1140" s="156">
        <f t="shared" si="53"/>
        <v>-357</v>
      </c>
    </row>
    <row r="1141" spans="1:16" ht="14.1" customHeight="1" x14ac:dyDescent="0.2">
      <c r="A1141" s="340"/>
      <c r="I1141" s="171" t="s">
        <v>333</v>
      </c>
      <c r="J1141" s="128">
        <v>435</v>
      </c>
      <c r="K1141" s="128">
        <v>81</v>
      </c>
      <c r="L1141" s="156">
        <f t="shared" si="52"/>
        <v>354</v>
      </c>
      <c r="M1141" s="171" t="s">
        <v>30</v>
      </c>
      <c r="N1141" s="128">
        <v>435</v>
      </c>
      <c r="O1141" s="128">
        <v>661</v>
      </c>
      <c r="P1141" s="156">
        <f t="shared" si="53"/>
        <v>-226</v>
      </c>
    </row>
    <row r="1142" spans="1:16" ht="14.1" customHeight="1" x14ac:dyDescent="0.2">
      <c r="A1142" s="340"/>
      <c r="I1142" s="171" t="s">
        <v>327</v>
      </c>
      <c r="J1142" s="128">
        <v>1535</v>
      </c>
      <c r="K1142" s="128">
        <v>1298</v>
      </c>
      <c r="L1142" s="156">
        <f t="shared" si="52"/>
        <v>237</v>
      </c>
      <c r="M1142" s="171" t="s">
        <v>254</v>
      </c>
      <c r="N1142" s="128">
        <v>225</v>
      </c>
      <c r="O1142" s="128">
        <v>433</v>
      </c>
      <c r="P1142" s="156">
        <f t="shared" si="53"/>
        <v>-208</v>
      </c>
    </row>
    <row r="1143" spans="1:16" ht="14.1" customHeight="1" x14ac:dyDescent="0.2">
      <c r="A1143" s="340"/>
      <c r="I1143" s="171" t="s">
        <v>198</v>
      </c>
      <c r="J1143" s="128">
        <v>927</v>
      </c>
      <c r="K1143" s="128">
        <v>691</v>
      </c>
      <c r="L1143" s="156">
        <f t="shared" si="52"/>
        <v>236</v>
      </c>
      <c r="M1143" s="171" t="s">
        <v>308</v>
      </c>
      <c r="N1143" s="128">
        <v>2374</v>
      </c>
      <c r="O1143" s="128">
        <v>2544</v>
      </c>
      <c r="P1143" s="156">
        <f t="shared" si="53"/>
        <v>-170</v>
      </c>
    </row>
    <row r="1144" spans="1:16" ht="14.1" customHeight="1" x14ac:dyDescent="0.2">
      <c r="A1144" s="340"/>
      <c r="I1144" s="171" t="s">
        <v>265</v>
      </c>
      <c r="J1144" s="128">
        <v>208</v>
      </c>
      <c r="K1144" s="128">
        <v>16</v>
      </c>
      <c r="L1144" s="156">
        <f t="shared" si="52"/>
        <v>192</v>
      </c>
      <c r="M1144" s="171" t="s">
        <v>329</v>
      </c>
      <c r="N1144" s="128">
        <v>7</v>
      </c>
      <c r="O1144" s="128">
        <v>155</v>
      </c>
      <c r="P1144" s="156">
        <f t="shared" si="53"/>
        <v>-148</v>
      </c>
    </row>
    <row r="1145" spans="1:16" ht="14.1" customHeight="1" x14ac:dyDescent="0.2">
      <c r="A1145" s="340"/>
      <c r="I1145" s="171" t="s">
        <v>305</v>
      </c>
      <c r="J1145" s="128">
        <v>993</v>
      </c>
      <c r="K1145" s="128">
        <v>847</v>
      </c>
      <c r="L1145" s="156">
        <f t="shared" si="52"/>
        <v>146</v>
      </c>
      <c r="M1145" s="171" t="s">
        <v>307</v>
      </c>
      <c r="N1145" s="128">
        <v>144</v>
      </c>
      <c r="O1145" s="128">
        <v>271</v>
      </c>
      <c r="P1145" s="156">
        <f t="shared" si="53"/>
        <v>-127</v>
      </c>
    </row>
    <row r="1146" spans="1:16" ht="14.1" customHeight="1" x14ac:dyDescent="0.2">
      <c r="A1146" s="340"/>
      <c r="I1146" s="171" t="s">
        <v>22</v>
      </c>
      <c r="J1146" s="128">
        <v>229</v>
      </c>
      <c r="K1146" s="128">
        <v>98</v>
      </c>
      <c r="L1146" s="156">
        <f t="shared" si="52"/>
        <v>131</v>
      </c>
      <c r="M1146" s="171" t="s">
        <v>204</v>
      </c>
      <c r="N1146" s="128">
        <v>30</v>
      </c>
      <c r="O1146" s="128">
        <v>86</v>
      </c>
      <c r="P1146" s="156">
        <f t="shared" si="53"/>
        <v>-56</v>
      </c>
    </row>
    <row r="1147" spans="1:16" ht="14.1" customHeight="1" x14ac:dyDescent="0.2">
      <c r="A1147" s="340"/>
      <c r="I1147" s="171" t="s">
        <v>331</v>
      </c>
      <c r="J1147" s="128">
        <v>894</v>
      </c>
      <c r="K1147" s="128">
        <v>791</v>
      </c>
      <c r="L1147" s="156">
        <f t="shared" si="52"/>
        <v>103</v>
      </c>
      <c r="M1147" s="171" t="s">
        <v>328</v>
      </c>
      <c r="N1147" s="128">
        <v>98</v>
      </c>
      <c r="O1147" s="128">
        <v>131</v>
      </c>
      <c r="P1147" s="156">
        <f t="shared" si="53"/>
        <v>-33</v>
      </c>
    </row>
    <row r="1148" spans="1:16" ht="14.1" customHeight="1" x14ac:dyDescent="0.2">
      <c r="A1148" s="340"/>
      <c r="I1148" s="171" t="s">
        <v>326</v>
      </c>
      <c r="J1148" s="128">
        <v>377</v>
      </c>
      <c r="K1148" s="128">
        <v>294</v>
      </c>
      <c r="L1148" s="156">
        <f t="shared" si="52"/>
        <v>83</v>
      </c>
      <c r="M1148" s="171" t="s">
        <v>322</v>
      </c>
      <c r="N1148" s="128">
        <v>0</v>
      </c>
      <c r="O1148" s="128">
        <v>32</v>
      </c>
      <c r="P1148" s="156">
        <f t="shared" si="53"/>
        <v>-32</v>
      </c>
    </row>
    <row r="1149" spans="1:16" ht="14.1" customHeight="1" x14ac:dyDescent="0.2">
      <c r="A1149" s="340"/>
      <c r="I1149" s="171" t="s">
        <v>338</v>
      </c>
      <c r="J1149" s="128">
        <v>131</v>
      </c>
      <c r="K1149" s="128">
        <v>70</v>
      </c>
      <c r="L1149" s="156">
        <f t="shared" si="52"/>
        <v>61</v>
      </c>
      <c r="M1149" s="171" t="s">
        <v>44</v>
      </c>
      <c r="N1149" s="128">
        <v>7</v>
      </c>
      <c r="O1149" s="128">
        <v>31</v>
      </c>
      <c r="P1149" s="156">
        <f t="shared" si="53"/>
        <v>-24</v>
      </c>
    </row>
    <row r="1150" spans="1:16" ht="14.1" customHeight="1" x14ac:dyDescent="0.2">
      <c r="A1150" s="340"/>
      <c r="I1150" s="171" t="s">
        <v>311</v>
      </c>
      <c r="J1150" s="128">
        <v>412</v>
      </c>
      <c r="K1150" s="128">
        <v>364</v>
      </c>
      <c r="L1150" s="156">
        <f t="shared" si="52"/>
        <v>48</v>
      </c>
      <c r="M1150" s="171" t="s">
        <v>347</v>
      </c>
      <c r="N1150" s="128">
        <v>0</v>
      </c>
      <c r="O1150" s="128">
        <v>24</v>
      </c>
      <c r="P1150" s="156">
        <f t="shared" si="53"/>
        <v>-24</v>
      </c>
    </row>
    <row r="1151" spans="1:16" ht="14.1" customHeight="1" x14ac:dyDescent="0.2">
      <c r="A1151" s="340"/>
      <c r="I1151" s="171" t="s">
        <v>339</v>
      </c>
      <c r="J1151" s="128">
        <v>99</v>
      </c>
      <c r="K1151" s="128">
        <v>62</v>
      </c>
      <c r="L1151" s="156">
        <f t="shared" si="52"/>
        <v>37</v>
      </c>
      <c r="M1151" s="171" t="s">
        <v>199</v>
      </c>
      <c r="N1151" s="128">
        <v>0</v>
      </c>
      <c r="O1151" s="128">
        <v>22</v>
      </c>
      <c r="P1151" s="156">
        <f t="shared" si="53"/>
        <v>-22</v>
      </c>
    </row>
    <row r="1152" spans="1:16" ht="14.1" customHeight="1" x14ac:dyDescent="0.2">
      <c r="A1152" s="340"/>
      <c r="I1152" s="171" t="s">
        <v>332</v>
      </c>
      <c r="J1152" s="128">
        <v>23</v>
      </c>
      <c r="K1152" s="128">
        <v>0</v>
      </c>
      <c r="L1152" s="156">
        <f t="shared" si="52"/>
        <v>23</v>
      </c>
      <c r="M1152" s="171" t="s">
        <v>303</v>
      </c>
      <c r="N1152" s="128">
        <v>42</v>
      </c>
      <c r="O1152" s="128">
        <v>63</v>
      </c>
      <c r="P1152" s="156">
        <f t="shared" si="53"/>
        <v>-21</v>
      </c>
    </row>
    <row r="1153" spans="1:16" ht="14.1" customHeight="1" x14ac:dyDescent="0.2">
      <c r="A1153" s="340"/>
      <c r="I1153" s="171" t="s">
        <v>33</v>
      </c>
      <c r="J1153" s="128">
        <v>15</v>
      </c>
      <c r="K1153" s="128">
        <v>2</v>
      </c>
      <c r="L1153" s="156">
        <f t="shared" si="52"/>
        <v>13</v>
      </c>
      <c r="M1153" s="171" t="s">
        <v>336</v>
      </c>
      <c r="N1153" s="128">
        <v>1341</v>
      </c>
      <c r="O1153" s="128">
        <v>1359</v>
      </c>
      <c r="P1153" s="156">
        <f t="shared" si="53"/>
        <v>-18</v>
      </c>
    </row>
    <row r="1154" spans="1:16" ht="14.1" customHeight="1" x14ac:dyDescent="0.2">
      <c r="A1154" s="340"/>
      <c r="I1154" s="171" t="s">
        <v>350</v>
      </c>
      <c r="J1154" s="128">
        <v>11</v>
      </c>
      <c r="K1154" s="128">
        <v>0</v>
      </c>
      <c r="L1154" s="156">
        <f t="shared" si="52"/>
        <v>11</v>
      </c>
      <c r="M1154" s="171" t="s">
        <v>348</v>
      </c>
      <c r="N1154" s="128">
        <v>0</v>
      </c>
      <c r="O1154" s="128">
        <v>17</v>
      </c>
      <c r="P1154" s="156">
        <f t="shared" si="53"/>
        <v>-17</v>
      </c>
    </row>
    <row r="1155" spans="1:16" ht="14.1" customHeight="1" x14ac:dyDescent="0.2">
      <c r="I1155" s="171" t="s">
        <v>334</v>
      </c>
      <c r="J1155" s="128">
        <v>9</v>
      </c>
      <c r="K1155" s="128">
        <v>0</v>
      </c>
      <c r="L1155" s="156">
        <f t="shared" si="52"/>
        <v>9</v>
      </c>
      <c r="M1155" s="171" t="s">
        <v>302</v>
      </c>
      <c r="N1155" s="128">
        <v>222</v>
      </c>
      <c r="O1155" s="128">
        <v>237</v>
      </c>
      <c r="P1155" s="156">
        <f t="shared" si="53"/>
        <v>-15</v>
      </c>
    </row>
    <row r="1156" spans="1:16" ht="14.1" customHeight="1" x14ac:dyDescent="0.2">
      <c r="A1156" s="111"/>
      <c r="B1156" s="367"/>
      <c r="C1156" s="367"/>
      <c r="D1156" s="367"/>
      <c r="E1156" s="367"/>
      <c r="F1156" s="367"/>
      <c r="G1156" s="367"/>
      <c r="H1156" s="367"/>
      <c r="I1156" s="171" t="s">
        <v>323</v>
      </c>
      <c r="J1156" s="128">
        <v>9</v>
      </c>
      <c r="K1156" s="128">
        <v>0</v>
      </c>
      <c r="L1156" s="156">
        <f t="shared" si="52"/>
        <v>9</v>
      </c>
      <c r="M1156" s="171" t="s">
        <v>337</v>
      </c>
      <c r="N1156" s="128">
        <v>0</v>
      </c>
      <c r="O1156" s="128">
        <v>14</v>
      </c>
      <c r="P1156" s="156">
        <f t="shared" si="53"/>
        <v>-14</v>
      </c>
    </row>
    <row r="1157" spans="1:16" ht="14.1" customHeight="1" x14ac:dyDescent="0.2">
      <c r="A1157" s="111"/>
      <c r="B1157" s="367"/>
      <c r="C1157" s="367"/>
      <c r="D1157" s="367"/>
      <c r="E1157" s="367"/>
      <c r="F1157" s="367"/>
      <c r="G1157" s="367"/>
      <c r="H1157" s="367"/>
      <c r="I1157" s="171" t="s">
        <v>320</v>
      </c>
      <c r="J1157" s="128">
        <v>170</v>
      </c>
      <c r="K1157" s="128">
        <v>162</v>
      </c>
      <c r="L1157" s="156">
        <f t="shared" si="52"/>
        <v>8</v>
      </c>
      <c r="M1157" s="171" t="s">
        <v>319</v>
      </c>
      <c r="N1157" s="128">
        <v>2</v>
      </c>
      <c r="O1157" s="128">
        <v>15</v>
      </c>
      <c r="P1157" s="156">
        <f t="shared" si="53"/>
        <v>-13</v>
      </c>
    </row>
    <row r="1158" spans="1:16" ht="14.1" customHeight="1" x14ac:dyDescent="0.2">
      <c r="A1158" s="111"/>
      <c r="B1158" s="367"/>
      <c r="C1158" s="367"/>
      <c r="D1158" s="367"/>
      <c r="E1158" s="367"/>
      <c r="F1158" s="367"/>
      <c r="G1158" s="367"/>
      <c r="H1158" s="367"/>
      <c r="I1158" s="171" t="s">
        <v>48</v>
      </c>
      <c r="J1158" s="128">
        <v>185</v>
      </c>
      <c r="K1158" s="128">
        <v>180</v>
      </c>
      <c r="L1158" s="156">
        <f t="shared" si="52"/>
        <v>5</v>
      </c>
      <c r="M1158" s="171" t="s">
        <v>335</v>
      </c>
      <c r="N1158" s="128">
        <v>0</v>
      </c>
      <c r="O1158" s="128">
        <v>12</v>
      </c>
      <c r="P1158" s="156">
        <f t="shared" si="53"/>
        <v>-12</v>
      </c>
    </row>
    <row r="1159" spans="1:16" ht="14.1" customHeight="1" x14ac:dyDescent="0.2">
      <c r="A1159" s="111"/>
      <c r="B1159" s="367"/>
      <c r="C1159" s="367"/>
      <c r="D1159" s="367"/>
      <c r="E1159" s="367"/>
      <c r="F1159" s="367"/>
      <c r="G1159" s="367"/>
      <c r="H1159" s="367"/>
      <c r="I1159" s="171" t="s">
        <v>31</v>
      </c>
      <c r="J1159" s="128">
        <v>100</v>
      </c>
      <c r="K1159" s="128">
        <v>97</v>
      </c>
      <c r="L1159" s="156">
        <f t="shared" si="52"/>
        <v>3</v>
      </c>
      <c r="M1159" s="171" t="s">
        <v>315</v>
      </c>
      <c r="N1159" s="128">
        <v>34</v>
      </c>
      <c r="O1159" s="128">
        <v>44</v>
      </c>
      <c r="P1159" s="156">
        <f t="shared" si="53"/>
        <v>-10</v>
      </c>
    </row>
    <row r="1160" spans="1:16" ht="14.1" customHeight="1" x14ac:dyDescent="0.2">
      <c r="A1160" s="111"/>
      <c r="B1160" s="367"/>
      <c r="C1160" s="367"/>
      <c r="D1160" s="367"/>
      <c r="E1160" s="367"/>
      <c r="F1160" s="367"/>
      <c r="G1160" s="367"/>
      <c r="H1160" s="367"/>
      <c r="I1160" s="171" t="s">
        <v>317</v>
      </c>
      <c r="J1160" s="128">
        <v>75</v>
      </c>
      <c r="K1160" s="128">
        <v>72</v>
      </c>
      <c r="L1160" s="156">
        <f t="shared" si="52"/>
        <v>3</v>
      </c>
      <c r="M1160" s="171" t="s">
        <v>271</v>
      </c>
      <c r="N1160" s="128">
        <v>0</v>
      </c>
      <c r="O1160" s="128">
        <v>9</v>
      </c>
      <c r="P1160" s="156">
        <f t="shared" si="53"/>
        <v>-9</v>
      </c>
    </row>
    <row r="1161" spans="1:16" ht="14.1" customHeight="1" x14ac:dyDescent="0.2">
      <c r="A1161" s="111"/>
      <c r="B1161" s="367"/>
      <c r="C1161" s="367"/>
      <c r="D1161" s="367"/>
      <c r="E1161" s="367"/>
      <c r="F1161" s="367"/>
      <c r="G1161" s="367"/>
      <c r="H1161" s="367"/>
      <c r="I1161" s="171" t="s">
        <v>324</v>
      </c>
      <c r="J1161" s="128">
        <v>3</v>
      </c>
      <c r="K1161" s="128">
        <v>0</v>
      </c>
      <c r="L1161" s="156">
        <f t="shared" si="52"/>
        <v>3</v>
      </c>
      <c r="M1161" s="171" t="s">
        <v>262</v>
      </c>
      <c r="N1161" s="128">
        <v>10</v>
      </c>
      <c r="O1161" s="128">
        <v>16</v>
      </c>
      <c r="P1161" s="156">
        <f t="shared" si="53"/>
        <v>-6</v>
      </c>
    </row>
    <row r="1162" spans="1:16" ht="14.1" customHeight="1" x14ac:dyDescent="0.2">
      <c r="A1162" s="111"/>
      <c r="B1162" s="367"/>
      <c r="C1162" s="367"/>
      <c r="D1162" s="367"/>
      <c r="E1162" s="367"/>
      <c r="F1162" s="367"/>
      <c r="G1162" s="367"/>
      <c r="H1162" s="367"/>
      <c r="I1162" s="171" t="s">
        <v>134</v>
      </c>
      <c r="J1162" s="128">
        <v>15</v>
      </c>
      <c r="K1162" s="128">
        <v>12</v>
      </c>
      <c r="L1162" s="156">
        <f t="shared" si="52"/>
        <v>3</v>
      </c>
      <c r="M1162" s="171" t="s">
        <v>314</v>
      </c>
      <c r="N1162" s="128">
        <v>0</v>
      </c>
      <c r="O1162" s="128">
        <v>5</v>
      </c>
      <c r="P1162" s="156">
        <f t="shared" si="53"/>
        <v>-5</v>
      </c>
    </row>
    <row r="1163" spans="1:16" ht="14.1" customHeight="1" x14ac:dyDescent="0.2">
      <c r="A1163" s="111"/>
      <c r="B1163" s="367"/>
      <c r="C1163" s="367"/>
      <c r="D1163" s="367"/>
      <c r="E1163" s="367"/>
      <c r="F1163" s="367"/>
      <c r="G1163" s="367"/>
      <c r="H1163" s="367"/>
      <c r="I1163" s="171" t="s">
        <v>28</v>
      </c>
      <c r="J1163" s="128">
        <v>3</v>
      </c>
      <c r="K1163" s="128">
        <v>1</v>
      </c>
      <c r="L1163" s="156">
        <f t="shared" si="52"/>
        <v>2</v>
      </c>
      <c r="M1163" s="171" t="s">
        <v>312</v>
      </c>
      <c r="N1163" s="128">
        <v>9</v>
      </c>
      <c r="O1163" s="128">
        <v>12</v>
      </c>
      <c r="P1163" s="156">
        <f t="shared" si="53"/>
        <v>-3</v>
      </c>
    </row>
    <row r="1164" spans="1:16" ht="14.1" customHeight="1" x14ac:dyDescent="0.2">
      <c r="A1164" s="111"/>
      <c r="B1164" s="367"/>
      <c r="C1164" s="367"/>
      <c r="D1164" s="367"/>
      <c r="E1164" s="367"/>
      <c r="F1164" s="367"/>
      <c r="G1164" s="367"/>
      <c r="H1164" s="367"/>
      <c r="I1164" s="171" t="s">
        <v>316</v>
      </c>
      <c r="J1164" s="128">
        <v>34</v>
      </c>
      <c r="K1164" s="128">
        <v>32</v>
      </c>
      <c r="L1164" s="156">
        <f t="shared" si="52"/>
        <v>2</v>
      </c>
      <c r="M1164" s="171" t="s">
        <v>313</v>
      </c>
      <c r="N1164" s="128">
        <v>12</v>
      </c>
      <c r="O1164" s="128">
        <v>15</v>
      </c>
      <c r="P1164" s="156">
        <f t="shared" si="53"/>
        <v>-3</v>
      </c>
    </row>
    <row r="1165" spans="1:16" ht="14.1" customHeight="1" x14ac:dyDescent="0.2">
      <c r="A1165" s="111"/>
      <c r="B1165" s="367"/>
      <c r="C1165" s="367"/>
      <c r="D1165" s="367"/>
      <c r="E1165" s="367"/>
      <c r="F1165" s="367"/>
      <c r="G1165" s="367"/>
      <c r="H1165" s="367"/>
      <c r="I1165" s="171" t="s">
        <v>210</v>
      </c>
      <c r="J1165" s="128">
        <v>22</v>
      </c>
      <c r="K1165" s="128">
        <v>21</v>
      </c>
      <c r="L1165" s="156">
        <f t="shared" si="52"/>
        <v>1</v>
      </c>
      <c r="M1165" s="131"/>
      <c r="N1165" s="128"/>
      <c r="O1165" s="128"/>
      <c r="P1165" s="156"/>
    </row>
    <row r="1166" spans="1:16" ht="14.1" customHeight="1" x14ac:dyDescent="0.2">
      <c r="A1166" s="111"/>
      <c r="B1166" s="367"/>
      <c r="C1166" s="367"/>
      <c r="D1166" s="367"/>
      <c r="E1166" s="367"/>
      <c r="F1166" s="367"/>
      <c r="G1166" s="367"/>
      <c r="H1166" s="367"/>
      <c r="I1166" s="171" t="s">
        <v>309</v>
      </c>
      <c r="J1166" s="128">
        <v>70</v>
      </c>
      <c r="K1166" s="128">
        <v>70</v>
      </c>
      <c r="L1166" s="156">
        <f t="shared" si="52"/>
        <v>0</v>
      </c>
      <c r="M1166" s="131"/>
      <c r="N1166" s="128"/>
      <c r="O1166" s="128"/>
      <c r="P1166" s="156"/>
    </row>
    <row r="1167" spans="1:16" ht="14.1" customHeight="1" x14ac:dyDescent="0.2">
      <c r="A1167" s="111"/>
      <c r="B1167" s="367"/>
      <c r="C1167" s="367"/>
      <c r="D1167" s="367"/>
      <c r="E1167" s="367"/>
      <c r="F1167" s="367"/>
      <c r="G1167" s="367"/>
      <c r="H1167" s="367"/>
      <c r="I1167" s="171" t="s">
        <v>137</v>
      </c>
      <c r="J1167" s="128">
        <v>8032</v>
      </c>
      <c r="K1167" s="128">
        <v>3893</v>
      </c>
      <c r="L1167" s="156">
        <f t="shared" si="52"/>
        <v>4139</v>
      </c>
      <c r="M1167" s="131"/>
      <c r="N1167" s="128"/>
      <c r="O1167" s="128"/>
      <c r="P1167" s="156"/>
    </row>
    <row r="1168" spans="1:16" ht="14.1" customHeight="1" x14ac:dyDescent="0.2">
      <c r="A1168" s="111"/>
      <c r="B1168" s="367"/>
      <c r="C1168" s="367"/>
      <c r="D1168" s="367"/>
      <c r="E1168" s="367"/>
      <c r="F1168" s="367"/>
      <c r="G1168" s="367"/>
      <c r="H1168" s="367"/>
      <c r="M1168" s="369"/>
      <c r="N1168" s="370"/>
      <c r="O1168" s="370"/>
      <c r="P1168" s="156"/>
    </row>
    <row r="1169" spans="1:16" ht="14.1" customHeight="1" x14ac:dyDescent="0.2">
      <c r="A1169" s="111"/>
      <c r="B1169" s="367"/>
      <c r="C1169" s="367"/>
      <c r="D1169" s="367"/>
      <c r="E1169" s="367"/>
      <c r="F1169" s="367"/>
      <c r="G1169" s="367"/>
      <c r="H1169" s="367"/>
      <c r="I1169" s="131"/>
      <c r="J1169" s="370"/>
      <c r="K1169" s="370"/>
      <c r="L1169" s="156"/>
      <c r="M1169" s="369"/>
      <c r="N1169" s="370"/>
      <c r="O1169" s="370"/>
      <c r="P1169" s="156"/>
    </row>
    <row r="1170" spans="1:16" ht="14.1" customHeight="1" x14ac:dyDescent="0.2">
      <c r="A1170" s="111"/>
      <c r="B1170" s="367"/>
      <c r="C1170" s="367"/>
      <c r="D1170" s="367"/>
      <c r="E1170" s="367"/>
      <c r="F1170" s="367"/>
      <c r="G1170" s="367"/>
      <c r="H1170" s="367"/>
      <c r="I1170" s="131"/>
      <c r="J1170" s="370"/>
      <c r="K1170" s="370"/>
      <c r="L1170" s="156"/>
      <c r="M1170" s="369"/>
      <c r="N1170" s="370"/>
      <c r="O1170" s="370"/>
      <c r="P1170" s="156"/>
    </row>
    <row r="1171" spans="1:16" ht="14.1" customHeight="1" x14ac:dyDescent="0.2">
      <c r="A1171" s="111"/>
      <c r="B1171" s="367"/>
      <c r="C1171" s="367"/>
      <c r="D1171" s="367"/>
      <c r="E1171" s="367"/>
      <c r="F1171" s="367"/>
      <c r="G1171" s="367"/>
      <c r="H1171" s="367"/>
      <c r="I1171" s="131"/>
      <c r="J1171" s="370"/>
      <c r="K1171" s="370"/>
      <c r="L1171" s="156"/>
      <c r="M1171" s="369"/>
      <c r="N1171" s="370"/>
      <c r="O1171" s="370"/>
      <c r="P1171" s="156"/>
    </row>
    <row r="1172" spans="1:16" ht="14.1" customHeight="1" x14ac:dyDescent="0.2">
      <c r="A1172" s="111"/>
      <c r="B1172" s="367"/>
      <c r="C1172" s="367"/>
      <c r="D1172" s="367"/>
      <c r="E1172" s="367"/>
      <c r="F1172" s="367"/>
      <c r="G1172" s="367"/>
      <c r="H1172" s="367"/>
      <c r="I1172" s="131"/>
      <c r="J1172" s="370"/>
      <c r="K1172" s="370"/>
      <c r="L1172" s="156"/>
      <c r="M1172" s="369"/>
      <c r="N1172" s="370"/>
      <c r="O1172" s="370"/>
      <c r="P1172" s="156"/>
    </row>
    <row r="1173" spans="1:16" ht="14.1" customHeight="1" x14ac:dyDescent="0.2">
      <c r="A1173" s="111"/>
      <c r="B1173" s="367"/>
      <c r="C1173" s="367"/>
      <c r="D1173" s="367"/>
      <c r="E1173" s="367"/>
      <c r="F1173" s="367"/>
      <c r="G1173" s="367"/>
      <c r="H1173" s="367"/>
      <c r="I1173" s="131"/>
      <c r="J1173" s="370"/>
      <c r="K1173" s="370"/>
      <c r="L1173" s="156"/>
      <c r="M1173" s="369"/>
      <c r="N1173" s="370"/>
      <c r="O1173" s="370"/>
      <c r="P1173" s="156"/>
    </row>
    <row r="1174" spans="1:16" ht="14.1" customHeight="1" x14ac:dyDescent="0.2">
      <c r="A1174" s="111"/>
      <c r="B1174" s="367"/>
      <c r="C1174" s="367"/>
      <c r="D1174" s="367"/>
      <c r="E1174" s="367"/>
      <c r="F1174" s="367"/>
      <c r="G1174" s="367"/>
      <c r="H1174" s="367"/>
      <c r="I1174" s="131"/>
      <c r="J1174" s="370"/>
      <c r="K1174" s="370"/>
      <c r="L1174" s="156"/>
      <c r="M1174" s="369"/>
      <c r="N1174" s="370"/>
      <c r="O1174" s="370"/>
      <c r="P1174" s="156"/>
    </row>
    <row r="1175" spans="1:16" ht="14.1" customHeight="1" x14ac:dyDescent="0.2">
      <c r="A1175" s="111"/>
      <c r="B1175" s="367"/>
      <c r="C1175" s="367"/>
      <c r="D1175" s="367"/>
      <c r="E1175" s="367"/>
      <c r="F1175" s="367"/>
      <c r="G1175" s="367"/>
      <c r="H1175" s="367"/>
      <c r="M1175" s="369"/>
      <c r="N1175" s="370"/>
      <c r="O1175" s="370"/>
      <c r="P1175" s="156"/>
    </row>
    <row r="1176" spans="1:16" ht="14.1" customHeight="1" x14ac:dyDescent="0.2">
      <c r="A1176" s="111"/>
      <c r="B1176" s="367"/>
      <c r="C1176" s="367"/>
      <c r="D1176" s="367"/>
      <c r="E1176" s="367"/>
      <c r="F1176" s="367"/>
      <c r="G1176" s="367"/>
      <c r="H1176" s="367"/>
    </row>
    <row r="1177" spans="1:16" ht="14.1" customHeight="1" x14ac:dyDescent="0.2">
      <c r="A1177" s="111"/>
      <c r="B1177" s="367"/>
      <c r="C1177" s="367"/>
      <c r="D1177" s="367"/>
      <c r="E1177" s="367"/>
      <c r="F1177" s="367"/>
      <c r="G1177" s="367"/>
      <c r="H1177" s="367"/>
    </row>
    <row r="1178" spans="1:16" ht="14.1" customHeight="1" x14ac:dyDescent="0.2">
      <c r="A1178" s="111"/>
      <c r="B1178" s="367"/>
      <c r="C1178" s="367"/>
      <c r="D1178" s="367"/>
      <c r="E1178" s="367"/>
      <c r="F1178" s="367"/>
      <c r="G1178" s="367"/>
      <c r="H1178" s="367"/>
      <c r="I1178" s="371" t="s">
        <v>351</v>
      </c>
      <c r="J1178" s="372">
        <f>SUM(J1135:J1177)</f>
        <v>204646</v>
      </c>
      <c r="K1178" s="372">
        <f>SUM(K1135:K1177)</f>
        <v>124450</v>
      </c>
      <c r="L1178" s="372">
        <f>SUM(L1135:L1177)</f>
        <v>80196</v>
      </c>
      <c r="M1178" s="378" t="s">
        <v>351</v>
      </c>
      <c r="N1178" s="372">
        <f>SUM(N1135:N1177)</f>
        <v>18110</v>
      </c>
      <c r="O1178" s="372">
        <f>SUM(O1135:O1177)</f>
        <v>63672</v>
      </c>
      <c r="P1178" s="372">
        <f>SUM(P1135:P1177)</f>
        <v>-45562</v>
      </c>
    </row>
    <row r="1179" spans="1:16" ht="14.1" customHeight="1" x14ac:dyDescent="0.2">
      <c r="A1179" s="111"/>
      <c r="B1179" s="367"/>
      <c r="C1179" s="367"/>
      <c r="D1179" s="367"/>
      <c r="E1179" s="367"/>
      <c r="F1179" s="367"/>
      <c r="G1179" s="367"/>
      <c r="H1179" s="367"/>
      <c r="I1179" s="371"/>
      <c r="J1179" s="372">
        <f>N1178</f>
        <v>18110</v>
      </c>
      <c r="K1179" s="372">
        <f>O1178</f>
        <v>63672</v>
      </c>
      <c r="L1179" s="372">
        <f>J1179-K1179</f>
        <v>-45562</v>
      </c>
      <c r="M1179" s="378"/>
      <c r="N1179" s="372"/>
      <c r="O1179" s="372"/>
      <c r="P1179" s="372"/>
    </row>
    <row r="1180" spans="1:16" ht="14.1" customHeight="1" x14ac:dyDescent="0.2">
      <c r="I1180" s="367"/>
      <c r="J1180" s="376">
        <f>SUM(J1178:J1179)</f>
        <v>222756</v>
      </c>
      <c r="K1180" s="376">
        <f>SUM(K1178:K1179)</f>
        <v>188122</v>
      </c>
      <c r="L1180" s="376">
        <f>J1180-K1180</f>
        <v>34634</v>
      </c>
      <c r="M1180" s="387"/>
      <c r="N1180" s="345"/>
      <c r="O1180" s="345"/>
      <c r="P1180" s="345"/>
    </row>
    <row r="1181" spans="1:16" ht="14.1" customHeight="1" x14ac:dyDescent="0.2">
      <c r="I1181" s="377" t="s">
        <v>387</v>
      </c>
      <c r="J1181" s="342">
        <f>C1134-J1180</f>
        <v>0</v>
      </c>
      <c r="K1181" s="342">
        <f>E1134-K1180</f>
        <v>0</v>
      </c>
      <c r="L1181" s="342">
        <f>G1134-L1180</f>
        <v>0</v>
      </c>
      <c r="M1181" s="387"/>
      <c r="N1181" s="345"/>
      <c r="O1181" s="345"/>
      <c r="P1181" s="345"/>
    </row>
    <row r="1182" spans="1:16" ht="14.1" customHeight="1" x14ac:dyDescent="0.2"/>
    <row r="1183" spans="1:16" ht="14.1" customHeight="1" x14ac:dyDescent="0.2">
      <c r="A1183" s="114">
        <v>24</v>
      </c>
      <c r="B1183" s="190" t="s">
        <v>99</v>
      </c>
      <c r="C1183" s="48">
        <v>197465</v>
      </c>
      <c r="D1183" s="363">
        <f>C1183*100/22958322</f>
        <v>0.86010205798141515</v>
      </c>
      <c r="E1183" s="48">
        <v>194331</v>
      </c>
      <c r="F1183" s="363">
        <f>E1183*100/23212007</f>
        <v>0.8372003334308834</v>
      </c>
      <c r="G1183" s="120">
        <f>C1183-E1183</f>
        <v>3134</v>
      </c>
      <c r="H1183" s="121">
        <f>G1183*100/E1183</f>
        <v>1.6127123310228424</v>
      </c>
      <c r="I1183" s="371"/>
      <c r="J1183" s="372"/>
      <c r="K1183" s="372"/>
      <c r="L1183" s="372"/>
      <c r="M1183" s="378"/>
      <c r="N1183" s="372"/>
      <c r="O1183" s="372"/>
      <c r="P1183" s="372"/>
    </row>
    <row r="1184" spans="1:16" ht="14.1" customHeight="1" x14ac:dyDescent="0.2">
      <c r="I1184" s="171" t="s">
        <v>328</v>
      </c>
      <c r="J1184" s="128">
        <v>8000</v>
      </c>
      <c r="K1184" s="128">
        <v>2394</v>
      </c>
      <c r="L1184" s="156">
        <f t="shared" ref="L1184:L1219" si="54">J1184-K1184</f>
        <v>5606</v>
      </c>
      <c r="M1184" s="171" t="s">
        <v>302</v>
      </c>
      <c r="N1184" s="128">
        <v>15795</v>
      </c>
      <c r="O1184" s="128">
        <v>18282</v>
      </c>
      <c r="P1184" s="156">
        <f t="shared" ref="P1184:P1207" si="55">N1184-O1184</f>
        <v>-2487</v>
      </c>
    </row>
    <row r="1185" spans="1:16" ht="14.1" customHeight="1" x14ac:dyDescent="0.2">
      <c r="C1185" s="367"/>
      <c r="E1185" s="367"/>
      <c r="I1185" s="171" t="s">
        <v>301</v>
      </c>
      <c r="J1185" s="128">
        <v>24098</v>
      </c>
      <c r="K1185" s="128">
        <v>20888</v>
      </c>
      <c r="L1185" s="156">
        <f t="shared" si="54"/>
        <v>3210</v>
      </c>
      <c r="M1185" s="171" t="s">
        <v>30</v>
      </c>
      <c r="N1185" s="128">
        <v>30854</v>
      </c>
      <c r="O1185" s="128">
        <v>33191</v>
      </c>
      <c r="P1185" s="156">
        <f t="shared" si="55"/>
        <v>-2337</v>
      </c>
    </row>
    <row r="1186" spans="1:16" ht="14.1" customHeight="1" x14ac:dyDescent="0.2">
      <c r="C1186" s="367"/>
      <c r="D1186" s="367"/>
      <c r="E1186" s="367"/>
      <c r="F1186" s="367"/>
      <c r="I1186" s="171" t="s">
        <v>23</v>
      </c>
      <c r="J1186" s="128">
        <v>14660</v>
      </c>
      <c r="K1186" s="128">
        <v>11780</v>
      </c>
      <c r="L1186" s="156">
        <f t="shared" si="54"/>
        <v>2880</v>
      </c>
      <c r="M1186" s="171" t="s">
        <v>306</v>
      </c>
      <c r="N1186" s="128">
        <v>30937</v>
      </c>
      <c r="O1186" s="128">
        <v>32844</v>
      </c>
      <c r="P1186" s="156">
        <f t="shared" si="55"/>
        <v>-1907</v>
      </c>
    </row>
    <row r="1187" spans="1:16" ht="14.1" customHeight="1" x14ac:dyDescent="0.2">
      <c r="C1187" s="367"/>
      <c r="D1187" s="367"/>
      <c r="E1187" s="367"/>
      <c r="F1187" s="367"/>
      <c r="I1187" s="171" t="s">
        <v>304</v>
      </c>
      <c r="J1187" s="128">
        <v>4909</v>
      </c>
      <c r="K1187" s="128">
        <v>3062</v>
      </c>
      <c r="L1187" s="156">
        <f t="shared" si="54"/>
        <v>1847</v>
      </c>
      <c r="M1187" s="171" t="s">
        <v>201</v>
      </c>
      <c r="N1187" s="128">
        <v>3033</v>
      </c>
      <c r="O1187" s="128">
        <v>4737</v>
      </c>
      <c r="P1187" s="156">
        <f t="shared" si="55"/>
        <v>-1704</v>
      </c>
    </row>
    <row r="1188" spans="1:16" ht="14.1" customHeight="1" x14ac:dyDescent="0.2">
      <c r="I1188" s="171" t="s">
        <v>345</v>
      </c>
      <c r="J1188" s="128">
        <v>4237</v>
      </c>
      <c r="K1188" s="128">
        <v>2872</v>
      </c>
      <c r="L1188" s="156">
        <f t="shared" si="54"/>
        <v>1365</v>
      </c>
      <c r="M1188" s="171" t="s">
        <v>204</v>
      </c>
      <c r="N1188" s="128">
        <v>4671</v>
      </c>
      <c r="O1188" s="128">
        <v>5469</v>
      </c>
      <c r="P1188" s="156">
        <f t="shared" si="55"/>
        <v>-798</v>
      </c>
    </row>
    <row r="1189" spans="1:16" ht="14.1" customHeight="1" x14ac:dyDescent="0.2">
      <c r="I1189" s="171" t="s">
        <v>257</v>
      </c>
      <c r="J1189" s="128">
        <v>1836</v>
      </c>
      <c r="K1189" s="128">
        <v>497</v>
      </c>
      <c r="L1189" s="156">
        <f t="shared" si="54"/>
        <v>1339</v>
      </c>
      <c r="M1189" s="171" t="s">
        <v>332</v>
      </c>
      <c r="N1189" s="128">
        <v>212</v>
      </c>
      <c r="O1189" s="128">
        <v>590</v>
      </c>
      <c r="P1189" s="156">
        <f t="shared" si="55"/>
        <v>-378</v>
      </c>
    </row>
    <row r="1190" spans="1:16" ht="14.1" customHeight="1" x14ac:dyDescent="0.2">
      <c r="I1190" s="171" t="s">
        <v>254</v>
      </c>
      <c r="J1190" s="128">
        <v>1469</v>
      </c>
      <c r="K1190" s="128">
        <v>171</v>
      </c>
      <c r="L1190" s="156">
        <f t="shared" si="54"/>
        <v>1298</v>
      </c>
      <c r="M1190" s="171" t="s">
        <v>31</v>
      </c>
      <c r="N1190" s="128">
        <v>2772</v>
      </c>
      <c r="O1190" s="128">
        <v>3132</v>
      </c>
      <c r="P1190" s="156">
        <f t="shared" si="55"/>
        <v>-360</v>
      </c>
    </row>
    <row r="1191" spans="1:16" ht="14.1" customHeight="1" x14ac:dyDescent="0.2">
      <c r="I1191" s="171" t="s">
        <v>312</v>
      </c>
      <c r="J1191" s="128">
        <v>2408</v>
      </c>
      <c r="K1191" s="128">
        <v>1389</v>
      </c>
      <c r="L1191" s="156">
        <f t="shared" si="54"/>
        <v>1019</v>
      </c>
      <c r="M1191" s="171" t="s">
        <v>22</v>
      </c>
      <c r="N1191" s="128">
        <v>919</v>
      </c>
      <c r="O1191" s="128">
        <v>1165</v>
      </c>
      <c r="P1191" s="156">
        <f t="shared" si="55"/>
        <v>-246</v>
      </c>
    </row>
    <row r="1192" spans="1:16" ht="14.1" customHeight="1" x14ac:dyDescent="0.2">
      <c r="I1192" s="171" t="s">
        <v>308</v>
      </c>
      <c r="J1192" s="128">
        <v>9383</v>
      </c>
      <c r="K1192" s="128">
        <v>8381</v>
      </c>
      <c r="L1192" s="156">
        <f t="shared" si="54"/>
        <v>1002</v>
      </c>
      <c r="M1192" s="171" t="s">
        <v>334</v>
      </c>
      <c r="N1192" s="128">
        <v>19</v>
      </c>
      <c r="O1192" s="128">
        <v>180</v>
      </c>
      <c r="P1192" s="156">
        <f t="shared" si="55"/>
        <v>-161</v>
      </c>
    </row>
    <row r="1193" spans="1:16" ht="14.1" customHeight="1" x14ac:dyDescent="0.2">
      <c r="I1193" s="171" t="s">
        <v>198</v>
      </c>
      <c r="J1193" s="128">
        <v>1847</v>
      </c>
      <c r="K1193" s="128">
        <v>993</v>
      </c>
      <c r="L1193" s="156">
        <f t="shared" si="54"/>
        <v>854</v>
      </c>
      <c r="M1193" s="171" t="s">
        <v>316</v>
      </c>
      <c r="N1193" s="128">
        <v>683</v>
      </c>
      <c r="O1193" s="128">
        <v>824</v>
      </c>
      <c r="P1193" s="156">
        <f t="shared" si="55"/>
        <v>-141</v>
      </c>
    </row>
    <row r="1194" spans="1:16" ht="14.1" customHeight="1" x14ac:dyDescent="0.2">
      <c r="I1194" s="171" t="s">
        <v>262</v>
      </c>
      <c r="J1194" s="128">
        <v>485</v>
      </c>
      <c r="K1194" s="128">
        <v>55</v>
      </c>
      <c r="L1194" s="156">
        <f t="shared" si="54"/>
        <v>430</v>
      </c>
      <c r="M1194" s="171" t="s">
        <v>338</v>
      </c>
      <c r="N1194" s="128">
        <v>260</v>
      </c>
      <c r="O1194" s="128">
        <v>387</v>
      </c>
      <c r="P1194" s="156">
        <f t="shared" si="55"/>
        <v>-127</v>
      </c>
    </row>
    <row r="1195" spans="1:16" ht="14.1" customHeight="1" x14ac:dyDescent="0.2">
      <c r="A1195" s="111"/>
      <c r="B1195" s="367"/>
      <c r="C1195" s="367"/>
      <c r="D1195" s="367"/>
      <c r="E1195" s="367"/>
      <c r="F1195" s="367"/>
      <c r="G1195" s="367"/>
      <c r="H1195" s="367"/>
      <c r="I1195" s="171" t="s">
        <v>210</v>
      </c>
      <c r="J1195" s="128">
        <v>326</v>
      </c>
      <c r="K1195" s="128">
        <v>84</v>
      </c>
      <c r="L1195" s="156">
        <f t="shared" si="54"/>
        <v>242</v>
      </c>
      <c r="M1195" s="171" t="s">
        <v>303</v>
      </c>
      <c r="N1195" s="128">
        <v>1748</v>
      </c>
      <c r="O1195" s="128">
        <v>1858</v>
      </c>
      <c r="P1195" s="156">
        <f t="shared" si="55"/>
        <v>-110</v>
      </c>
    </row>
    <row r="1196" spans="1:16" ht="14.1" customHeight="1" x14ac:dyDescent="0.2">
      <c r="A1196" s="111"/>
      <c r="B1196" s="367"/>
      <c r="C1196" s="367"/>
      <c r="D1196" s="367"/>
      <c r="E1196" s="367"/>
      <c r="F1196" s="367"/>
      <c r="G1196" s="367"/>
      <c r="H1196" s="367"/>
      <c r="I1196" s="171" t="s">
        <v>314</v>
      </c>
      <c r="J1196" s="128">
        <v>284</v>
      </c>
      <c r="K1196" s="128">
        <v>44</v>
      </c>
      <c r="L1196" s="156">
        <f t="shared" si="54"/>
        <v>240</v>
      </c>
      <c r="M1196" s="171" t="s">
        <v>368</v>
      </c>
      <c r="N1196" s="128">
        <v>0</v>
      </c>
      <c r="O1196" s="128">
        <v>43</v>
      </c>
      <c r="P1196" s="156">
        <f t="shared" si="55"/>
        <v>-43</v>
      </c>
    </row>
    <row r="1197" spans="1:16" ht="14.1" customHeight="1" x14ac:dyDescent="0.2">
      <c r="A1197" s="111"/>
      <c r="B1197" s="367"/>
      <c r="C1197" s="367"/>
      <c r="D1197" s="367"/>
      <c r="E1197" s="367"/>
      <c r="F1197" s="367"/>
      <c r="G1197" s="367"/>
      <c r="H1197" s="367"/>
      <c r="I1197" s="171" t="s">
        <v>320</v>
      </c>
      <c r="J1197" s="128">
        <v>702</v>
      </c>
      <c r="K1197" s="128">
        <v>476</v>
      </c>
      <c r="L1197" s="156">
        <f t="shared" si="54"/>
        <v>226</v>
      </c>
      <c r="M1197" s="171" t="s">
        <v>324</v>
      </c>
      <c r="N1197" s="128">
        <v>5</v>
      </c>
      <c r="O1197" s="128">
        <v>22</v>
      </c>
      <c r="P1197" s="156">
        <f t="shared" si="55"/>
        <v>-17</v>
      </c>
    </row>
    <row r="1198" spans="1:16" ht="14.1" customHeight="1" x14ac:dyDescent="0.2">
      <c r="A1198" s="111"/>
      <c r="B1198" s="367"/>
      <c r="C1198" s="367"/>
      <c r="D1198" s="367"/>
      <c r="E1198" s="367"/>
      <c r="F1198" s="367"/>
      <c r="G1198" s="367"/>
      <c r="H1198" s="367"/>
      <c r="I1198" s="171" t="s">
        <v>28</v>
      </c>
      <c r="J1198" s="128">
        <v>854</v>
      </c>
      <c r="K1198" s="128">
        <v>652</v>
      </c>
      <c r="L1198" s="156">
        <f t="shared" si="54"/>
        <v>202</v>
      </c>
      <c r="M1198" s="171" t="s">
        <v>336</v>
      </c>
      <c r="N1198" s="128">
        <v>0</v>
      </c>
      <c r="O1198" s="128">
        <v>15</v>
      </c>
      <c r="P1198" s="156">
        <f t="shared" si="55"/>
        <v>-15</v>
      </c>
    </row>
    <row r="1199" spans="1:16" ht="14.1" customHeight="1" x14ac:dyDescent="0.2">
      <c r="I1199" s="171" t="s">
        <v>318</v>
      </c>
      <c r="J1199" s="128">
        <v>384</v>
      </c>
      <c r="K1199" s="128">
        <v>188</v>
      </c>
      <c r="L1199" s="156">
        <f t="shared" si="54"/>
        <v>196</v>
      </c>
      <c r="M1199" s="171" t="s">
        <v>313</v>
      </c>
      <c r="N1199" s="128">
        <v>75</v>
      </c>
      <c r="O1199" s="128">
        <v>88</v>
      </c>
      <c r="P1199" s="156">
        <f t="shared" si="55"/>
        <v>-13</v>
      </c>
    </row>
    <row r="1200" spans="1:16" ht="14.1" customHeight="1" x14ac:dyDescent="0.2">
      <c r="I1200" s="171" t="s">
        <v>48</v>
      </c>
      <c r="J1200" s="128">
        <v>775</v>
      </c>
      <c r="K1200" s="128">
        <v>605</v>
      </c>
      <c r="L1200" s="156">
        <f t="shared" si="54"/>
        <v>170</v>
      </c>
      <c r="M1200" s="171" t="s">
        <v>326</v>
      </c>
      <c r="N1200" s="128">
        <v>395</v>
      </c>
      <c r="O1200" s="128">
        <v>407</v>
      </c>
      <c r="P1200" s="156">
        <f t="shared" si="55"/>
        <v>-12</v>
      </c>
    </row>
    <row r="1201" spans="1:16" ht="14.1" customHeight="1" x14ac:dyDescent="0.2">
      <c r="I1201" s="171" t="s">
        <v>315</v>
      </c>
      <c r="J1201" s="128">
        <v>309</v>
      </c>
      <c r="K1201" s="128">
        <v>156</v>
      </c>
      <c r="L1201" s="156">
        <f t="shared" si="54"/>
        <v>153</v>
      </c>
      <c r="M1201" s="171" t="s">
        <v>329</v>
      </c>
      <c r="N1201" s="128">
        <v>2</v>
      </c>
      <c r="O1201" s="128">
        <v>13</v>
      </c>
      <c r="P1201" s="156">
        <f t="shared" si="55"/>
        <v>-11</v>
      </c>
    </row>
    <row r="1202" spans="1:16" ht="14.1" customHeight="1" x14ac:dyDescent="0.2">
      <c r="A1202" s="104"/>
      <c r="I1202" s="171" t="s">
        <v>309</v>
      </c>
      <c r="J1202" s="128">
        <v>4384</v>
      </c>
      <c r="K1202" s="128">
        <v>4234</v>
      </c>
      <c r="L1202" s="156">
        <f t="shared" si="54"/>
        <v>150</v>
      </c>
      <c r="M1202" s="171" t="s">
        <v>335</v>
      </c>
      <c r="N1202" s="128">
        <v>9</v>
      </c>
      <c r="O1202" s="128">
        <v>19</v>
      </c>
      <c r="P1202" s="156">
        <f t="shared" si="55"/>
        <v>-10</v>
      </c>
    </row>
    <row r="1203" spans="1:16" ht="14.1" customHeight="1" x14ac:dyDescent="0.2">
      <c r="A1203" s="104"/>
      <c r="I1203" s="171" t="s">
        <v>311</v>
      </c>
      <c r="J1203" s="128">
        <v>1936</v>
      </c>
      <c r="K1203" s="128">
        <v>1802</v>
      </c>
      <c r="L1203" s="156">
        <f t="shared" si="54"/>
        <v>134</v>
      </c>
      <c r="M1203" s="171" t="s">
        <v>134</v>
      </c>
      <c r="N1203" s="128">
        <v>2</v>
      </c>
      <c r="O1203" s="128">
        <v>7</v>
      </c>
      <c r="P1203" s="156">
        <f t="shared" si="55"/>
        <v>-5</v>
      </c>
    </row>
    <row r="1204" spans="1:16" ht="14.1" customHeight="1" x14ac:dyDescent="0.2">
      <c r="A1204" s="104"/>
      <c r="I1204" s="171" t="s">
        <v>350</v>
      </c>
      <c r="J1204" s="128">
        <v>260</v>
      </c>
      <c r="K1204" s="128">
        <v>143</v>
      </c>
      <c r="L1204" s="156">
        <f t="shared" si="54"/>
        <v>117</v>
      </c>
      <c r="M1204" s="171" t="s">
        <v>331</v>
      </c>
      <c r="N1204" s="128">
        <v>20</v>
      </c>
      <c r="O1204" s="128">
        <v>23</v>
      </c>
      <c r="P1204" s="156">
        <f t="shared" si="55"/>
        <v>-3</v>
      </c>
    </row>
    <row r="1205" spans="1:16" ht="14.1" customHeight="1" x14ac:dyDescent="0.2">
      <c r="A1205" s="104"/>
      <c r="I1205" s="171" t="s">
        <v>33</v>
      </c>
      <c r="J1205" s="128">
        <v>194</v>
      </c>
      <c r="K1205" s="128">
        <v>86</v>
      </c>
      <c r="L1205" s="156">
        <f t="shared" si="54"/>
        <v>108</v>
      </c>
      <c r="M1205" s="171" t="s">
        <v>130</v>
      </c>
      <c r="N1205" s="128">
        <v>6</v>
      </c>
      <c r="O1205" s="128">
        <v>8</v>
      </c>
      <c r="P1205" s="156">
        <f t="shared" si="55"/>
        <v>-2</v>
      </c>
    </row>
    <row r="1206" spans="1:16" ht="14.1" customHeight="1" x14ac:dyDescent="0.2">
      <c r="A1206" s="104"/>
      <c r="I1206" s="171" t="s">
        <v>305</v>
      </c>
      <c r="J1206" s="128">
        <v>4299</v>
      </c>
      <c r="K1206" s="128">
        <v>4241</v>
      </c>
      <c r="L1206" s="156">
        <f t="shared" si="54"/>
        <v>58</v>
      </c>
      <c r="M1206" s="171" t="s">
        <v>319</v>
      </c>
      <c r="N1206" s="128">
        <v>0</v>
      </c>
      <c r="O1206" s="128">
        <v>1</v>
      </c>
      <c r="P1206" s="156">
        <f t="shared" si="55"/>
        <v>-1</v>
      </c>
    </row>
    <row r="1207" spans="1:16" ht="14.1" customHeight="1" x14ac:dyDescent="0.2">
      <c r="A1207" s="104"/>
      <c r="I1207" s="171" t="s">
        <v>265</v>
      </c>
      <c r="J1207" s="128">
        <v>82</v>
      </c>
      <c r="K1207" s="128">
        <v>37</v>
      </c>
      <c r="L1207" s="156">
        <f t="shared" si="54"/>
        <v>45</v>
      </c>
      <c r="M1207" s="171" t="s">
        <v>137</v>
      </c>
      <c r="N1207" s="128">
        <v>16468</v>
      </c>
      <c r="O1207" s="128">
        <v>25471</v>
      </c>
      <c r="P1207" s="156">
        <f t="shared" si="55"/>
        <v>-9003</v>
      </c>
    </row>
    <row r="1208" spans="1:16" ht="14.1" customHeight="1" x14ac:dyDescent="0.2">
      <c r="A1208" s="104"/>
      <c r="I1208" s="171" t="s">
        <v>317</v>
      </c>
      <c r="J1208" s="128">
        <v>49</v>
      </c>
      <c r="K1208" s="128">
        <v>9</v>
      </c>
      <c r="L1208" s="156">
        <f t="shared" si="54"/>
        <v>40</v>
      </c>
    </row>
    <row r="1209" spans="1:16" ht="14.1" customHeight="1" x14ac:dyDescent="0.2">
      <c r="A1209" s="104"/>
      <c r="I1209" s="171" t="s">
        <v>271</v>
      </c>
      <c r="J1209" s="128">
        <v>232</v>
      </c>
      <c r="K1209" s="128">
        <v>207</v>
      </c>
      <c r="L1209" s="156">
        <f t="shared" si="54"/>
        <v>25</v>
      </c>
    </row>
    <row r="1210" spans="1:16" ht="14.1" customHeight="1" x14ac:dyDescent="0.2">
      <c r="A1210" s="104"/>
      <c r="I1210" s="171" t="s">
        <v>307</v>
      </c>
      <c r="J1210" s="128">
        <v>21</v>
      </c>
      <c r="K1210" s="128">
        <v>0</v>
      </c>
      <c r="L1210" s="156">
        <f t="shared" si="54"/>
        <v>21</v>
      </c>
      <c r="M1210" s="131"/>
      <c r="N1210" s="128"/>
      <c r="O1210" s="128"/>
      <c r="P1210" s="156"/>
    </row>
    <row r="1211" spans="1:16" ht="14.1" customHeight="1" x14ac:dyDescent="0.2">
      <c r="A1211" s="104"/>
      <c r="I1211" s="171" t="s">
        <v>212</v>
      </c>
      <c r="J1211" s="128">
        <v>18</v>
      </c>
      <c r="K1211" s="128">
        <v>3</v>
      </c>
      <c r="L1211" s="156">
        <f t="shared" si="54"/>
        <v>15</v>
      </c>
      <c r="M1211" s="131"/>
      <c r="N1211" s="128"/>
      <c r="O1211" s="128"/>
      <c r="P1211" s="156"/>
    </row>
    <row r="1212" spans="1:16" ht="14.1" customHeight="1" x14ac:dyDescent="0.2">
      <c r="A1212" s="104"/>
      <c r="I1212" s="171" t="s">
        <v>333</v>
      </c>
      <c r="J1212" s="128">
        <v>10</v>
      </c>
      <c r="K1212" s="128">
        <v>0</v>
      </c>
      <c r="L1212" s="156">
        <f t="shared" si="54"/>
        <v>10</v>
      </c>
      <c r="M1212" s="131"/>
      <c r="N1212" s="128"/>
      <c r="O1212" s="128"/>
      <c r="P1212" s="156"/>
    </row>
    <row r="1213" spans="1:16" ht="14.1" customHeight="1" x14ac:dyDescent="0.2">
      <c r="A1213" s="104"/>
      <c r="I1213" s="171" t="s">
        <v>323</v>
      </c>
      <c r="J1213" s="128">
        <v>16</v>
      </c>
      <c r="K1213" s="128">
        <v>8</v>
      </c>
      <c r="L1213" s="156">
        <f t="shared" si="54"/>
        <v>8</v>
      </c>
      <c r="M1213" s="131"/>
      <c r="N1213" s="128"/>
      <c r="O1213" s="128"/>
      <c r="P1213" s="156"/>
    </row>
    <row r="1214" spans="1:16" ht="14.1" customHeight="1" x14ac:dyDescent="0.2">
      <c r="A1214" s="104"/>
      <c r="I1214" s="171" t="s">
        <v>44</v>
      </c>
      <c r="J1214" s="128">
        <v>38</v>
      </c>
      <c r="K1214" s="128">
        <v>32</v>
      </c>
      <c r="L1214" s="156">
        <f t="shared" si="54"/>
        <v>6</v>
      </c>
      <c r="M1214" s="131"/>
      <c r="N1214" s="128"/>
      <c r="O1214" s="128"/>
      <c r="P1214" s="156"/>
    </row>
    <row r="1215" spans="1:16" ht="14.1" customHeight="1" x14ac:dyDescent="0.2">
      <c r="A1215" s="104"/>
      <c r="I1215" s="171" t="s">
        <v>340</v>
      </c>
      <c r="J1215" s="128">
        <v>4</v>
      </c>
      <c r="K1215" s="128">
        <v>0</v>
      </c>
      <c r="L1215" s="156">
        <f t="shared" si="54"/>
        <v>4</v>
      </c>
    </row>
    <row r="1216" spans="1:16" ht="14.1" customHeight="1" x14ac:dyDescent="0.2">
      <c r="A1216" s="104"/>
      <c r="I1216" s="171" t="s">
        <v>339</v>
      </c>
      <c r="J1216" s="128">
        <v>15</v>
      </c>
      <c r="K1216" s="128">
        <v>12</v>
      </c>
      <c r="L1216" s="156">
        <f t="shared" si="54"/>
        <v>3</v>
      </c>
    </row>
    <row r="1217" spans="1:16" ht="14.1" customHeight="1" x14ac:dyDescent="0.2">
      <c r="A1217" s="104"/>
      <c r="I1217" s="171" t="s">
        <v>322</v>
      </c>
      <c r="J1217" s="128">
        <v>41</v>
      </c>
      <c r="K1217" s="128">
        <v>40</v>
      </c>
      <c r="L1217" s="156">
        <f t="shared" si="54"/>
        <v>1</v>
      </c>
      <c r="M1217" s="369"/>
      <c r="N1217" s="370"/>
      <c r="O1217" s="370"/>
      <c r="P1217" s="156"/>
    </row>
    <row r="1218" spans="1:16" ht="14.1" customHeight="1" x14ac:dyDescent="0.2">
      <c r="I1218" s="171" t="s">
        <v>341</v>
      </c>
      <c r="J1218" s="128">
        <v>8</v>
      </c>
      <c r="K1218" s="128">
        <v>7</v>
      </c>
      <c r="L1218" s="156">
        <f t="shared" si="54"/>
        <v>1</v>
      </c>
      <c r="M1218" s="369"/>
      <c r="N1218" s="370"/>
      <c r="O1218" s="370"/>
      <c r="P1218" s="156"/>
    </row>
    <row r="1219" spans="1:16" ht="14.1" customHeight="1" x14ac:dyDescent="0.2">
      <c r="I1219" s="171" t="s">
        <v>356</v>
      </c>
      <c r="J1219" s="128">
        <v>7</v>
      </c>
      <c r="K1219" s="128">
        <v>7</v>
      </c>
      <c r="L1219" s="156">
        <f t="shared" si="54"/>
        <v>0</v>
      </c>
      <c r="M1219" s="369"/>
      <c r="N1219" s="370"/>
      <c r="O1219" s="370"/>
      <c r="P1219" s="156"/>
    </row>
    <row r="1220" spans="1:16" ht="14.1" customHeight="1" x14ac:dyDescent="0.2">
      <c r="I1220" s="131"/>
      <c r="J1220" s="370"/>
      <c r="K1220" s="370"/>
      <c r="L1220" s="156"/>
      <c r="M1220" s="369"/>
      <c r="N1220" s="370"/>
      <c r="O1220" s="370"/>
      <c r="P1220" s="156"/>
    </row>
    <row r="1221" spans="1:16" ht="14.1" customHeight="1" x14ac:dyDescent="0.2">
      <c r="I1221" s="131"/>
      <c r="J1221" s="370"/>
      <c r="K1221" s="370"/>
      <c r="L1221" s="156"/>
      <c r="M1221" s="369"/>
      <c r="N1221" s="370"/>
      <c r="O1221" s="370"/>
      <c r="P1221" s="156"/>
    </row>
    <row r="1222" spans="1:16" ht="14.1" customHeight="1" x14ac:dyDescent="0.2">
      <c r="I1222" s="131"/>
      <c r="J1222" s="370"/>
      <c r="K1222" s="370"/>
      <c r="L1222" s="156"/>
      <c r="M1222" s="369"/>
      <c r="N1222" s="370"/>
      <c r="O1222" s="370"/>
      <c r="P1222" s="156"/>
    </row>
    <row r="1223" spans="1:16" ht="14.1" customHeight="1" x14ac:dyDescent="0.2">
      <c r="I1223" s="131"/>
      <c r="J1223" s="370"/>
      <c r="K1223" s="370"/>
      <c r="L1223" s="156"/>
      <c r="M1223" s="369"/>
      <c r="N1223" s="370"/>
      <c r="O1223" s="370"/>
      <c r="P1223" s="156"/>
    </row>
    <row r="1224" spans="1:16" ht="14.1" customHeight="1" x14ac:dyDescent="0.2">
      <c r="I1224" s="131"/>
      <c r="J1224" s="370"/>
      <c r="K1224" s="370"/>
      <c r="L1224" s="156"/>
      <c r="M1224" s="369"/>
      <c r="N1224" s="370"/>
      <c r="O1224" s="370"/>
      <c r="P1224" s="156"/>
    </row>
    <row r="1225" spans="1:16" ht="14.1" customHeight="1" x14ac:dyDescent="0.2">
      <c r="A1225" s="104"/>
    </row>
    <row r="1226" spans="1:16" ht="14.1" customHeight="1" x14ac:dyDescent="0.2">
      <c r="A1226" s="104"/>
    </row>
    <row r="1227" spans="1:16" ht="14.1" customHeight="1" x14ac:dyDescent="0.2">
      <c r="A1227" s="104"/>
      <c r="I1227" s="371" t="s">
        <v>351</v>
      </c>
      <c r="J1227" s="372">
        <f>SUM(J1184:J1226)</f>
        <v>88580</v>
      </c>
      <c r="K1227" s="372">
        <f>SUM(K1184:K1226)</f>
        <v>65555</v>
      </c>
      <c r="L1227" s="372">
        <f>SUM(L1184:L1226)</f>
        <v>23025</v>
      </c>
      <c r="M1227" s="378" t="s">
        <v>351</v>
      </c>
      <c r="N1227" s="372">
        <f>SUM(N1184:N1226)</f>
        <v>108885</v>
      </c>
      <c r="O1227" s="372">
        <f>SUM(O1184:O1226)</f>
        <v>128776</v>
      </c>
      <c r="P1227" s="372">
        <f>SUM(P1184:P1226)</f>
        <v>-19891</v>
      </c>
    </row>
    <row r="1228" spans="1:16" ht="14.1" customHeight="1" x14ac:dyDescent="0.2">
      <c r="A1228" s="104"/>
      <c r="J1228" s="372">
        <f>N1227</f>
        <v>108885</v>
      </c>
      <c r="K1228" s="372">
        <f>O1227</f>
        <v>128776</v>
      </c>
      <c r="L1228" s="372">
        <f>P1227</f>
        <v>-19891</v>
      </c>
    </row>
    <row r="1229" spans="1:16" ht="14.1" customHeight="1" x14ac:dyDescent="0.2">
      <c r="A1229" s="104"/>
      <c r="J1229" s="376">
        <f>SUM(J1227:J1228)</f>
        <v>197465</v>
      </c>
      <c r="K1229" s="376">
        <f>SUM(K1227:K1228)</f>
        <v>194331</v>
      </c>
      <c r="L1229" s="376">
        <f>SUM(L1227:L1228)</f>
        <v>3134</v>
      </c>
    </row>
    <row r="1230" spans="1:16" ht="14.1" customHeight="1" x14ac:dyDescent="0.2">
      <c r="A1230" s="104"/>
      <c r="I1230" s="377" t="s">
        <v>388</v>
      </c>
      <c r="J1230" s="342">
        <f>C1183-J1229</f>
        <v>0</v>
      </c>
      <c r="K1230" s="342">
        <f>E1183-K1229</f>
        <v>0</v>
      </c>
      <c r="L1230" s="342">
        <f>G1183-L1229</f>
        <v>0</v>
      </c>
    </row>
    <row r="1231" spans="1:16" ht="14.1" customHeight="1" x14ac:dyDescent="0.2">
      <c r="A1231" s="104"/>
    </row>
    <row r="1232" spans="1:16" ht="14.1" customHeight="1" x14ac:dyDescent="0.2">
      <c r="A1232" s="114">
        <v>25</v>
      </c>
      <c r="B1232" s="415" t="s">
        <v>76</v>
      </c>
      <c r="C1232" s="48">
        <v>181807</v>
      </c>
      <c r="D1232" s="363">
        <f>C1232*100/22958322</f>
        <v>0.79190020943168238</v>
      </c>
      <c r="E1232" s="48">
        <v>165813</v>
      </c>
      <c r="F1232" s="363">
        <f>E1232*100/23212007</f>
        <v>0.71434150437745436</v>
      </c>
      <c r="G1232" s="120">
        <f>C1232-E1232</f>
        <v>15994</v>
      </c>
      <c r="H1232" s="121">
        <f>G1232*100/E1232</f>
        <v>9.6458058173967061</v>
      </c>
      <c r="I1232" s="371"/>
      <c r="J1232" s="372"/>
      <c r="K1232" s="372"/>
      <c r="L1232" s="372"/>
      <c r="M1232" s="378"/>
      <c r="N1232" s="372"/>
      <c r="O1232" s="372"/>
      <c r="P1232" s="372"/>
    </row>
    <row r="1233" spans="1:16" ht="14.1" customHeight="1" x14ac:dyDescent="0.2">
      <c r="I1233" s="171" t="s">
        <v>302</v>
      </c>
      <c r="J1233" s="128">
        <v>72815</v>
      </c>
      <c r="K1233" s="128">
        <v>57805</v>
      </c>
      <c r="L1233" s="156">
        <f t="shared" ref="L1233:L1256" si="56">J1233-K1233</f>
        <v>15010</v>
      </c>
      <c r="M1233" s="171" t="s">
        <v>312</v>
      </c>
      <c r="N1233" s="128">
        <v>35316</v>
      </c>
      <c r="O1233" s="128">
        <v>37049</v>
      </c>
      <c r="P1233" s="156">
        <f t="shared" ref="P1233:P1256" si="57">N1233-O1233</f>
        <v>-1733</v>
      </c>
    </row>
    <row r="1234" spans="1:16" ht="14.1" customHeight="1" x14ac:dyDescent="0.2">
      <c r="H1234" s="367"/>
      <c r="I1234" s="171" t="s">
        <v>301</v>
      </c>
      <c r="J1234" s="128">
        <v>23890</v>
      </c>
      <c r="K1234" s="128">
        <v>21875</v>
      </c>
      <c r="L1234" s="156">
        <f t="shared" si="56"/>
        <v>2015</v>
      </c>
      <c r="M1234" s="171" t="s">
        <v>198</v>
      </c>
      <c r="N1234" s="128">
        <v>1577</v>
      </c>
      <c r="O1234" s="128">
        <v>2459</v>
      </c>
      <c r="P1234" s="156">
        <f t="shared" si="57"/>
        <v>-882</v>
      </c>
    </row>
    <row r="1235" spans="1:16" ht="14.1" customHeight="1" x14ac:dyDescent="0.2">
      <c r="H1235" s="367"/>
      <c r="I1235" s="171" t="s">
        <v>199</v>
      </c>
      <c r="J1235" s="128">
        <v>2127</v>
      </c>
      <c r="K1235" s="128">
        <v>801</v>
      </c>
      <c r="L1235" s="156">
        <f t="shared" si="56"/>
        <v>1326</v>
      </c>
      <c r="M1235" s="171" t="s">
        <v>204</v>
      </c>
      <c r="N1235" s="128">
        <v>4006</v>
      </c>
      <c r="O1235" s="128">
        <v>4750</v>
      </c>
      <c r="P1235" s="156">
        <f t="shared" si="57"/>
        <v>-744</v>
      </c>
    </row>
    <row r="1236" spans="1:16" ht="14.1" customHeight="1" x14ac:dyDescent="0.2">
      <c r="H1236" s="367"/>
      <c r="I1236" s="171" t="s">
        <v>305</v>
      </c>
      <c r="J1236" s="128">
        <v>8633</v>
      </c>
      <c r="K1236" s="128">
        <v>7804</v>
      </c>
      <c r="L1236" s="156">
        <f t="shared" si="56"/>
        <v>829</v>
      </c>
      <c r="M1236" s="171" t="s">
        <v>323</v>
      </c>
      <c r="N1236" s="128">
        <v>452</v>
      </c>
      <c r="O1236" s="128">
        <v>1062</v>
      </c>
      <c r="P1236" s="156">
        <f t="shared" si="57"/>
        <v>-610</v>
      </c>
    </row>
    <row r="1237" spans="1:16" ht="14.1" customHeight="1" x14ac:dyDescent="0.2">
      <c r="H1237" s="367"/>
      <c r="I1237" s="171" t="s">
        <v>320</v>
      </c>
      <c r="J1237" s="128">
        <v>1845</v>
      </c>
      <c r="K1237" s="128">
        <v>1307</v>
      </c>
      <c r="L1237" s="156">
        <f t="shared" si="56"/>
        <v>538</v>
      </c>
      <c r="M1237" s="171" t="s">
        <v>303</v>
      </c>
      <c r="N1237" s="128">
        <v>97</v>
      </c>
      <c r="O1237" s="128">
        <v>506</v>
      </c>
      <c r="P1237" s="156">
        <f t="shared" si="57"/>
        <v>-409</v>
      </c>
    </row>
    <row r="1238" spans="1:16" ht="14.1" customHeight="1" x14ac:dyDescent="0.2">
      <c r="H1238" s="367"/>
      <c r="I1238" s="171" t="s">
        <v>31</v>
      </c>
      <c r="J1238" s="128">
        <v>4931</v>
      </c>
      <c r="K1238" s="128">
        <v>4397</v>
      </c>
      <c r="L1238" s="156">
        <f t="shared" si="56"/>
        <v>534</v>
      </c>
      <c r="M1238" s="171" t="s">
        <v>306</v>
      </c>
      <c r="N1238" s="128">
        <v>1081</v>
      </c>
      <c r="O1238" s="128">
        <v>1376</v>
      </c>
      <c r="P1238" s="156">
        <f t="shared" si="57"/>
        <v>-295</v>
      </c>
    </row>
    <row r="1239" spans="1:16" ht="14.1" customHeight="1" x14ac:dyDescent="0.2">
      <c r="H1239" s="367"/>
      <c r="I1239" s="171" t="s">
        <v>308</v>
      </c>
      <c r="J1239" s="128">
        <v>2697</v>
      </c>
      <c r="K1239" s="128">
        <v>2331</v>
      </c>
      <c r="L1239" s="156">
        <f t="shared" si="56"/>
        <v>366</v>
      </c>
      <c r="M1239" s="171" t="s">
        <v>309</v>
      </c>
      <c r="N1239" s="128">
        <v>1841</v>
      </c>
      <c r="O1239" s="128">
        <v>1989</v>
      </c>
      <c r="P1239" s="156">
        <f t="shared" si="57"/>
        <v>-148</v>
      </c>
    </row>
    <row r="1240" spans="1:16" ht="14.1" customHeight="1" x14ac:dyDescent="0.2">
      <c r="H1240" s="367"/>
      <c r="I1240" s="171" t="s">
        <v>22</v>
      </c>
      <c r="J1240" s="128">
        <v>3048</v>
      </c>
      <c r="K1240" s="128">
        <v>2740</v>
      </c>
      <c r="L1240" s="156">
        <f t="shared" si="56"/>
        <v>308</v>
      </c>
      <c r="M1240" s="171" t="s">
        <v>318</v>
      </c>
      <c r="N1240" s="128">
        <v>882</v>
      </c>
      <c r="O1240" s="128">
        <v>1005</v>
      </c>
      <c r="P1240" s="156">
        <f t="shared" si="57"/>
        <v>-123</v>
      </c>
    </row>
    <row r="1241" spans="1:16" ht="14.1" customHeight="1" x14ac:dyDescent="0.2">
      <c r="H1241" s="367"/>
      <c r="I1241" s="171" t="s">
        <v>304</v>
      </c>
      <c r="J1241" s="128">
        <v>7380</v>
      </c>
      <c r="K1241" s="128">
        <v>7117</v>
      </c>
      <c r="L1241" s="156">
        <f t="shared" si="56"/>
        <v>263</v>
      </c>
      <c r="M1241" s="171" t="s">
        <v>28</v>
      </c>
      <c r="N1241" s="128">
        <v>836</v>
      </c>
      <c r="O1241" s="128">
        <v>937</v>
      </c>
      <c r="P1241" s="156">
        <f t="shared" si="57"/>
        <v>-101</v>
      </c>
    </row>
    <row r="1242" spans="1:16" ht="14.1" customHeight="1" x14ac:dyDescent="0.2">
      <c r="H1242" s="367"/>
      <c r="I1242" s="171" t="s">
        <v>332</v>
      </c>
      <c r="J1242" s="128">
        <v>1026</v>
      </c>
      <c r="K1242" s="128">
        <v>766</v>
      </c>
      <c r="L1242" s="156">
        <f t="shared" si="56"/>
        <v>260</v>
      </c>
      <c r="M1242" s="171" t="s">
        <v>311</v>
      </c>
      <c r="N1242" s="128">
        <v>2240</v>
      </c>
      <c r="O1242" s="128">
        <v>2314</v>
      </c>
      <c r="P1242" s="156">
        <f t="shared" si="57"/>
        <v>-74</v>
      </c>
    </row>
    <row r="1243" spans="1:16" ht="14.1" customHeight="1" x14ac:dyDescent="0.2">
      <c r="A1243" s="111"/>
      <c r="B1243" s="367"/>
      <c r="C1243" s="367"/>
      <c r="D1243" s="367"/>
      <c r="E1243" s="367"/>
      <c r="F1243" s="367"/>
      <c r="G1243" s="367"/>
      <c r="H1243" s="367"/>
      <c r="I1243" s="171" t="s">
        <v>331</v>
      </c>
      <c r="J1243" s="128">
        <v>101</v>
      </c>
      <c r="K1243" s="128">
        <v>10</v>
      </c>
      <c r="L1243" s="156">
        <f t="shared" si="56"/>
        <v>91</v>
      </c>
      <c r="M1243" s="171" t="s">
        <v>211</v>
      </c>
      <c r="N1243" s="128">
        <v>35</v>
      </c>
      <c r="O1243" s="128">
        <v>103</v>
      </c>
      <c r="P1243" s="156">
        <f t="shared" si="57"/>
        <v>-68</v>
      </c>
    </row>
    <row r="1244" spans="1:16" ht="14.1" customHeight="1" x14ac:dyDescent="0.2">
      <c r="H1244" s="367"/>
      <c r="I1244" s="171" t="s">
        <v>329</v>
      </c>
      <c r="J1244" s="128">
        <v>96</v>
      </c>
      <c r="K1244" s="128">
        <v>6</v>
      </c>
      <c r="L1244" s="156">
        <f t="shared" si="56"/>
        <v>90</v>
      </c>
      <c r="M1244" s="171" t="s">
        <v>333</v>
      </c>
      <c r="N1244" s="128">
        <v>6</v>
      </c>
      <c r="O1244" s="128">
        <v>63</v>
      </c>
      <c r="P1244" s="156">
        <f t="shared" si="57"/>
        <v>-57</v>
      </c>
    </row>
    <row r="1245" spans="1:16" ht="14.1" customHeight="1" x14ac:dyDescent="0.2">
      <c r="H1245" s="367"/>
      <c r="I1245" s="171" t="s">
        <v>315</v>
      </c>
      <c r="J1245" s="128">
        <v>106</v>
      </c>
      <c r="K1245" s="128">
        <v>55</v>
      </c>
      <c r="L1245" s="156">
        <f t="shared" si="56"/>
        <v>51</v>
      </c>
      <c r="M1245" s="171" t="s">
        <v>201</v>
      </c>
      <c r="N1245" s="128">
        <v>77</v>
      </c>
      <c r="O1245" s="128">
        <v>129</v>
      </c>
      <c r="P1245" s="156">
        <f t="shared" si="57"/>
        <v>-52</v>
      </c>
    </row>
    <row r="1246" spans="1:16" ht="14.1" customHeight="1" x14ac:dyDescent="0.2">
      <c r="H1246" s="367"/>
      <c r="I1246" s="171" t="s">
        <v>210</v>
      </c>
      <c r="J1246" s="128">
        <v>208</v>
      </c>
      <c r="K1246" s="128">
        <v>167</v>
      </c>
      <c r="L1246" s="156">
        <f t="shared" si="56"/>
        <v>41</v>
      </c>
      <c r="M1246" s="171" t="s">
        <v>33</v>
      </c>
      <c r="N1246" s="128">
        <v>20</v>
      </c>
      <c r="O1246" s="128">
        <v>61</v>
      </c>
      <c r="P1246" s="156">
        <f t="shared" si="57"/>
        <v>-41</v>
      </c>
    </row>
    <row r="1247" spans="1:16" ht="14.1" customHeight="1" x14ac:dyDescent="0.2">
      <c r="H1247" s="367"/>
      <c r="I1247" s="171" t="s">
        <v>48</v>
      </c>
      <c r="J1247" s="128">
        <v>146</v>
      </c>
      <c r="K1247" s="128">
        <v>118</v>
      </c>
      <c r="L1247" s="156">
        <f t="shared" si="56"/>
        <v>28</v>
      </c>
      <c r="M1247" s="171" t="s">
        <v>313</v>
      </c>
      <c r="N1247" s="128">
        <v>81</v>
      </c>
      <c r="O1247" s="128">
        <v>120</v>
      </c>
      <c r="P1247" s="156">
        <f t="shared" si="57"/>
        <v>-39</v>
      </c>
    </row>
    <row r="1248" spans="1:16" ht="14.1" customHeight="1" x14ac:dyDescent="0.2">
      <c r="H1248" s="367"/>
      <c r="I1248" s="171" t="s">
        <v>254</v>
      </c>
      <c r="J1248" s="128">
        <v>20</v>
      </c>
      <c r="K1248" s="128">
        <v>0</v>
      </c>
      <c r="L1248" s="156">
        <f t="shared" si="56"/>
        <v>20</v>
      </c>
      <c r="M1248" s="171" t="s">
        <v>212</v>
      </c>
      <c r="N1248" s="128">
        <v>87</v>
      </c>
      <c r="O1248" s="128">
        <v>116</v>
      </c>
      <c r="P1248" s="156">
        <f t="shared" si="57"/>
        <v>-29</v>
      </c>
    </row>
    <row r="1249" spans="1:16" ht="14.1" customHeight="1" x14ac:dyDescent="0.2">
      <c r="H1249" s="367"/>
      <c r="I1249" s="171" t="s">
        <v>350</v>
      </c>
      <c r="J1249" s="128">
        <v>10</v>
      </c>
      <c r="K1249" s="128">
        <v>0</v>
      </c>
      <c r="L1249" s="156">
        <f t="shared" si="56"/>
        <v>10</v>
      </c>
      <c r="M1249" s="171" t="s">
        <v>257</v>
      </c>
      <c r="N1249" s="128">
        <v>0</v>
      </c>
      <c r="O1249" s="128">
        <v>17</v>
      </c>
      <c r="P1249" s="156">
        <f t="shared" si="57"/>
        <v>-17</v>
      </c>
    </row>
    <row r="1250" spans="1:16" ht="14.1" customHeight="1" x14ac:dyDescent="0.2">
      <c r="H1250" s="367"/>
      <c r="I1250" s="171" t="s">
        <v>337</v>
      </c>
      <c r="J1250" s="128">
        <v>10</v>
      </c>
      <c r="K1250" s="128">
        <v>0</v>
      </c>
      <c r="L1250" s="156">
        <f t="shared" si="56"/>
        <v>10</v>
      </c>
      <c r="M1250" s="171" t="s">
        <v>338</v>
      </c>
      <c r="N1250" s="128">
        <v>72</v>
      </c>
      <c r="O1250" s="128">
        <v>82</v>
      </c>
      <c r="P1250" s="156">
        <f t="shared" si="57"/>
        <v>-10</v>
      </c>
    </row>
    <row r="1251" spans="1:16" ht="14.1" customHeight="1" x14ac:dyDescent="0.2">
      <c r="H1251" s="367"/>
      <c r="I1251" s="171" t="s">
        <v>44</v>
      </c>
      <c r="J1251" s="128">
        <v>9</v>
      </c>
      <c r="K1251" s="128">
        <v>0</v>
      </c>
      <c r="L1251" s="156">
        <f t="shared" si="56"/>
        <v>9</v>
      </c>
      <c r="M1251" s="171" t="s">
        <v>319</v>
      </c>
      <c r="N1251" s="128">
        <v>0</v>
      </c>
      <c r="O1251" s="128">
        <v>9</v>
      </c>
      <c r="P1251" s="156">
        <f t="shared" si="57"/>
        <v>-9</v>
      </c>
    </row>
    <row r="1252" spans="1:16" ht="14.1" customHeight="1" x14ac:dyDescent="0.2">
      <c r="H1252" s="367"/>
      <c r="I1252" s="171" t="s">
        <v>321</v>
      </c>
      <c r="J1252" s="128">
        <v>7</v>
      </c>
      <c r="K1252" s="128">
        <v>0</v>
      </c>
      <c r="L1252" s="156">
        <f t="shared" si="56"/>
        <v>7</v>
      </c>
      <c r="M1252" s="171" t="s">
        <v>327</v>
      </c>
      <c r="N1252" s="128">
        <v>0</v>
      </c>
      <c r="O1252" s="128">
        <v>4</v>
      </c>
      <c r="P1252" s="156">
        <f t="shared" si="57"/>
        <v>-4</v>
      </c>
    </row>
    <row r="1253" spans="1:16" ht="14.1" customHeight="1" x14ac:dyDescent="0.2">
      <c r="H1253" s="367"/>
      <c r="I1253" s="171" t="s">
        <v>341</v>
      </c>
      <c r="J1253" s="128">
        <v>7</v>
      </c>
      <c r="K1253" s="128">
        <v>0</v>
      </c>
      <c r="L1253" s="156">
        <f t="shared" si="56"/>
        <v>7</v>
      </c>
      <c r="M1253" s="171" t="s">
        <v>310</v>
      </c>
      <c r="N1253" s="128">
        <v>0</v>
      </c>
      <c r="O1253" s="128">
        <v>3</v>
      </c>
      <c r="P1253" s="156">
        <f t="shared" si="57"/>
        <v>-3</v>
      </c>
    </row>
    <row r="1254" spans="1:16" ht="14.1" customHeight="1" x14ac:dyDescent="0.2">
      <c r="H1254" s="367"/>
      <c r="I1254" s="171" t="s">
        <v>334</v>
      </c>
      <c r="J1254" s="128">
        <v>2</v>
      </c>
      <c r="K1254" s="128">
        <v>0</v>
      </c>
      <c r="L1254" s="156">
        <f t="shared" si="56"/>
        <v>2</v>
      </c>
      <c r="M1254" s="171" t="s">
        <v>317</v>
      </c>
      <c r="N1254" s="128">
        <v>0</v>
      </c>
      <c r="O1254" s="128">
        <v>2</v>
      </c>
      <c r="P1254" s="156">
        <f t="shared" si="57"/>
        <v>-2</v>
      </c>
    </row>
    <row r="1255" spans="1:16" ht="14.1" customHeight="1" x14ac:dyDescent="0.2">
      <c r="A1255" s="104"/>
      <c r="H1255" s="367"/>
      <c r="I1255" s="171" t="s">
        <v>339</v>
      </c>
      <c r="J1255" s="128">
        <v>1</v>
      </c>
      <c r="K1255" s="128">
        <v>0</v>
      </c>
      <c r="L1255" s="156">
        <f t="shared" si="56"/>
        <v>1</v>
      </c>
      <c r="M1255" s="171" t="s">
        <v>335</v>
      </c>
      <c r="N1255" s="128">
        <v>3</v>
      </c>
      <c r="O1255" s="128">
        <v>5</v>
      </c>
      <c r="P1255" s="156">
        <f t="shared" si="57"/>
        <v>-2</v>
      </c>
    </row>
    <row r="1256" spans="1:16" ht="14.1" customHeight="1" x14ac:dyDescent="0.2">
      <c r="A1256" s="104"/>
      <c r="H1256" s="367"/>
      <c r="I1256" s="171" t="s">
        <v>262</v>
      </c>
      <c r="J1256" s="128">
        <v>2</v>
      </c>
      <c r="K1256" s="128">
        <v>2</v>
      </c>
      <c r="L1256" s="156">
        <f t="shared" si="56"/>
        <v>0</v>
      </c>
      <c r="M1256" s="171" t="s">
        <v>137</v>
      </c>
      <c r="N1256" s="128">
        <v>3981</v>
      </c>
      <c r="O1256" s="128">
        <v>4351</v>
      </c>
      <c r="P1256" s="156">
        <f t="shared" si="57"/>
        <v>-370</v>
      </c>
    </row>
    <row r="1257" spans="1:16" ht="14.1" customHeight="1" x14ac:dyDescent="0.2">
      <c r="A1257" s="104"/>
      <c r="I1257" s="131"/>
      <c r="J1257" s="128"/>
      <c r="K1257" s="128"/>
      <c r="L1257" s="156"/>
    </row>
    <row r="1258" spans="1:16" ht="14.1" customHeight="1" x14ac:dyDescent="0.2">
      <c r="A1258" s="104"/>
      <c r="I1258" s="131"/>
      <c r="J1258" s="128"/>
      <c r="K1258" s="128"/>
      <c r="L1258" s="156"/>
      <c r="M1258" s="131"/>
      <c r="N1258" s="128"/>
      <c r="O1258" s="128"/>
      <c r="P1258" s="156"/>
    </row>
    <row r="1259" spans="1:16" ht="14.1" customHeight="1" x14ac:dyDescent="0.2">
      <c r="A1259" s="104"/>
      <c r="I1259" s="131"/>
      <c r="J1259" s="128"/>
      <c r="K1259" s="128"/>
      <c r="L1259" s="156"/>
    </row>
    <row r="1260" spans="1:16" ht="14.1" customHeight="1" x14ac:dyDescent="0.2">
      <c r="A1260" s="104"/>
      <c r="I1260" s="131"/>
      <c r="J1260" s="128"/>
      <c r="K1260" s="128"/>
      <c r="L1260" s="156"/>
      <c r="M1260" s="131"/>
      <c r="N1260" s="128"/>
      <c r="O1260" s="128"/>
      <c r="P1260" s="156"/>
    </row>
    <row r="1261" spans="1:16" ht="14.1" customHeight="1" x14ac:dyDescent="0.2">
      <c r="A1261" s="104"/>
      <c r="I1261" s="131"/>
      <c r="J1261" s="128"/>
      <c r="K1261" s="128"/>
      <c r="L1261" s="156"/>
      <c r="M1261" s="131"/>
      <c r="N1261" s="128"/>
      <c r="O1261" s="128"/>
      <c r="P1261" s="156"/>
    </row>
    <row r="1262" spans="1:16" ht="14.1" customHeight="1" x14ac:dyDescent="0.2">
      <c r="A1262" s="104"/>
      <c r="I1262" s="131"/>
      <c r="J1262" s="128"/>
      <c r="K1262" s="128"/>
      <c r="L1262" s="156"/>
      <c r="M1262" s="131"/>
      <c r="N1262" s="128"/>
      <c r="O1262" s="128"/>
      <c r="P1262" s="156"/>
    </row>
    <row r="1263" spans="1:16" ht="14.1" customHeight="1" x14ac:dyDescent="0.2">
      <c r="A1263" s="104"/>
      <c r="I1263" s="131"/>
      <c r="J1263" s="128"/>
      <c r="K1263" s="128"/>
      <c r="L1263" s="156"/>
      <c r="M1263" s="131"/>
      <c r="N1263" s="128"/>
      <c r="O1263" s="128"/>
      <c r="P1263" s="156"/>
    </row>
    <row r="1264" spans="1:16" ht="14.1" customHeight="1" x14ac:dyDescent="0.2">
      <c r="A1264" s="104"/>
      <c r="I1264" s="131"/>
      <c r="J1264" s="128"/>
      <c r="K1264" s="128"/>
      <c r="L1264" s="156"/>
      <c r="M1264" s="131"/>
      <c r="N1264" s="128"/>
      <c r="O1264" s="128"/>
      <c r="P1264" s="156"/>
    </row>
    <row r="1265" spans="1:16" ht="14.1" customHeight="1" x14ac:dyDescent="0.2">
      <c r="A1265" s="104"/>
      <c r="I1265" s="131"/>
      <c r="J1265" s="128"/>
      <c r="K1265" s="128"/>
      <c r="L1265" s="156"/>
      <c r="M1265" s="369"/>
      <c r="N1265" s="370"/>
      <c r="O1265" s="370"/>
      <c r="P1265" s="156"/>
    </row>
    <row r="1266" spans="1:16" ht="14.1" customHeight="1" x14ac:dyDescent="0.2">
      <c r="A1266" s="104"/>
    </row>
    <row r="1267" spans="1:16" ht="14.1" customHeight="1" x14ac:dyDescent="0.2">
      <c r="I1267" s="131"/>
      <c r="J1267" s="370"/>
      <c r="K1267" s="370"/>
      <c r="L1267" s="156"/>
      <c r="M1267" s="369"/>
      <c r="N1267" s="370"/>
      <c r="O1267" s="370"/>
      <c r="P1267" s="156"/>
    </row>
    <row r="1268" spans="1:16" ht="14.1" customHeight="1" x14ac:dyDescent="0.2">
      <c r="I1268" s="131"/>
      <c r="J1268" s="370"/>
      <c r="K1268" s="370"/>
      <c r="L1268" s="156"/>
      <c r="M1268" s="369"/>
      <c r="N1268" s="370"/>
      <c r="O1268" s="370"/>
      <c r="P1268" s="156"/>
    </row>
    <row r="1269" spans="1:16" ht="14.1" customHeight="1" x14ac:dyDescent="0.2">
      <c r="I1269" s="131"/>
      <c r="J1269" s="370"/>
      <c r="K1269" s="370"/>
      <c r="L1269" s="156"/>
      <c r="M1269" s="369"/>
      <c r="N1269" s="370"/>
      <c r="O1269" s="370"/>
      <c r="P1269" s="156"/>
    </row>
    <row r="1270" spans="1:16" ht="14.1" customHeight="1" x14ac:dyDescent="0.2">
      <c r="A1270" s="104"/>
      <c r="I1270" s="131"/>
      <c r="J1270" s="370"/>
      <c r="K1270" s="370"/>
      <c r="L1270" s="156"/>
      <c r="M1270" s="369"/>
      <c r="N1270" s="370"/>
      <c r="O1270" s="370"/>
      <c r="P1270" s="156"/>
    </row>
    <row r="1271" spans="1:16" ht="14.1" customHeight="1" x14ac:dyDescent="0.2">
      <c r="A1271" s="104"/>
      <c r="I1271" s="131"/>
      <c r="J1271" s="370"/>
      <c r="K1271" s="370"/>
      <c r="L1271" s="156"/>
      <c r="M1271" s="369"/>
      <c r="N1271" s="370"/>
      <c r="O1271" s="370"/>
      <c r="P1271" s="156"/>
    </row>
    <row r="1272" spans="1:16" ht="14.1" customHeight="1" x14ac:dyDescent="0.2">
      <c r="A1272" s="104"/>
      <c r="I1272" s="131"/>
      <c r="J1272" s="370"/>
      <c r="K1272" s="370"/>
      <c r="L1272" s="156"/>
      <c r="M1272" s="369"/>
      <c r="N1272" s="370"/>
      <c r="O1272" s="370"/>
      <c r="P1272" s="156"/>
    </row>
    <row r="1273" spans="1:16" ht="14.1" customHeight="1" x14ac:dyDescent="0.2">
      <c r="M1273" s="369"/>
      <c r="N1273" s="370"/>
      <c r="O1273" s="370"/>
      <c r="P1273" s="156"/>
    </row>
    <row r="1274" spans="1:16" ht="14.1" customHeight="1" x14ac:dyDescent="0.2"/>
    <row r="1275" spans="1:16" ht="14.1" customHeight="1" x14ac:dyDescent="0.2"/>
    <row r="1276" spans="1:16" ht="14.1" customHeight="1" x14ac:dyDescent="0.2">
      <c r="A1276" s="104"/>
      <c r="I1276" s="371" t="s">
        <v>351</v>
      </c>
      <c r="J1276" s="372">
        <f>SUM(J1233:J1275)</f>
        <v>129117</v>
      </c>
      <c r="K1276" s="372">
        <f>SUM(K1233:K1275)</f>
        <v>107301</v>
      </c>
      <c r="L1276" s="372">
        <f>SUM(L1233:L1275)</f>
        <v>21816</v>
      </c>
      <c r="M1276" s="378" t="s">
        <v>351</v>
      </c>
      <c r="N1276" s="372">
        <f>SUM(N1233:N1275)</f>
        <v>52690</v>
      </c>
      <c r="O1276" s="372">
        <f>SUM(O1233:O1275)</f>
        <v>58512</v>
      </c>
      <c r="P1276" s="372">
        <f>SUM(P1233:P1275)</f>
        <v>-5822</v>
      </c>
    </row>
    <row r="1277" spans="1:16" ht="14.1" customHeight="1" x14ac:dyDescent="0.2">
      <c r="A1277" s="104"/>
      <c r="I1277" s="379"/>
      <c r="J1277" s="372">
        <f>N1276</f>
        <v>52690</v>
      </c>
      <c r="K1277" s="372">
        <f>O1276</f>
        <v>58512</v>
      </c>
      <c r="L1277" s="372">
        <f>P1276</f>
        <v>-5822</v>
      </c>
      <c r="M1277" s="388"/>
      <c r="N1277" s="389"/>
      <c r="O1277" s="389"/>
      <c r="P1277" s="389"/>
    </row>
    <row r="1278" spans="1:16" ht="14.1" customHeight="1" x14ac:dyDescent="0.2">
      <c r="A1278" s="104"/>
      <c r="J1278" s="376">
        <f>SUM(J1276:J1277)</f>
        <v>181807</v>
      </c>
      <c r="K1278" s="376">
        <f>SUM(K1276:K1277)</f>
        <v>165813</v>
      </c>
      <c r="L1278" s="376">
        <f>SUM(L1276:L1277)</f>
        <v>15994</v>
      </c>
      <c r="M1278" s="343" t="s">
        <v>360</v>
      </c>
    </row>
    <row r="1279" spans="1:16" ht="14.1" customHeight="1" x14ac:dyDescent="0.2">
      <c r="A1279" s="104"/>
      <c r="I1279" s="377" t="s">
        <v>389</v>
      </c>
      <c r="J1279" s="342">
        <f>C1232-J1278</f>
        <v>0</v>
      </c>
      <c r="K1279" s="342">
        <f>E1232-K1278</f>
        <v>0</v>
      </c>
      <c r="L1279" s="342">
        <f>G1232-L1278</f>
        <v>0</v>
      </c>
    </row>
    <row r="1280" spans="1:16" ht="14.1" customHeight="1" x14ac:dyDescent="0.2"/>
    <row r="1281" spans="1:16" ht="14.1" customHeight="1" x14ac:dyDescent="0.2">
      <c r="A1281" s="114">
        <v>26</v>
      </c>
      <c r="B1281" s="190" t="s">
        <v>95</v>
      </c>
      <c r="C1281" s="48">
        <v>180461</v>
      </c>
      <c r="D1281" s="363">
        <f>C1281*100/22958322</f>
        <v>0.78603741161919416</v>
      </c>
      <c r="E1281" s="48">
        <v>199089</v>
      </c>
      <c r="F1281" s="363">
        <f>E1281*100/23212007</f>
        <v>0.85769834551574964</v>
      </c>
      <c r="G1281" s="120">
        <f>C1281-E1281</f>
        <v>-18628</v>
      </c>
      <c r="H1281" s="121">
        <f>G1281*100/E1281</f>
        <v>-9.3566194013732549</v>
      </c>
      <c r="I1281" s="371"/>
      <c r="J1281" s="372"/>
      <c r="K1281" s="372"/>
      <c r="L1281" s="372"/>
      <c r="M1281" s="378"/>
      <c r="N1281" s="372"/>
      <c r="O1281" s="372"/>
      <c r="P1281" s="372"/>
    </row>
    <row r="1282" spans="1:16" ht="14.1" customHeight="1" x14ac:dyDescent="0.2">
      <c r="I1282" s="171" t="s">
        <v>199</v>
      </c>
      <c r="J1282" s="128">
        <v>6249</v>
      </c>
      <c r="K1282" s="128">
        <v>0</v>
      </c>
      <c r="L1282" s="156">
        <f t="shared" ref="L1282:L1308" si="58">J1282-K1282</f>
        <v>6249</v>
      </c>
      <c r="M1282" s="171" t="s">
        <v>30</v>
      </c>
      <c r="N1282" s="128">
        <v>42808</v>
      </c>
      <c r="O1282" s="128">
        <v>56472</v>
      </c>
      <c r="P1282" s="156">
        <f t="shared" ref="P1282:P1298" si="59">N1282-O1282</f>
        <v>-13664</v>
      </c>
    </row>
    <row r="1283" spans="1:16" ht="14.1" customHeight="1" x14ac:dyDescent="0.2">
      <c r="C1283" s="48"/>
      <c r="E1283" s="48"/>
      <c r="I1283" s="171" t="s">
        <v>318</v>
      </c>
      <c r="J1283" s="128">
        <v>7017</v>
      </c>
      <c r="K1283" s="128">
        <v>4793</v>
      </c>
      <c r="L1283" s="156">
        <f t="shared" si="58"/>
        <v>2224</v>
      </c>
      <c r="M1283" s="171" t="s">
        <v>306</v>
      </c>
      <c r="N1283" s="128">
        <v>78567</v>
      </c>
      <c r="O1283" s="128">
        <v>86869</v>
      </c>
      <c r="P1283" s="156">
        <f t="shared" si="59"/>
        <v>-8302</v>
      </c>
    </row>
    <row r="1284" spans="1:16" ht="14.1" customHeight="1" x14ac:dyDescent="0.2">
      <c r="C1284" s="367"/>
      <c r="D1284" s="367"/>
      <c r="E1284" s="367"/>
      <c r="F1284" s="367"/>
      <c r="I1284" s="171" t="s">
        <v>301</v>
      </c>
      <c r="J1284" s="128">
        <v>5025</v>
      </c>
      <c r="K1284" s="128">
        <v>3387</v>
      </c>
      <c r="L1284" s="156">
        <f t="shared" si="58"/>
        <v>1638</v>
      </c>
      <c r="M1284" s="171" t="s">
        <v>326</v>
      </c>
      <c r="N1284" s="128">
        <v>7412</v>
      </c>
      <c r="O1284" s="128">
        <v>13562</v>
      </c>
      <c r="P1284" s="156">
        <f t="shared" si="59"/>
        <v>-6150</v>
      </c>
    </row>
    <row r="1285" spans="1:16" ht="14.1" customHeight="1" x14ac:dyDescent="0.2">
      <c r="C1285" s="367"/>
      <c r="D1285" s="367"/>
      <c r="E1285" s="367"/>
      <c r="F1285" s="367"/>
      <c r="I1285" s="171" t="s">
        <v>312</v>
      </c>
      <c r="J1285" s="128">
        <v>3261</v>
      </c>
      <c r="K1285" s="128">
        <v>2630</v>
      </c>
      <c r="L1285" s="156">
        <f t="shared" si="58"/>
        <v>631</v>
      </c>
      <c r="M1285" s="171" t="s">
        <v>198</v>
      </c>
      <c r="N1285" s="128">
        <v>4261</v>
      </c>
      <c r="O1285" s="128">
        <v>5549</v>
      </c>
      <c r="P1285" s="156">
        <f t="shared" si="59"/>
        <v>-1288</v>
      </c>
    </row>
    <row r="1286" spans="1:16" ht="14.1" customHeight="1" x14ac:dyDescent="0.2">
      <c r="I1286" s="171" t="s">
        <v>302</v>
      </c>
      <c r="J1286" s="128">
        <v>11235</v>
      </c>
      <c r="K1286" s="128">
        <v>10788</v>
      </c>
      <c r="L1286" s="156">
        <f t="shared" si="58"/>
        <v>447</v>
      </c>
      <c r="M1286" s="171" t="s">
        <v>201</v>
      </c>
      <c r="N1286" s="128">
        <v>3237</v>
      </c>
      <c r="O1286" s="128">
        <v>4192</v>
      </c>
      <c r="P1286" s="156">
        <f t="shared" si="59"/>
        <v>-955</v>
      </c>
    </row>
    <row r="1287" spans="1:16" ht="14.1" customHeight="1" x14ac:dyDescent="0.2">
      <c r="I1287" s="171" t="s">
        <v>324</v>
      </c>
      <c r="J1287" s="128">
        <v>320</v>
      </c>
      <c r="K1287" s="128">
        <v>0</v>
      </c>
      <c r="L1287" s="156">
        <f t="shared" si="58"/>
        <v>320</v>
      </c>
      <c r="M1287" s="171" t="s">
        <v>31</v>
      </c>
      <c r="N1287" s="128">
        <v>3240</v>
      </c>
      <c r="O1287" s="128">
        <v>3633</v>
      </c>
      <c r="P1287" s="156">
        <f t="shared" si="59"/>
        <v>-393</v>
      </c>
    </row>
    <row r="1288" spans="1:16" ht="14.1" customHeight="1" x14ac:dyDescent="0.2">
      <c r="I1288" s="171" t="s">
        <v>254</v>
      </c>
      <c r="J1288" s="128">
        <v>293</v>
      </c>
      <c r="K1288" s="128">
        <v>56</v>
      </c>
      <c r="L1288" s="156">
        <f t="shared" si="58"/>
        <v>237</v>
      </c>
      <c r="M1288" s="171" t="s">
        <v>28</v>
      </c>
      <c r="N1288" s="128">
        <v>0</v>
      </c>
      <c r="O1288" s="128">
        <v>94</v>
      </c>
      <c r="P1288" s="156">
        <f t="shared" si="59"/>
        <v>-94</v>
      </c>
    </row>
    <row r="1289" spans="1:16" ht="14.1" customHeight="1" x14ac:dyDescent="0.2">
      <c r="I1289" s="171" t="s">
        <v>320</v>
      </c>
      <c r="J1289" s="128">
        <v>183</v>
      </c>
      <c r="K1289" s="128">
        <v>32</v>
      </c>
      <c r="L1289" s="156">
        <f t="shared" si="58"/>
        <v>151</v>
      </c>
      <c r="M1289" s="171" t="s">
        <v>329</v>
      </c>
      <c r="N1289" s="128">
        <v>5</v>
      </c>
      <c r="O1289" s="128">
        <v>64</v>
      </c>
      <c r="P1289" s="156">
        <f t="shared" si="59"/>
        <v>-59</v>
      </c>
    </row>
    <row r="1290" spans="1:16" ht="14.1" customHeight="1" x14ac:dyDescent="0.2">
      <c r="I1290" s="171" t="s">
        <v>307</v>
      </c>
      <c r="J1290" s="128">
        <v>552</v>
      </c>
      <c r="K1290" s="128">
        <v>412</v>
      </c>
      <c r="L1290" s="156">
        <f t="shared" si="58"/>
        <v>140</v>
      </c>
      <c r="M1290" s="171" t="s">
        <v>333</v>
      </c>
      <c r="N1290" s="128">
        <v>12</v>
      </c>
      <c r="O1290" s="128">
        <v>56</v>
      </c>
      <c r="P1290" s="156">
        <f t="shared" si="59"/>
        <v>-44</v>
      </c>
    </row>
    <row r="1291" spans="1:16" ht="14.1" customHeight="1" x14ac:dyDescent="0.2">
      <c r="I1291" s="171" t="s">
        <v>338</v>
      </c>
      <c r="J1291" s="128">
        <v>198</v>
      </c>
      <c r="K1291" s="128">
        <v>64</v>
      </c>
      <c r="L1291" s="156">
        <f t="shared" si="58"/>
        <v>134</v>
      </c>
      <c r="M1291" s="171" t="s">
        <v>48</v>
      </c>
      <c r="N1291" s="128">
        <v>49</v>
      </c>
      <c r="O1291" s="128">
        <v>88</v>
      </c>
      <c r="P1291" s="156">
        <f t="shared" si="59"/>
        <v>-39</v>
      </c>
    </row>
    <row r="1292" spans="1:16" ht="14.1" customHeight="1" x14ac:dyDescent="0.2">
      <c r="I1292" s="171" t="s">
        <v>308</v>
      </c>
      <c r="J1292" s="128">
        <v>2086</v>
      </c>
      <c r="K1292" s="128">
        <v>1953</v>
      </c>
      <c r="L1292" s="156">
        <f t="shared" si="58"/>
        <v>133</v>
      </c>
      <c r="M1292" s="171" t="s">
        <v>336</v>
      </c>
      <c r="N1292" s="128">
        <v>21</v>
      </c>
      <c r="O1292" s="128">
        <v>48</v>
      </c>
      <c r="P1292" s="156">
        <f t="shared" si="59"/>
        <v>-27</v>
      </c>
    </row>
    <row r="1293" spans="1:16" ht="14.1" customHeight="1" x14ac:dyDescent="0.2">
      <c r="I1293" s="171" t="s">
        <v>22</v>
      </c>
      <c r="J1293" s="128">
        <v>488</v>
      </c>
      <c r="K1293" s="128">
        <v>379</v>
      </c>
      <c r="L1293" s="156">
        <f t="shared" si="58"/>
        <v>109</v>
      </c>
      <c r="M1293" s="171" t="s">
        <v>210</v>
      </c>
      <c r="N1293" s="128">
        <v>69</v>
      </c>
      <c r="O1293" s="128">
        <v>94</v>
      </c>
      <c r="P1293" s="156">
        <f t="shared" si="59"/>
        <v>-25</v>
      </c>
    </row>
    <row r="1294" spans="1:16" ht="14.1" customHeight="1" x14ac:dyDescent="0.2">
      <c r="I1294" s="171" t="s">
        <v>330</v>
      </c>
      <c r="J1294" s="128">
        <v>101</v>
      </c>
      <c r="K1294" s="128">
        <v>0</v>
      </c>
      <c r="L1294" s="156">
        <f t="shared" si="58"/>
        <v>101</v>
      </c>
      <c r="M1294" s="171" t="s">
        <v>313</v>
      </c>
      <c r="N1294" s="128">
        <v>21</v>
      </c>
      <c r="O1294" s="128">
        <v>34</v>
      </c>
      <c r="P1294" s="156">
        <f t="shared" si="59"/>
        <v>-13</v>
      </c>
    </row>
    <row r="1295" spans="1:16" ht="14.1" customHeight="1" x14ac:dyDescent="0.2">
      <c r="A1295" s="111"/>
      <c r="B1295" s="367"/>
      <c r="C1295" s="367"/>
      <c r="D1295" s="367"/>
      <c r="E1295" s="367"/>
      <c r="F1295" s="367"/>
      <c r="G1295" s="367"/>
      <c r="H1295" s="367"/>
      <c r="I1295" s="171" t="s">
        <v>204</v>
      </c>
      <c r="J1295" s="128">
        <v>840</v>
      </c>
      <c r="K1295" s="128">
        <v>739</v>
      </c>
      <c r="L1295" s="156">
        <f t="shared" si="58"/>
        <v>101</v>
      </c>
      <c r="M1295" s="171" t="s">
        <v>212</v>
      </c>
      <c r="N1295" s="128">
        <v>6</v>
      </c>
      <c r="O1295" s="128">
        <v>15</v>
      </c>
      <c r="P1295" s="156">
        <f t="shared" si="59"/>
        <v>-9</v>
      </c>
    </row>
    <row r="1296" spans="1:16" ht="14.1" customHeight="1" x14ac:dyDescent="0.2">
      <c r="A1296" s="111"/>
      <c r="B1296" s="367"/>
      <c r="C1296" s="367"/>
      <c r="D1296" s="367"/>
      <c r="E1296" s="367"/>
      <c r="F1296" s="367"/>
      <c r="G1296" s="367"/>
      <c r="H1296" s="367"/>
      <c r="I1296" s="171" t="s">
        <v>305</v>
      </c>
      <c r="J1296" s="128">
        <v>620</v>
      </c>
      <c r="K1296" s="128">
        <v>545</v>
      </c>
      <c r="L1296" s="156">
        <f t="shared" si="58"/>
        <v>75</v>
      </c>
      <c r="M1296" s="171" t="s">
        <v>332</v>
      </c>
      <c r="N1296" s="128">
        <v>2</v>
      </c>
      <c r="O1296" s="128">
        <v>7</v>
      </c>
      <c r="P1296" s="156">
        <f t="shared" si="59"/>
        <v>-5</v>
      </c>
    </row>
    <row r="1297" spans="1:16" ht="14.1" customHeight="1" x14ac:dyDescent="0.2">
      <c r="I1297" s="171" t="s">
        <v>311</v>
      </c>
      <c r="J1297" s="128">
        <v>303</v>
      </c>
      <c r="K1297" s="128">
        <v>229</v>
      </c>
      <c r="L1297" s="156">
        <f t="shared" si="58"/>
        <v>74</v>
      </c>
      <c r="M1297" s="171" t="s">
        <v>345</v>
      </c>
      <c r="N1297" s="128">
        <v>849</v>
      </c>
      <c r="O1297" s="128">
        <v>850</v>
      </c>
      <c r="P1297" s="156">
        <f t="shared" si="59"/>
        <v>-1</v>
      </c>
    </row>
    <row r="1298" spans="1:16" ht="14.1" customHeight="1" x14ac:dyDescent="0.2">
      <c r="I1298" s="171" t="s">
        <v>303</v>
      </c>
      <c r="J1298" s="128">
        <v>106</v>
      </c>
      <c r="K1298" s="128">
        <v>49</v>
      </c>
      <c r="L1298" s="156">
        <f t="shared" si="58"/>
        <v>57</v>
      </c>
      <c r="M1298" s="171" t="s">
        <v>137</v>
      </c>
      <c r="N1298" s="128">
        <v>627</v>
      </c>
      <c r="O1298" s="128">
        <v>1152</v>
      </c>
      <c r="P1298" s="156">
        <f t="shared" si="59"/>
        <v>-525</v>
      </c>
    </row>
    <row r="1299" spans="1:16" ht="14.1" customHeight="1" x14ac:dyDescent="0.2">
      <c r="I1299" s="171" t="s">
        <v>25</v>
      </c>
      <c r="J1299" s="128">
        <v>48</v>
      </c>
      <c r="K1299" s="128">
        <v>0</v>
      </c>
      <c r="L1299" s="156">
        <f t="shared" si="58"/>
        <v>48</v>
      </c>
    </row>
    <row r="1300" spans="1:16" ht="14.1" customHeight="1" x14ac:dyDescent="0.2">
      <c r="I1300" s="171" t="s">
        <v>327</v>
      </c>
      <c r="J1300" s="128">
        <v>34</v>
      </c>
      <c r="K1300" s="128">
        <v>5</v>
      </c>
      <c r="L1300" s="156">
        <f t="shared" si="58"/>
        <v>29</v>
      </c>
    </row>
    <row r="1301" spans="1:16" ht="14.1" customHeight="1" x14ac:dyDescent="0.2">
      <c r="I1301" s="171" t="s">
        <v>316</v>
      </c>
      <c r="J1301" s="128">
        <v>24</v>
      </c>
      <c r="K1301" s="128">
        <v>0</v>
      </c>
      <c r="L1301" s="156">
        <f t="shared" si="58"/>
        <v>24</v>
      </c>
    </row>
    <row r="1302" spans="1:16" ht="14.1" customHeight="1" x14ac:dyDescent="0.2">
      <c r="I1302" s="171" t="s">
        <v>335</v>
      </c>
      <c r="J1302" s="128">
        <v>19</v>
      </c>
      <c r="K1302" s="128">
        <v>3</v>
      </c>
      <c r="L1302" s="156">
        <f t="shared" si="58"/>
        <v>16</v>
      </c>
      <c r="M1302" s="131"/>
      <c r="N1302" s="128"/>
      <c r="O1302" s="128"/>
      <c r="P1302" s="156"/>
    </row>
    <row r="1303" spans="1:16" ht="14.1" customHeight="1" x14ac:dyDescent="0.2">
      <c r="I1303" s="171" t="s">
        <v>304</v>
      </c>
      <c r="J1303" s="128">
        <v>255</v>
      </c>
      <c r="K1303" s="128">
        <v>241</v>
      </c>
      <c r="L1303" s="156">
        <f t="shared" si="58"/>
        <v>14</v>
      </c>
      <c r="M1303" s="131"/>
      <c r="N1303" s="128"/>
      <c r="O1303" s="128"/>
      <c r="P1303" s="156"/>
    </row>
    <row r="1304" spans="1:16" ht="14.1" customHeight="1" x14ac:dyDescent="0.2">
      <c r="I1304" s="171" t="s">
        <v>322</v>
      </c>
      <c r="J1304" s="128">
        <v>9</v>
      </c>
      <c r="K1304" s="128">
        <v>0</v>
      </c>
      <c r="L1304" s="156">
        <f t="shared" si="58"/>
        <v>9</v>
      </c>
      <c r="M1304" s="131"/>
      <c r="N1304" s="128"/>
      <c r="O1304" s="128"/>
      <c r="P1304" s="156"/>
    </row>
    <row r="1305" spans="1:16" ht="14.1" customHeight="1" x14ac:dyDescent="0.2">
      <c r="I1305" s="171" t="s">
        <v>33</v>
      </c>
      <c r="J1305" s="128">
        <v>1</v>
      </c>
      <c r="K1305" s="128">
        <v>0</v>
      </c>
      <c r="L1305" s="156">
        <f t="shared" si="58"/>
        <v>1</v>
      </c>
      <c r="M1305" s="131"/>
      <c r="N1305" s="128"/>
      <c r="O1305" s="128"/>
      <c r="P1305" s="156"/>
    </row>
    <row r="1306" spans="1:16" ht="14.1" customHeight="1" x14ac:dyDescent="0.2">
      <c r="I1306" s="171" t="s">
        <v>334</v>
      </c>
      <c r="J1306" s="128">
        <v>6</v>
      </c>
      <c r="K1306" s="128">
        <v>5</v>
      </c>
      <c r="L1306" s="156">
        <f t="shared" si="58"/>
        <v>1</v>
      </c>
      <c r="M1306" s="131"/>
      <c r="N1306" s="128"/>
      <c r="O1306" s="128"/>
      <c r="P1306" s="156"/>
    </row>
    <row r="1307" spans="1:16" ht="14.1" customHeight="1" x14ac:dyDescent="0.2">
      <c r="I1307" s="171" t="s">
        <v>323</v>
      </c>
      <c r="J1307" s="128">
        <v>1</v>
      </c>
      <c r="K1307" s="128">
        <v>0</v>
      </c>
      <c r="L1307" s="156">
        <f t="shared" si="58"/>
        <v>1</v>
      </c>
      <c r="M1307" s="131"/>
      <c r="N1307" s="128"/>
      <c r="O1307" s="128"/>
      <c r="P1307" s="156"/>
    </row>
    <row r="1308" spans="1:16" ht="14.1" customHeight="1" x14ac:dyDescent="0.2">
      <c r="A1308" s="104"/>
      <c r="I1308" s="171" t="s">
        <v>340</v>
      </c>
      <c r="J1308" s="128">
        <v>1</v>
      </c>
      <c r="K1308" s="128">
        <v>0</v>
      </c>
      <c r="L1308" s="156">
        <f t="shared" si="58"/>
        <v>1</v>
      </c>
      <c r="M1308" s="131"/>
      <c r="N1308" s="128"/>
      <c r="O1308" s="128"/>
      <c r="P1308" s="156"/>
    </row>
    <row r="1309" spans="1:16" ht="14.1" customHeight="1" x14ac:dyDescent="0.2">
      <c r="A1309" s="104"/>
      <c r="I1309" s="131"/>
      <c r="J1309" s="128"/>
      <c r="K1309" s="128"/>
      <c r="L1309" s="156"/>
      <c r="M1309" s="131"/>
      <c r="N1309" s="128"/>
      <c r="O1309" s="128"/>
      <c r="P1309" s="156"/>
    </row>
    <row r="1310" spans="1:16" ht="14.1" customHeight="1" x14ac:dyDescent="0.2">
      <c r="A1310" s="104"/>
      <c r="I1310" s="131"/>
      <c r="J1310" s="128"/>
      <c r="K1310" s="128"/>
      <c r="L1310" s="156"/>
    </row>
    <row r="1311" spans="1:16" ht="14.1" customHeight="1" x14ac:dyDescent="0.2">
      <c r="A1311" s="104"/>
      <c r="I1311" s="131"/>
      <c r="J1311" s="128"/>
      <c r="K1311" s="128"/>
      <c r="L1311" s="156"/>
      <c r="M1311" s="369"/>
      <c r="N1311" s="370"/>
      <c r="O1311" s="370"/>
      <c r="P1311" s="156"/>
    </row>
    <row r="1312" spans="1:16" ht="14.1" customHeight="1" x14ac:dyDescent="0.2">
      <c r="A1312" s="104"/>
      <c r="I1312" s="131"/>
      <c r="J1312" s="128"/>
      <c r="K1312" s="128"/>
      <c r="L1312" s="156"/>
    </row>
    <row r="1313" spans="1:16" ht="14.1" customHeight="1" x14ac:dyDescent="0.2">
      <c r="A1313" s="104"/>
      <c r="I1313" s="131"/>
      <c r="J1313" s="128"/>
      <c r="K1313" s="128"/>
      <c r="L1313" s="156"/>
      <c r="M1313" s="369"/>
      <c r="N1313" s="370"/>
      <c r="O1313" s="370"/>
      <c r="P1313" s="156"/>
    </row>
    <row r="1314" spans="1:16" ht="14.1" customHeight="1" x14ac:dyDescent="0.2">
      <c r="A1314" s="104"/>
      <c r="I1314" s="131"/>
      <c r="J1314" s="128"/>
      <c r="K1314" s="128"/>
      <c r="L1314" s="156"/>
      <c r="M1314" s="369"/>
      <c r="N1314" s="370"/>
      <c r="O1314" s="370"/>
      <c r="P1314" s="156"/>
    </row>
    <row r="1315" spans="1:16" ht="14.1" customHeight="1" x14ac:dyDescent="0.2">
      <c r="A1315" s="104"/>
      <c r="I1315" s="131"/>
      <c r="J1315" s="128"/>
      <c r="K1315" s="128"/>
      <c r="L1315" s="156"/>
      <c r="M1315" s="369"/>
      <c r="N1315" s="370"/>
      <c r="O1315" s="370"/>
      <c r="P1315" s="156"/>
    </row>
    <row r="1316" spans="1:16" ht="14.1" customHeight="1" x14ac:dyDescent="0.2">
      <c r="A1316" s="104"/>
      <c r="I1316" s="131"/>
      <c r="J1316" s="128"/>
      <c r="K1316" s="128"/>
      <c r="L1316" s="156"/>
      <c r="M1316" s="369"/>
      <c r="N1316" s="370"/>
      <c r="O1316" s="370"/>
      <c r="P1316" s="156"/>
    </row>
    <row r="1317" spans="1:16" ht="14.1" customHeight="1" x14ac:dyDescent="0.2">
      <c r="A1317" s="104"/>
      <c r="I1317" s="131"/>
      <c r="J1317" s="128"/>
      <c r="K1317" s="128"/>
      <c r="L1317" s="156"/>
      <c r="M1317" s="369"/>
      <c r="N1317" s="370"/>
      <c r="O1317" s="370"/>
      <c r="P1317" s="156"/>
    </row>
    <row r="1318" spans="1:16" ht="14.1" customHeight="1" x14ac:dyDescent="0.2">
      <c r="A1318" s="104"/>
      <c r="I1318" s="131"/>
      <c r="J1318" s="128"/>
      <c r="K1318" s="128"/>
      <c r="L1318" s="156"/>
      <c r="M1318" s="369"/>
      <c r="N1318" s="370"/>
      <c r="O1318" s="370"/>
      <c r="P1318" s="156"/>
    </row>
    <row r="1319" spans="1:16" ht="14.1" customHeight="1" x14ac:dyDescent="0.2">
      <c r="A1319" s="104"/>
      <c r="I1319" s="131"/>
      <c r="J1319" s="128"/>
      <c r="K1319" s="128"/>
      <c r="L1319" s="156"/>
      <c r="M1319" s="369"/>
      <c r="N1319" s="370"/>
      <c r="O1319" s="370"/>
      <c r="P1319" s="156"/>
    </row>
    <row r="1320" spans="1:16" ht="14.1" customHeight="1" x14ac:dyDescent="0.2">
      <c r="A1320" s="104"/>
    </row>
    <row r="1321" spans="1:16" ht="14.1" customHeight="1" x14ac:dyDescent="0.2">
      <c r="I1321" s="131"/>
      <c r="J1321" s="370"/>
      <c r="K1321" s="370"/>
      <c r="L1321" s="156"/>
    </row>
    <row r="1322" spans="1:16" ht="14.1" customHeight="1" x14ac:dyDescent="0.2">
      <c r="I1322" s="131"/>
      <c r="J1322" s="370"/>
      <c r="K1322" s="370"/>
      <c r="L1322" s="156"/>
    </row>
    <row r="1323" spans="1:16" ht="14.1" customHeight="1" x14ac:dyDescent="0.2"/>
    <row r="1324" spans="1:16" ht="14.1" customHeight="1" x14ac:dyDescent="0.2"/>
    <row r="1325" spans="1:16" ht="14.1" customHeight="1" x14ac:dyDescent="0.2">
      <c r="A1325" s="104"/>
      <c r="I1325" s="371" t="s">
        <v>351</v>
      </c>
      <c r="J1325" s="372">
        <f>SUM(J1282:J1324)</f>
        <v>39275</v>
      </c>
      <c r="K1325" s="372">
        <f>SUM(K1282:K1324)</f>
        <v>26310</v>
      </c>
      <c r="L1325" s="372">
        <f>SUM(L1282:L1324)</f>
        <v>12965</v>
      </c>
      <c r="M1325" s="371" t="s">
        <v>351</v>
      </c>
      <c r="N1325" s="372">
        <f>SUM(N1282:N1324)</f>
        <v>141186</v>
      </c>
      <c r="O1325" s="372">
        <f>SUM(O1282:O1324)</f>
        <v>172779</v>
      </c>
      <c r="P1325" s="372">
        <f>SUM(P1282:P1324)</f>
        <v>-31593</v>
      </c>
    </row>
    <row r="1326" spans="1:16" ht="14.1" customHeight="1" x14ac:dyDescent="0.2">
      <c r="A1326" s="104"/>
      <c r="I1326" s="379"/>
      <c r="J1326" s="372">
        <f>N1325</f>
        <v>141186</v>
      </c>
      <c r="K1326" s="372">
        <f>O1325</f>
        <v>172779</v>
      </c>
      <c r="L1326" s="372">
        <f>P1325</f>
        <v>-31593</v>
      </c>
      <c r="M1326" s="388"/>
      <c r="N1326" s="389"/>
      <c r="O1326" s="389"/>
      <c r="P1326" s="389"/>
    </row>
    <row r="1327" spans="1:16" ht="14.1" customHeight="1" x14ac:dyDescent="0.2">
      <c r="A1327" s="104"/>
      <c r="J1327" s="376">
        <f>SUM(J1325:J1326)</f>
        <v>180461</v>
      </c>
      <c r="K1327" s="376">
        <f>SUM(K1325:K1326)</f>
        <v>199089</v>
      </c>
      <c r="L1327" s="376">
        <f>SUM(L1325:L1326)</f>
        <v>-18628</v>
      </c>
      <c r="M1327" s="343" t="s">
        <v>360</v>
      </c>
    </row>
    <row r="1328" spans="1:16" ht="14.1" customHeight="1" x14ac:dyDescent="0.2">
      <c r="A1328" s="104"/>
      <c r="I1328" s="377" t="s">
        <v>390</v>
      </c>
      <c r="J1328" s="342">
        <f>C1281-J1327</f>
        <v>0</v>
      </c>
      <c r="K1328" s="342">
        <f>E1281-K1327</f>
        <v>0</v>
      </c>
      <c r="L1328" s="342">
        <f>G1281-L1327</f>
        <v>0</v>
      </c>
    </row>
    <row r="1329" spans="1:16" ht="14.1" customHeight="1" x14ac:dyDescent="0.2">
      <c r="I1329" s="377"/>
    </row>
    <row r="1330" spans="1:16" ht="14.1" customHeight="1" x14ac:dyDescent="0.2">
      <c r="A1330" s="114">
        <v>27</v>
      </c>
      <c r="B1330" s="190" t="s">
        <v>98</v>
      </c>
      <c r="C1330" s="48">
        <v>166299</v>
      </c>
      <c r="D1330" s="363">
        <f>C1330*100/22958322</f>
        <v>0.7243517187362386</v>
      </c>
      <c r="E1330" s="48">
        <v>308233</v>
      </c>
      <c r="F1330" s="363">
        <f>E1330*100/23212007</f>
        <v>1.3279032700619124</v>
      </c>
      <c r="G1330" s="120">
        <f>C1330-E1330</f>
        <v>-141934</v>
      </c>
      <c r="H1330" s="121">
        <f>G1330*100/E1330</f>
        <v>-46.047632797266999</v>
      </c>
      <c r="I1330" s="371"/>
      <c r="J1330" s="372"/>
      <c r="K1330" s="372"/>
      <c r="L1330" s="372"/>
      <c r="M1330" s="378"/>
      <c r="N1330" s="372"/>
      <c r="O1330" s="372"/>
      <c r="P1330" s="372"/>
    </row>
    <row r="1331" spans="1:16" ht="14.1" customHeight="1" x14ac:dyDescent="0.2">
      <c r="I1331" s="171" t="s">
        <v>257</v>
      </c>
      <c r="J1331" s="128">
        <v>3803</v>
      </c>
      <c r="K1331" s="128">
        <v>1848</v>
      </c>
      <c r="L1331" s="156">
        <f t="shared" ref="L1331:L1360" si="60">J1331-K1331</f>
        <v>1955</v>
      </c>
      <c r="M1331" s="171" t="s">
        <v>199</v>
      </c>
      <c r="N1331" s="128">
        <v>44068</v>
      </c>
      <c r="O1331" s="128">
        <v>132925</v>
      </c>
      <c r="P1331" s="156">
        <f t="shared" ref="P1331:P1353" si="61">N1331-O1331</f>
        <v>-88857</v>
      </c>
    </row>
    <row r="1332" spans="1:16" ht="14.1" customHeight="1" x14ac:dyDescent="0.2">
      <c r="C1332" s="48"/>
      <c r="E1332" s="48"/>
      <c r="I1332" s="171" t="s">
        <v>318</v>
      </c>
      <c r="J1332" s="128">
        <v>1545</v>
      </c>
      <c r="K1332" s="128">
        <v>251</v>
      </c>
      <c r="L1332" s="156">
        <f t="shared" si="60"/>
        <v>1294</v>
      </c>
      <c r="M1332" s="171" t="s">
        <v>25</v>
      </c>
      <c r="N1332" s="128">
        <v>5699</v>
      </c>
      <c r="O1332" s="128">
        <v>27566</v>
      </c>
      <c r="P1332" s="156">
        <f t="shared" si="61"/>
        <v>-21867</v>
      </c>
    </row>
    <row r="1333" spans="1:16" ht="14.1" customHeight="1" x14ac:dyDescent="0.2">
      <c r="C1333" s="367"/>
      <c r="D1333" s="367"/>
      <c r="E1333" s="367"/>
      <c r="F1333" s="367"/>
      <c r="I1333" s="171" t="s">
        <v>333</v>
      </c>
      <c r="J1333" s="128">
        <v>1219</v>
      </c>
      <c r="K1333" s="128">
        <v>190</v>
      </c>
      <c r="L1333" s="156">
        <f t="shared" si="60"/>
        <v>1029</v>
      </c>
      <c r="M1333" s="171" t="s">
        <v>356</v>
      </c>
      <c r="N1333" s="128">
        <v>34127</v>
      </c>
      <c r="O1333" s="128">
        <v>49205</v>
      </c>
      <c r="P1333" s="156">
        <f t="shared" si="61"/>
        <v>-15078</v>
      </c>
    </row>
    <row r="1334" spans="1:16" ht="14.1" customHeight="1" x14ac:dyDescent="0.2">
      <c r="C1334" s="367"/>
      <c r="D1334" s="367"/>
      <c r="E1334" s="367"/>
      <c r="F1334" s="367"/>
      <c r="I1334" s="171" t="s">
        <v>308</v>
      </c>
      <c r="J1334" s="128">
        <v>1956</v>
      </c>
      <c r="K1334" s="128">
        <v>1124</v>
      </c>
      <c r="L1334" s="156">
        <f t="shared" si="60"/>
        <v>832</v>
      </c>
      <c r="M1334" s="171" t="s">
        <v>321</v>
      </c>
      <c r="N1334" s="128">
        <v>10850</v>
      </c>
      <c r="O1334" s="128">
        <v>16882</v>
      </c>
      <c r="P1334" s="156">
        <f t="shared" si="61"/>
        <v>-6032</v>
      </c>
    </row>
    <row r="1335" spans="1:16" ht="14.1" customHeight="1" x14ac:dyDescent="0.2">
      <c r="I1335" s="171" t="s">
        <v>336</v>
      </c>
      <c r="J1335" s="128">
        <v>847</v>
      </c>
      <c r="K1335" s="128">
        <v>62</v>
      </c>
      <c r="L1335" s="156">
        <f t="shared" si="60"/>
        <v>785</v>
      </c>
      <c r="M1335" s="171" t="s">
        <v>23</v>
      </c>
      <c r="N1335" s="128">
        <v>5959</v>
      </c>
      <c r="O1335" s="128">
        <v>11989</v>
      </c>
      <c r="P1335" s="156">
        <f t="shared" si="61"/>
        <v>-6030</v>
      </c>
    </row>
    <row r="1336" spans="1:16" ht="14.1" customHeight="1" x14ac:dyDescent="0.2">
      <c r="I1336" s="171" t="s">
        <v>323</v>
      </c>
      <c r="J1336" s="128">
        <v>689</v>
      </c>
      <c r="K1336" s="128">
        <v>0</v>
      </c>
      <c r="L1336" s="156">
        <f t="shared" si="60"/>
        <v>689</v>
      </c>
      <c r="M1336" s="171" t="s">
        <v>28</v>
      </c>
      <c r="N1336" s="128">
        <v>14174</v>
      </c>
      <c r="O1336" s="128">
        <v>19844</v>
      </c>
      <c r="P1336" s="156">
        <f t="shared" si="61"/>
        <v>-5670</v>
      </c>
    </row>
    <row r="1337" spans="1:16" ht="14.1" customHeight="1" x14ac:dyDescent="0.2">
      <c r="I1337" s="171" t="s">
        <v>301</v>
      </c>
      <c r="J1337" s="128">
        <v>1569</v>
      </c>
      <c r="K1337" s="128">
        <v>1268</v>
      </c>
      <c r="L1337" s="156">
        <f t="shared" si="60"/>
        <v>301</v>
      </c>
      <c r="M1337" s="171" t="s">
        <v>314</v>
      </c>
      <c r="N1337" s="128">
        <v>644</v>
      </c>
      <c r="O1337" s="128">
        <v>2622</v>
      </c>
      <c r="P1337" s="156">
        <f t="shared" si="61"/>
        <v>-1978</v>
      </c>
    </row>
    <row r="1338" spans="1:16" ht="14.1" customHeight="1" x14ac:dyDescent="0.2">
      <c r="I1338" s="171" t="s">
        <v>201</v>
      </c>
      <c r="J1338" s="128">
        <v>10392</v>
      </c>
      <c r="K1338" s="128">
        <v>10099</v>
      </c>
      <c r="L1338" s="156">
        <f t="shared" si="60"/>
        <v>293</v>
      </c>
      <c r="M1338" s="171" t="s">
        <v>302</v>
      </c>
      <c r="N1338" s="128">
        <v>473</v>
      </c>
      <c r="O1338" s="128">
        <v>1248</v>
      </c>
      <c r="P1338" s="156">
        <f t="shared" si="61"/>
        <v>-775</v>
      </c>
    </row>
    <row r="1339" spans="1:16" ht="14.1" customHeight="1" x14ac:dyDescent="0.2">
      <c r="I1339" s="171" t="s">
        <v>305</v>
      </c>
      <c r="J1339" s="128">
        <v>415</v>
      </c>
      <c r="K1339" s="128">
        <v>197</v>
      </c>
      <c r="L1339" s="156">
        <f t="shared" si="60"/>
        <v>218</v>
      </c>
      <c r="M1339" s="171" t="s">
        <v>254</v>
      </c>
      <c r="N1339" s="128">
        <v>755</v>
      </c>
      <c r="O1339" s="128">
        <v>1149</v>
      </c>
      <c r="P1339" s="156">
        <f t="shared" si="61"/>
        <v>-394</v>
      </c>
    </row>
    <row r="1340" spans="1:16" ht="14.1" customHeight="1" x14ac:dyDescent="0.2">
      <c r="I1340" s="171" t="s">
        <v>210</v>
      </c>
      <c r="J1340" s="128">
        <v>123</v>
      </c>
      <c r="K1340" s="128">
        <v>0</v>
      </c>
      <c r="L1340" s="156">
        <f t="shared" si="60"/>
        <v>123</v>
      </c>
      <c r="M1340" s="171" t="s">
        <v>358</v>
      </c>
      <c r="N1340" s="128">
        <v>1308</v>
      </c>
      <c r="O1340" s="128">
        <v>1637</v>
      </c>
      <c r="P1340" s="156">
        <f t="shared" si="61"/>
        <v>-329</v>
      </c>
    </row>
    <row r="1341" spans="1:16" ht="14.1" customHeight="1" x14ac:dyDescent="0.2">
      <c r="I1341" s="171" t="s">
        <v>326</v>
      </c>
      <c r="J1341" s="128">
        <v>165</v>
      </c>
      <c r="K1341" s="128">
        <v>53</v>
      </c>
      <c r="L1341" s="156">
        <f t="shared" si="60"/>
        <v>112</v>
      </c>
      <c r="M1341" s="171" t="s">
        <v>30</v>
      </c>
      <c r="N1341" s="128">
        <v>2016</v>
      </c>
      <c r="O1341" s="128">
        <v>2314</v>
      </c>
      <c r="P1341" s="156">
        <f t="shared" si="61"/>
        <v>-298</v>
      </c>
    </row>
    <row r="1342" spans="1:16" ht="14.1" customHeight="1" x14ac:dyDescent="0.2">
      <c r="I1342" s="171" t="s">
        <v>329</v>
      </c>
      <c r="J1342" s="128">
        <v>184</v>
      </c>
      <c r="K1342" s="128">
        <v>95</v>
      </c>
      <c r="L1342" s="156">
        <f t="shared" si="60"/>
        <v>89</v>
      </c>
      <c r="M1342" s="171" t="s">
        <v>306</v>
      </c>
      <c r="N1342" s="128">
        <v>17558</v>
      </c>
      <c r="O1342" s="128">
        <v>17708</v>
      </c>
      <c r="P1342" s="156">
        <f t="shared" si="61"/>
        <v>-150</v>
      </c>
    </row>
    <row r="1343" spans="1:16" ht="14.1" customHeight="1" x14ac:dyDescent="0.2">
      <c r="I1343" s="171" t="s">
        <v>340</v>
      </c>
      <c r="J1343" s="128">
        <v>83</v>
      </c>
      <c r="K1343" s="128">
        <v>0</v>
      </c>
      <c r="L1343" s="156">
        <f t="shared" si="60"/>
        <v>83</v>
      </c>
      <c r="M1343" s="171" t="s">
        <v>22</v>
      </c>
      <c r="N1343" s="128">
        <v>63</v>
      </c>
      <c r="O1343" s="128">
        <v>172</v>
      </c>
      <c r="P1343" s="156">
        <f t="shared" si="61"/>
        <v>-109</v>
      </c>
    </row>
    <row r="1344" spans="1:16" ht="14.1" customHeight="1" x14ac:dyDescent="0.2">
      <c r="B1344" s="367"/>
      <c r="C1344" s="367"/>
      <c r="D1344" s="367"/>
      <c r="E1344" s="367"/>
      <c r="F1344" s="367"/>
      <c r="G1344" s="367"/>
      <c r="H1344" s="367"/>
      <c r="I1344" s="171" t="s">
        <v>311</v>
      </c>
      <c r="J1344" s="128">
        <v>135</v>
      </c>
      <c r="K1344" s="128">
        <v>53</v>
      </c>
      <c r="L1344" s="156">
        <f t="shared" si="60"/>
        <v>82</v>
      </c>
      <c r="M1344" s="171" t="s">
        <v>48</v>
      </c>
      <c r="N1344" s="128">
        <v>59</v>
      </c>
      <c r="O1344" s="128">
        <v>102</v>
      </c>
      <c r="P1344" s="156">
        <f t="shared" si="61"/>
        <v>-43</v>
      </c>
    </row>
    <row r="1345" spans="1:16" ht="14.1" customHeight="1" x14ac:dyDescent="0.2">
      <c r="B1345" s="367"/>
      <c r="C1345" s="367"/>
      <c r="D1345" s="367"/>
      <c r="E1345" s="367"/>
      <c r="F1345" s="367"/>
      <c r="G1345" s="367"/>
      <c r="H1345" s="367"/>
      <c r="I1345" s="171" t="s">
        <v>315</v>
      </c>
      <c r="J1345" s="128">
        <v>192</v>
      </c>
      <c r="K1345" s="128">
        <v>111</v>
      </c>
      <c r="L1345" s="156">
        <f t="shared" si="60"/>
        <v>81</v>
      </c>
      <c r="M1345" s="171" t="s">
        <v>312</v>
      </c>
      <c r="N1345" s="128">
        <v>25</v>
      </c>
      <c r="O1345" s="128">
        <v>51</v>
      </c>
      <c r="P1345" s="156">
        <f t="shared" si="61"/>
        <v>-26</v>
      </c>
    </row>
    <row r="1346" spans="1:16" ht="14.1" customHeight="1" x14ac:dyDescent="0.2">
      <c r="I1346" s="171" t="s">
        <v>198</v>
      </c>
      <c r="J1346" s="128">
        <v>527</v>
      </c>
      <c r="K1346" s="128">
        <v>450</v>
      </c>
      <c r="L1346" s="156">
        <f t="shared" si="60"/>
        <v>77</v>
      </c>
      <c r="M1346" s="171" t="s">
        <v>334</v>
      </c>
      <c r="N1346" s="128">
        <v>62</v>
      </c>
      <c r="O1346" s="128">
        <v>72</v>
      </c>
      <c r="P1346" s="156">
        <f t="shared" si="61"/>
        <v>-10</v>
      </c>
    </row>
    <row r="1347" spans="1:16" ht="14.1" customHeight="1" x14ac:dyDescent="0.2">
      <c r="A1347" s="111"/>
      <c r="I1347" s="171" t="s">
        <v>328</v>
      </c>
      <c r="J1347" s="128">
        <v>156</v>
      </c>
      <c r="K1347" s="128">
        <v>96</v>
      </c>
      <c r="L1347" s="156">
        <f t="shared" si="60"/>
        <v>60</v>
      </c>
      <c r="M1347" s="171" t="s">
        <v>317</v>
      </c>
      <c r="N1347" s="128">
        <v>5</v>
      </c>
      <c r="O1347" s="128">
        <v>13</v>
      </c>
      <c r="P1347" s="156">
        <f t="shared" si="61"/>
        <v>-8</v>
      </c>
    </row>
    <row r="1348" spans="1:16" ht="14.1" customHeight="1" x14ac:dyDescent="0.2">
      <c r="A1348" s="111"/>
      <c r="I1348" s="171" t="s">
        <v>307</v>
      </c>
      <c r="J1348" s="128">
        <v>88</v>
      </c>
      <c r="K1348" s="128">
        <v>45</v>
      </c>
      <c r="L1348" s="156">
        <f t="shared" si="60"/>
        <v>43</v>
      </c>
      <c r="M1348" s="171" t="s">
        <v>304</v>
      </c>
      <c r="N1348" s="128">
        <v>6</v>
      </c>
      <c r="O1348" s="128">
        <v>10</v>
      </c>
      <c r="P1348" s="156">
        <f t="shared" si="61"/>
        <v>-4</v>
      </c>
    </row>
    <row r="1349" spans="1:16" ht="14.1" customHeight="1" x14ac:dyDescent="0.2">
      <c r="A1349" s="111"/>
      <c r="I1349" s="171" t="s">
        <v>337</v>
      </c>
      <c r="J1349" s="128">
        <v>40</v>
      </c>
      <c r="K1349" s="128">
        <v>0</v>
      </c>
      <c r="L1349" s="156">
        <f t="shared" si="60"/>
        <v>40</v>
      </c>
      <c r="M1349" s="171" t="s">
        <v>204</v>
      </c>
      <c r="N1349" s="128">
        <v>13</v>
      </c>
      <c r="O1349" s="128">
        <v>17</v>
      </c>
      <c r="P1349" s="156">
        <f t="shared" si="61"/>
        <v>-4</v>
      </c>
    </row>
    <row r="1350" spans="1:16" ht="14.1" customHeight="1" x14ac:dyDescent="0.2">
      <c r="A1350" s="111"/>
      <c r="I1350" s="171" t="s">
        <v>31</v>
      </c>
      <c r="J1350" s="128">
        <v>22</v>
      </c>
      <c r="K1350" s="128">
        <v>0</v>
      </c>
      <c r="L1350" s="156">
        <f t="shared" si="60"/>
        <v>22</v>
      </c>
      <c r="M1350" s="171" t="s">
        <v>271</v>
      </c>
      <c r="N1350" s="128">
        <v>0</v>
      </c>
      <c r="O1350" s="128">
        <v>3</v>
      </c>
      <c r="P1350" s="156">
        <f t="shared" si="61"/>
        <v>-3</v>
      </c>
    </row>
    <row r="1351" spans="1:16" ht="14.1" customHeight="1" x14ac:dyDescent="0.2">
      <c r="A1351" s="111"/>
      <c r="I1351" s="171" t="s">
        <v>327</v>
      </c>
      <c r="J1351" s="128">
        <v>110</v>
      </c>
      <c r="K1351" s="128">
        <v>94</v>
      </c>
      <c r="L1351" s="156">
        <f t="shared" si="60"/>
        <v>16</v>
      </c>
      <c r="M1351" s="171" t="s">
        <v>338</v>
      </c>
      <c r="N1351" s="128">
        <v>0</v>
      </c>
      <c r="O1351" s="128">
        <v>1</v>
      </c>
      <c r="P1351" s="156">
        <f t="shared" si="61"/>
        <v>-1</v>
      </c>
    </row>
    <row r="1352" spans="1:16" ht="14.1" customHeight="1" x14ac:dyDescent="0.2">
      <c r="A1352" s="111"/>
      <c r="I1352" s="171" t="s">
        <v>339</v>
      </c>
      <c r="J1352" s="128">
        <v>13</v>
      </c>
      <c r="K1352" s="128">
        <v>1</v>
      </c>
      <c r="L1352" s="156">
        <f t="shared" si="60"/>
        <v>12</v>
      </c>
      <c r="M1352" s="171" t="s">
        <v>320</v>
      </c>
      <c r="N1352" s="128">
        <v>34</v>
      </c>
      <c r="O1352" s="128">
        <v>35</v>
      </c>
      <c r="P1352" s="156">
        <f t="shared" si="61"/>
        <v>-1</v>
      </c>
    </row>
    <row r="1353" spans="1:16" ht="14.1" customHeight="1" x14ac:dyDescent="0.2">
      <c r="A1353" s="111"/>
      <c r="I1353" s="171" t="s">
        <v>324</v>
      </c>
      <c r="J1353" s="128">
        <v>10</v>
      </c>
      <c r="K1353" s="128">
        <v>0</v>
      </c>
      <c r="L1353" s="156">
        <f t="shared" si="60"/>
        <v>10</v>
      </c>
      <c r="M1353" s="171" t="s">
        <v>137</v>
      </c>
      <c r="N1353" s="128">
        <v>4082</v>
      </c>
      <c r="O1353" s="128">
        <v>6628</v>
      </c>
      <c r="P1353" s="156">
        <f t="shared" si="61"/>
        <v>-2546</v>
      </c>
    </row>
    <row r="1354" spans="1:16" ht="14.1" customHeight="1" x14ac:dyDescent="0.2">
      <c r="A1354" s="111"/>
      <c r="I1354" s="171" t="s">
        <v>262</v>
      </c>
      <c r="J1354" s="128">
        <v>9</v>
      </c>
      <c r="K1354" s="128">
        <v>0</v>
      </c>
      <c r="L1354" s="156">
        <f t="shared" si="60"/>
        <v>9</v>
      </c>
    </row>
    <row r="1355" spans="1:16" ht="14.1" customHeight="1" x14ac:dyDescent="0.2">
      <c r="A1355" s="111"/>
      <c r="I1355" s="171" t="s">
        <v>265</v>
      </c>
      <c r="J1355" s="128">
        <v>9</v>
      </c>
      <c r="K1355" s="128">
        <v>2</v>
      </c>
      <c r="L1355" s="156">
        <f t="shared" si="60"/>
        <v>7</v>
      </c>
      <c r="M1355" s="131"/>
      <c r="N1355" s="128"/>
      <c r="O1355" s="128"/>
      <c r="P1355" s="156"/>
    </row>
    <row r="1356" spans="1:16" ht="14.1" customHeight="1" x14ac:dyDescent="0.2">
      <c r="A1356" s="111"/>
      <c r="I1356" s="171" t="s">
        <v>33</v>
      </c>
      <c r="J1356" s="128">
        <v>5</v>
      </c>
      <c r="K1356" s="128">
        <v>0</v>
      </c>
      <c r="L1356" s="156">
        <f t="shared" si="60"/>
        <v>5</v>
      </c>
      <c r="M1356" s="131"/>
      <c r="N1356" s="128"/>
      <c r="O1356" s="128"/>
      <c r="P1356" s="156"/>
    </row>
    <row r="1357" spans="1:16" ht="14.1" customHeight="1" x14ac:dyDescent="0.2">
      <c r="A1357" s="111"/>
      <c r="I1357" s="171" t="s">
        <v>309</v>
      </c>
      <c r="J1357" s="128">
        <v>4</v>
      </c>
      <c r="K1357" s="128">
        <v>0</v>
      </c>
      <c r="L1357" s="156">
        <f t="shared" si="60"/>
        <v>4</v>
      </c>
      <c r="M1357" s="131"/>
      <c r="N1357" s="128"/>
      <c r="O1357" s="128"/>
      <c r="P1357" s="156"/>
    </row>
    <row r="1358" spans="1:16" ht="14.1" customHeight="1" x14ac:dyDescent="0.2">
      <c r="A1358" s="111"/>
      <c r="I1358" s="171" t="s">
        <v>319</v>
      </c>
      <c r="J1358" s="128">
        <v>4</v>
      </c>
      <c r="K1358" s="128">
        <v>0</v>
      </c>
      <c r="L1358" s="156">
        <f t="shared" si="60"/>
        <v>4</v>
      </c>
      <c r="M1358" s="131"/>
      <c r="N1358" s="128"/>
      <c r="O1358" s="128"/>
      <c r="P1358" s="156"/>
    </row>
    <row r="1359" spans="1:16" ht="14.1" customHeight="1" x14ac:dyDescent="0.2">
      <c r="A1359" s="111"/>
      <c r="I1359" s="171" t="s">
        <v>303</v>
      </c>
      <c r="J1359" s="128">
        <v>4</v>
      </c>
      <c r="K1359" s="128">
        <v>1</v>
      </c>
      <c r="L1359" s="156">
        <f t="shared" si="60"/>
        <v>3</v>
      </c>
      <c r="M1359" s="131"/>
      <c r="N1359" s="128"/>
      <c r="O1359" s="128"/>
      <c r="P1359" s="156"/>
    </row>
    <row r="1360" spans="1:16" ht="14.1" customHeight="1" x14ac:dyDescent="0.2">
      <c r="A1360" s="111"/>
      <c r="I1360" s="171" t="s">
        <v>335</v>
      </c>
      <c r="J1360" s="128">
        <v>1</v>
      </c>
      <c r="K1360" s="128">
        <v>0</v>
      </c>
      <c r="L1360" s="156">
        <f t="shared" si="60"/>
        <v>1</v>
      </c>
      <c r="M1360" s="131"/>
      <c r="N1360" s="128"/>
      <c r="O1360" s="128"/>
      <c r="P1360" s="156"/>
    </row>
    <row r="1361" spans="1:16" ht="14.1" customHeight="1" x14ac:dyDescent="0.2">
      <c r="A1361" s="104"/>
      <c r="I1361" s="131"/>
      <c r="J1361" s="128"/>
      <c r="K1361" s="128"/>
      <c r="L1361" s="156"/>
      <c r="M1361" s="131"/>
      <c r="N1361" s="128"/>
      <c r="O1361" s="128"/>
      <c r="P1361" s="156"/>
    </row>
    <row r="1362" spans="1:16" ht="14.1" customHeight="1" x14ac:dyDescent="0.2">
      <c r="A1362" s="104"/>
      <c r="I1362" s="131"/>
      <c r="J1362" s="128"/>
      <c r="K1362" s="128"/>
      <c r="L1362" s="156"/>
      <c r="M1362" s="131"/>
      <c r="N1362" s="128"/>
      <c r="O1362" s="128"/>
      <c r="P1362" s="156"/>
    </row>
    <row r="1363" spans="1:16" ht="14.1" customHeight="1" x14ac:dyDescent="0.2">
      <c r="A1363" s="104"/>
      <c r="I1363" s="131"/>
      <c r="J1363" s="128"/>
      <c r="K1363" s="128"/>
      <c r="L1363" s="156"/>
    </row>
    <row r="1364" spans="1:16" ht="14.1" customHeight="1" x14ac:dyDescent="0.2">
      <c r="I1364" s="131"/>
      <c r="J1364" s="128"/>
      <c r="K1364" s="128"/>
      <c r="L1364" s="156"/>
    </row>
    <row r="1365" spans="1:16" ht="14.1" customHeight="1" x14ac:dyDescent="0.2">
      <c r="A1365" s="104"/>
      <c r="I1365" s="131"/>
      <c r="J1365" s="128"/>
      <c r="K1365" s="128"/>
      <c r="L1365" s="156"/>
      <c r="M1365" s="369"/>
      <c r="N1365" s="370"/>
      <c r="O1365" s="370"/>
      <c r="P1365" s="156"/>
    </row>
    <row r="1366" spans="1:16" ht="14.1" customHeight="1" x14ac:dyDescent="0.2">
      <c r="A1366" s="104"/>
      <c r="I1366" s="131"/>
      <c r="J1366" s="128"/>
      <c r="K1366" s="128"/>
      <c r="L1366" s="156"/>
      <c r="M1366" s="369"/>
      <c r="N1366" s="370"/>
      <c r="O1366" s="370"/>
      <c r="P1366" s="156"/>
    </row>
    <row r="1367" spans="1:16" ht="14.1" customHeight="1" x14ac:dyDescent="0.2">
      <c r="A1367" s="104"/>
    </row>
    <row r="1368" spans="1:16" ht="14.1" customHeight="1" x14ac:dyDescent="0.2">
      <c r="A1368" s="104"/>
    </row>
    <row r="1369" spans="1:16" ht="14.1" customHeight="1" x14ac:dyDescent="0.2">
      <c r="A1369" s="104"/>
    </row>
    <row r="1370" spans="1:16" ht="14.1" customHeight="1" x14ac:dyDescent="0.2">
      <c r="A1370" s="104"/>
      <c r="I1370" s="131"/>
      <c r="J1370" s="370"/>
      <c r="K1370" s="370"/>
      <c r="L1370" s="156"/>
      <c r="M1370" s="369"/>
      <c r="N1370" s="370"/>
      <c r="O1370" s="370"/>
      <c r="P1370" s="156"/>
    </row>
    <row r="1371" spans="1:16" ht="14.1" customHeight="1" x14ac:dyDescent="0.2"/>
    <row r="1372" spans="1:16" ht="14.1" customHeight="1" x14ac:dyDescent="0.2"/>
    <row r="1373" spans="1:16" ht="14.1" customHeight="1" x14ac:dyDescent="0.2"/>
    <row r="1374" spans="1:16" ht="14.1" customHeight="1" x14ac:dyDescent="0.2">
      <c r="I1374" s="371" t="s">
        <v>351</v>
      </c>
      <c r="J1374" s="372">
        <f>SUM(J1331:J1373)</f>
        <v>24319</v>
      </c>
      <c r="K1374" s="372">
        <f>SUM(K1331:K1373)</f>
        <v>16040</v>
      </c>
      <c r="L1374" s="372">
        <f>SUM(L1331:L1373)</f>
        <v>8279</v>
      </c>
      <c r="M1374" s="378" t="s">
        <v>351</v>
      </c>
      <c r="N1374" s="372">
        <f>SUM(N1331:N1373)</f>
        <v>141980</v>
      </c>
      <c r="O1374" s="372">
        <f>SUM(O1331:O1373)</f>
        <v>292193</v>
      </c>
      <c r="P1374" s="372">
        <f>SUM(P1331:P1373)</f>
        <v>-150213</v>
      </c>
    </row>
    <row r="1375" spans="1:16" ht="14.1" customHeight="1" x14ac:dyDescent="0.2">
      <c r="I1375" s="379"/>
      <c r="J1375" s="372">
        <f>N1374</f>
        <v>141980</v>
      </c>
      <c r="K1375" s="372">
        <f>O1374</f>
        <v>292193</v>
      </c>
      <c r="L1375" s="372">
        <f>P1374</f>
        <v>-150213</v>
      </c>
      <c r="M1375" s="388"/>
      <c r="N1375" s="389"/>
      <c r="O1375" s="389"/>
      <c r="P1375" s="389"/>
    </row>
    <row r="1376" spans="1:16" ht="14.1" customHeight="1" x14ac:dyDescent="0.2">
      <c r="J1376" s="376">
        <f>SUM(J1374:J1375)</f>
        <v>166299</v>
      </c>
      <c r="K1376" s="376">
        <f>SUM(K1374:K1375)</f>
        <v>308233</v>
      </c>
      <c r="L1376" s="376">
        <f>SUM(L1374:L1375)</f>
        <v>-141934</v>
      </c>
      <c r="M1376" s="343" t="s">
        <v>360</v>
      </c>
    </row>
    <row r="1377" spans="1:16" ht="14.1" customHeight="1" x14ac:dyDescent="0.2">
      <c r="I1377" s="377" t="s">
        <v>392</v>
      </c>
      <c r="J1377" s="342">
        <f>C1330-J1376</f>
        <v>0</v>
      </c>
      <c r="K1377" s="342">
        <f>E1330-K1376</f>
        <v>0</v>
      </c>
      <c r="L1377" s="342">
        <f>G1330-L1376</f>
        <v>0</v>
      </c>
    </row>
    <row r="1378" spans="1:16" ht="14.1" customHeight="1" x14ac:dyDescent="0.2">
      <c r="I1378" s="377"/>
    </row>
    <row r="1379" spans="1:16" ht="14.1" customHeight="1" x14ac:dyDescent="0.2">
      <c r="A1379" s="114">
        <v>28</v>
      </c>
      <c r="B1379" s="190" t="s">
        <v>86</v>
      </c>
      <c r="C1379" s="48">
        <v>165595</v>
      </c>
      <c r="D1379" s="363">
        <f>C1379*100/22958322</f>
        <v>0.72128529254010809</v>
      </c>
      <c r="E1379" s="48">
        <v>146045</v>
      </c>
      <c r="F1379" s="363">
        <f>E1379*100/23212007</f>
        <v>0.62917868325647153</v>
      </c>
      <c r="G1379" s="120">
        <f>C1379-E1379</f>
        <v>19550</v>
      </c>
      <c r="H1379" s="121">
        <f>G1379*100/E1379</f>
        <v>13.386285049128693</v>
      </c>
      <c r="I1379" s="371"/>
      <c r="J1379" s="372"/>
      <c r="K1379" s="372"/>
      <c r="L1379" s="372"/>
      <c r="M1379" s="388"/>
      <c r="N1379" s="389"/>
      <c r="O1379" s="389"/>
      <c r="P1379" s="372"/>
    </row>
    <row r="1380" spans="1:16" ht="14.1" customHeight="1" x14ac:dyDescent="0.2">
      <c r="I1380" s="171" t="s">
        <v>234</v>
      </c>
      <c r="J1380" s="128">
        <v>18110</v>
      </c>
      <c r="K1380" s="128">
        <v>0</v>
      </c>
      <c r="L1380" s="156">
        <f t="shared" ref="L1380:L1419" si="62">J1380-K1380</f>
        <v>18110</v>
      </c>
      <c r="M1380" s="171" t="s">
        <v>199</v>
      </c>
      <c r="N1380" s="128">
        <v>17102</v>
      </c>
      <c r="O1380" s="128">
        <v>23702</v>
      </c>
      <c r="P1380" s="156">
        <f t="shared" ref="P1380:P1408" si="63">N1380-O1380</f>
        <v>-6600</v>
      </c>
    </row>
    <row r="1381" spans="1:16" ht="14.1" customHeight="1" x14ac:dyDescent="0.2">
      <c r="I1381" s="171" t="s">
        <v>198</v>
      </c>
      <c r="J1381" s="128">
        <v>7181</v>
      </c>
      <c r="K1381" s="128">
        <v>554</v>
      </c>
      <c r="L1381" s="156">
        <f t="shared" si="62"/>
        <v>6627</v>
      </c>
      <c r="M1381" s="171" t="s">
        <v>346</v>
      </c>
      <c r="N1381" s="128">
        <v>0</v>
      </c>
      <c r="O1381" s="128">
        <v>5196</v>
      </c>
      <c r="P1381" s="156">
        <f t="shared" si="63"/>
        <v>-5196</v>
      </c>
    </row>
    <row r="1382" spans="1:16" ht="14.1" customHeight="1" x14ac:dyDescent="0.2">
      <c r="A1382" s="104"/>
      <c r="I1382" s="171" t="s">
        <v>356</v>
      </c>
      <c r="J1382" s="128">
        <v>10371</v>
      </c>
      <c r="K1382" s="128">
        <v>7421</v>
      </c>
      <c r="L1382" s="156">
        <f t="shared" si="62"/>
        <v>2950</v>
      </c>
      <c r="M1382" s="171" t="s">
        <v>33</v>
      </c>
      <c r="N1382" s="128">
        <v>15850</v>
      </c>
      <c r="O1382" s="128">
        <v>19176</v>
      </c>
      <c r="P1382" s="156">
        <f t="shared" si="63"/>
        <v>-3326</v>
      </c>
    </row>
    <row r="1383" spans="1:16" ht="14.1" customHeight="1" x14ac:dyDescent="0.2">
      <c r="A1383" s="104"/>
      <c r="I1383" s="171" t="s">
        <v>318</v>
      </c>
      <c r="J1383" s="128">
        <v>4518</v>
      </c>
      <c r="K1383" s="128">
        <v>2167</v>
      </c>
      <c r="L1383" s="156">
        <f t="shared" si="62"/>
        <v>2351</v>
      </c>
      <c r="M1383" s="171" t="s">
        <v>23</v>
      </c>
      <c r="N1383" s="128">
        <v>17817</v>
      </c>
      <c r="O1383" s="128">
        <v>19750</v>
      </c>
      <c r="P1383" s="156">
        <f t="shared" si="63"/>
        <v>-1933</v>
      </c>
    </row>
    <row r="1384" spans="1:16" ht="14.1" customHeight="1" x14ac:dyDescent="0.2">
      <c r="A1384" s="104"/>
      <c r="I1384" s="171" t="s">
        <v>312</v>
      </c>
      <c r="J1384" s="128">
        <v>11422</v>
      </c>
      <c r="K1384" s="128">
        <v>9422</v>
      </c>
      <c r="L1384" s="156">
        <f t="shared" si="62"/>
        <v>2000</v>
      </c>
      <c r="M1384" s="171" t="s">
        <v>30</v>
      </c>
      <c r="N1384" s="128">
        <v>4515</v>
      </c>
      <c r="O1384" s="128">
        <v>6347</v>
      </c>
      <c r="P1384" s="156">
        <f t="shared" si="63"/>
        <v>-1832</v>
      </c>
    </row>
    <row r="1385" spans="1:16" ht="14.1" customHeight="1" x14ac:dyDescent="0.2">
      <c r="A1385" s="104"/>
      <c r="I1385" s="171" t="s">
        <v>302</v>
      </c>
      <c r="J1385" s="128">
        <v>8359</v>
      </c>
      <c r="K1385" s="128">
        <v>6885</v>
      </c>
      <c r="L1385" s="156">
        <f t="shared" si="62"/>
        <v>1474</v>
      </c>
      <c r="M1385" s="171" t="s">
        <v>358</v>
      </c>
      <c r="N1385" s="128">
        <v>126</v>
      </c>
      <c r="O1385" s="128">
        <v>1875</v>
      </c>
      <c r="P1385" s="156">
        <f t="shared" si="63"/>
        <v>-1749</v>
      </c>
    </row>
    <row r="1386" spans="1:16" ht="14.1" customHeight="1" x14ac:dyDescent="0.2">
      <c r="A1386" s="104"/>
      <c r="I1386" s="171" t="s">
        <v>328</v>
      </c>
      <c r="J1386" s="128">
        <v>1715</v>
      </c>
      <c r="K1386" s="128">
        <v>334</v>
      </c>
      <c r="L1386" s="156">
        <f t="shared" si="62"/>
        <v>1381</v>
      </c>
      <c r="M1386" s="171" t="s">
        <v>31</v>
      </c>
      <c r="N1386" s="128">
        <v>4219</v>
      </c>
      <c r="O1386" s="128">
        <v>5432</v>
      </c>
      <c r="P1386" s="156">
        <f t="shared" si="63"/>
        <v>-1213</v>
      </c>
    </row>
    <row r="1387" spans="1:16" ht="14.1" customHeight="1" x14ac:dyDescent="0.2">
      <c r="A1387" s="104"/>
      <c r="I1387" s="171" t="s">
        <v>321</v>
      </c>
      <c r="J1387" s="128">
        <v>950</v>
      </c>
      <c r="K1387" s="128">
        <v>49</v>
      </c>
      <c r="L1387" s="156">
        <f t="shared" si="62"/>
        <v>901</v>
      </c>
      <c r="M1387" s="171" t="s">
        <v>344</v>
      </c>
      <c r="N1387" s="128">
        <v>0</v>
      </c>
      <c r="O1387" s="128">
        <v>447</v>
      </c>
      <c r="P1387" s="156">
        <f t="shared" si="63"/>
        <v>-447</v>
      </c>
    </row>
    <row r="1388" spans="1:16" ht="14.1" customHeight="1" x14ac:dyDescent="0.2">
      <c r="A1388" s="104"/>
      <c r="I1388" s="171" t="s">
        <v>301</v>
      </c>
      <c r="J1388" s="128">
        <v>5264</v>
      </c>
      <c r="K1388" s="128">
        <v>4398</v>
      </c>
      <c r="L1388" s="156">
        <f t="shared" si="62"/>
        <v>866</v>
      </c>
      <c r="M1388" s="171" t="s">
        <v>323</v>
      </c>
      <c r="N1388" s="128">
        <v>317</v>
      </c>
      <c r="O1388" s="128">
        <v>699</v>
      </c>
      <c r="P1388" s="156">
        <f t="shared" si="63"/>
        <v>-382</v>
      </c>
    </row>
    <row r="1389" spans="1:16" ht="14.1" customHeight="1" x14ac:dyDescent="0.2">
      <c r="A1389" s="104"/>
      <c r="I1389" s="171" t="s">
        <v>130</v>
      </c>
      <c r="J1389" s="128">
        <v>726</v>
      </c>
      <c r="K1389" s="128">
        <v>63</v>
      </c>
      <c r="L1389" s="156">
        <f t="shared" si="62"/>
        <v>663</v>
      </c>
      <c r="M1389" s="171" t="s">
        <v>254</v>
      </c>
      <c r="N1389" s="128">
        <v>248</v>
      </c>
      <c r="O1389" s="128">
        <v>528</v>
      </c>
      <c r="P1389" s="156">
        <f t="shared" si="63"/>
        <v>-280</v>
      </c>
    </row>
    <row r="1390" spans="1:16" ht="14.1" customHeight="1" x14ac:dyDescent="0.2">
      <c r="A1390" s="104"/>
      <c r="B1390" s="393"/>
      <c r="I1390" s="171" t="s">
        <v>341</v>
      </c>
      <c r="J1390" s="128">
        <v>446</v>
      </c>
      <c r="K1390" s="128">
        <v>0</v>
      </c>
      <c r="L1390" s="156">
        <f t="shared" si="62"/>
        <v>446</v>
      </c>
      <c r="M1390" s="171" t="s">
        <v>306</v>
      </c>
      <c r="N1390" s="128">
        <v>3914</v>
      </c>
      <c r="O1390" s="128">
        <v>4063</v>
      </c>
      <c r="P1390" s="156">
        <f t="shared" si="63"/>
        <v>-149</v>
      </c>
    </row>
    <row r="1391" spans="1:16" ht="14.1" customHeight="1" x14ac:dyDescent="0.2">
      <c r="A1391" s="104"/>
      <c r="I1391" s="171" t="s">
        <v>357</v>
      </c>
      <c r="J1391" s="128">
        <v>1227</v>
      </c>
      <c r="K1391" s="128">
        <v>792</v>
      </c>
      <c r="L1391" s="156">
        <f t="shared" si="62"/>
        <v>435</v>
      </c>
      <c r="M1391" s="171" t="s">
        <v>338</v>
      </c>
      <c r="N1391" s="128">
        <v>301</v>
      </c>
      <c r="O1391" s="128">
        <v>445</v>
      </c>
      <c r="P1391" s="156">
        <f t="shared" si="63"/>
        <v>-144</v>
      </c>
    </row>
    <row r="1392" spans="1:16" ht="14.1" customHeight="1" x14ac:dyDescent="0.2">
      <c r="A1392" s="104"/>
      <c r="I1392" s="171" t="s">
        <v>257</v>
      </c>
      <c r="J1392" s="128">
        <v>8199</v>
      </c>
      <c r="K1392" s="128">
        <v>7820</v>
      </c>
      <c r="L1392" s="156">
        <f t="shared" si="62"/>
        <v>379</v>
      </c>
      <c r="M1392" s="171" t="s">
        <v>336</v>
      </c>
      <c r="N1392" s="128">
        <v>238</v>
      </c>
      <c r="O1392" s="128">
        <v>376</v>
      </c>
      <c r="P1392" s="156">
        <f t="shared" si="63"/>
        <v>-138</v>
      </c>
    </row>
    <row r="1393" spans="1:16" ht="14.1" customHeight="1" x14ac:dyDescent="0.2">
      <c r="A1393" s="104"/>
      <c r="I1393" s="171" t="s">
        <v>304</v>
      </c>
      <c r="J1393" s="128">
        <v>686</v>
      </c>
      <c r="K1393" s="128">
        <v>366</v>
      </c>
      <c r="L1393" s="156">
        <f t="shared" si="62"/>
        <v>320</v>
      </c>
      <c r="M1393" s="171" t="s">
        <v>305</v>
      </c>
      <c r="N1393" s="128">
        <v>490</v>
      </c>
      <c r="O1393" s="128">
        <v>570</v>
      </c>
      <c r="P1393" s="156">
        <f t="shared" si="63"/>
        <v>-80</v>
      </c>
    </row>
    <row r="1394" spans="1:16" ht="14.1" customHeight="1" x14ac:dyDescent="0.2">
      <c r="A1394" s="104"/>
      <c r="I1394" s="171" t="s">
        <v>210</v>
      </c>
      <c r="J1394" s="128">
        <v>309</v>
      </c>
      <c r="K1394" s="128">
        <v>85</v>
      </c>
      <c r="L1394" s="156">
        <f t="shared" si="62"/>
        <v>224</v>
      </c>
      <c r="M1394" s="171" t="s">
        <v>329</v>
      </c>
      <c r="N1394" s="128">
        <v>36</v>
      </c>
      <c r="O1394" s="128">
        <v>114</v>
      </c>
      <c r="P1394" s="156">
        <f t="shared" si="63"/>
        <v>-78</v>
      </c>
    </row>
    <row r="1395" spans="1:16" ht="14.1" customHeight="1" x14ac:dyDescent="0.2">
      <c r="A1395" s="104"/>
      <c r="I1395" s="171" t="s">
        <v>314</v>
      </c>
      <c r="J1395" s="128">
        <v>2453</v>
      </c>
      <c r="K1395" s="128">
        <v>2270</v>
      </c>
      <c r="L1395" s="156">
        <f t="shared" si="62"/>
        <v>183</v>
      </c>
      <c r="M1395" s="171" t="s">
        <v>22</v>
      </c>
      <c r="N1395" s="128">
        <v>279</v>
      </c>
      <c r="O1395" s="128">
        <v>348</v>
      </c>
      <c r="P1395" s="156">
        <f t="shared" si="63"/>
        <v>-69</v>
      </c>
    </row>
    <row r="1396" spans="1:16" ht="14.1" customHeight="1" x14ac:dyDescent="0.2">
      <c r="A1396" s="104"/>
      <c r="B1396" s="367"/>
      <c r="C1396" s="367"/>
      <c r="D1396" s="367"/>
      <c r="E1396" s="367"/>
      <c r="F1396" s="367"/>
      <c r="G1396" s="367"/>
      <c r="H1396" s="367"/>
      <c r="I1396" s="171" t="s">
        <v>316</v>
      </c>
      <c r="J1396" s="128">
        <v>167</v>
      </c>
      <c r="K1396" s="128">
        <v>0</v>
      </c>
      <c r="L1396" s="156">
        <f t="shared" si="62"/>
        <v>167</v>
      </c>
      <c r="M1396" s="171" t="s">
        <v>333</v>
      </c>
      <c r="N1396" s="128">
        <v>97</v>
      </c>
      <c r="O1396" s="128">
        <v>163</v>
      </c>
      <c r="P1396" s="156">
        <f t="shared" si="63"/>
        <v>-66</v>
      </c>
    </row>
    <row r="1397" spans="1:16" ht="14.1" customHeight="1" x14ac:dyDescent="0.2">
      <c r="A1397" s="104"/>
      <c r="B1397" s="367"/>
      <c r="C1397" s="367"/>
      <c r="D1397" s="367"/>
      <c r="E1397" s="367"/>
      <c r="F1397" s="367"/>
      <c r="G1397" s="367"/>
      <c r="H1397" s="367"/>
      <c r="I1397" s="171" t="s">
        <v>315</v>
      </c>
      <c r="J1397" s="128">
        <v>549</v>
      </c>
      <c r="K1397" s="128">
        <v>413</v>
      </c>
      <c r="L1397" s="156">
        <f t="shared" si="62"/>
        <v>136</v>
      </c>
      <c r="M1397" s="171" t="s">
        <v>326</v>
      </c>
      <c r="N1397" s="128">
        <v>140</v>
      </c>
      <c r="O1397" s="128">
        <v>204</v>
      </c>
      <c r="P1397" s="156">
        <f t="shared" si="63"/>
        <v>-64</v>
      </c>
    </row>
    <row r="1398" spans="1:16" ht="14.1" customHeight="1" x14ac:dyDescent="0.2">
      <c r="B1398" s="367"/>
      <c r="C1398" s="367"/>
      <c r="D1398" s="367"/>
      <c r="E1398" s="367"/>
      <c r="F1398" s="367"/>
      <c r="G1398" s="367"/>
      <c r="H1398" s="367"/>
      <c r="I1398" s="171" t="s">
        <v>320</v>
      </c>
      <c r="J1398" s="128">
        <v>373</v>
      </c>
      <c r="K1398" s="128">
        <v>245</v>
      </c>
      <c r="L1398" s="156">
        <f t="shared" si="62"/>
        <v>128</v>
      </c>
      <c r="M1398" s="171" t="s">
        <v>307</v>
      </c>
      <c r="N1398" s="128">
        <v>1462</v>
      </c>
      <c r="O1398" s="128">
        <v>1524</v>
      </c>
      <c r="P1398" s="156">
        <f t="shared" si="63"/>
        <v>-62</v>
      </c>
    </row>
    <row r="1399" spans="1:16" ht="14.1" customHeight="1" x14ac:dyDescent="0.2">
      <c r="B1399" s="367"/>
      <c r="C1399" s="367"/>
      <c r="D1399" s="367"/>
      <c r="E1399" s="367"/>
      <c r="F1399" s="367"/>
      <c r="G1399" s="367"/>
      <c r="H1399" s="367"/>
      <c r="I1399" s="171" t="s">
        <v>308</v>
      </c>
      <c r="J1399" s="128">
        <v>946</v>
      </c>
      <c r="K1399" s="128">
        <v>838</v>
      </c>
      <c r="L1399" s="156">
        <f t="shared" si="62"/>
        <v>108</v>
      </c>
      <c r="M1399" s="171" t="s">
        <v>337</v>
      </c>
      <c r="N1399" s="128">
        <v>13</v>
      </c>
      <c r="O1399" s="128">
        <v>59</v>
      </c>
      <c r="P1399" s="156">
        <f t="shared" si="63"/>
        <v>-46</v>
      </c>
    </row>
    <row r="1400" spans="1:16" ht="14.1" customHeight="1" x14ac:dyDescent="0.2">
      <c r="B1400" s="367"/>
      <c r="C1400" s="367"/>
      <c r="D1400" s="367"/>
      <c r="E1400" s="367"/>
      <c r="F1400" s="367"/>
      <c r="G1400" s="367"/>
      <c r="H1400" s="367"/>
      <c r="I1400" s="171" t="s">
        <v>345</v>
      </c>
      <c r="J1400" s="128">
        <v>149</v>
      </c>
      <c r="K1400" s="128">
        <v>51</v>
      </c>
      <c r="L1400" s="156">
        <f t="shared" si="62"/>
        <v>98</v>
      </c>
      <c r="M1400" s="171" t="s">
        <v>331</v>
      </c>
      <c r="N1400" s="128">
        <v>27</v>
      </c>
      <c r="O1400" s="128">
        <v>65</v>
      </c>
      <c r="P1400" s="156">
        <f t="shared" si="63"/>
        <v>-38</v>
      </c>
    </row>
    <row r="1401" spans="1:16" ht="14.1" customHeight="1" x14ac:dyDescent="0.2">
      <c r="B1401" s="367"/>
      <c r="C1401" s="367"/>
      <c r="D1401" s="367"/>
      <c r="E1401" s="367"/>
      <c r="F1401" s="367"/>
      <c r="G1401" s="367"/>
      <c r="H1401" s="367"/>
      <c r="I1401" s="171" t="s">
        <v>48</v>
      </c>
      <c r="J1401" s="128">
        <v>288</v>
      </c>
      <c r="K1401" s="128">
        <v>194</v>
      </c>
      <c r="L1401" s="156">
        <f t="shared" si="62"/>
        <v>94</v>
      </c>
      <c r="M1401" s="171" t="s">
        <v>317</v>
      </c>
      <c r="N1401" s="128">
        <v>9</v>
      </c>
      <c r="O1401" s="128">
        <v>40</v>
      </c>
      <c r="P1401" s="156">
        <f t="shared" si="63"/>
        <v>-31</v>
      </c>
    </row>
    <row r="1402" spans="1:16" ht="14.1" customHeight="1" x14ac:dyDescent="0.2">
      <c r="B1402" s="367"/>
      <c r="C1402" s="367"/>
      <c r="D1402" s="367"/>
      <c r="E1402" s="367"/>
      <c r="F1402" s="367"/>
      <c r="G1402" s="367"/>
      <c r="H1402" s="367"/>
      <c r="I1402" s="171" t="s">
        <v>201</v>
      </c>
      <c r="J1402" s="128">
        <v>1182</v>
      </c>
      <c r="K1402" s="128">
        <v>1100</v>
      </c>
      <c r="L1402" s="156">
        <f t="shared" si="62"/>
        <v>82</v>
      </c>
      <c r="M1402" s="171" t="s">
        <v>309</v>
      </c>
      <c r="N1402" s="128">
        <v>199</v>
      </c>
      <c r="O1402" s="128">
        <v>223</v>
      </c>
      <c r="P1402" s="156">
        <f t="shared" si="63"/>
        <v>-24</v>
      </c>
    </row>
    <row r="1403" spans="1:16" ht="14.1" customHeight="1" x14ac:dyDescent="0.2">
      <c r="A1403" s="111"/>
      <c r="B1403" s="367"/>
      <c r="C1403" s="367"/>
      <c r="D1403" s="367"/>
      <c r="E1403" s="367"/>
      <c r="F1403" s="367"/>
      <c r="G1403" s="367"/>
      <c r="H1403" s="367"/>
      <c r="I1403" s="171" t="s">
        <v>354</v>
      </c>
      <c r="J1403" s="128">
        <v>156</v>
      </c>
      <c r="K1403" s="128">
        <v>83</v>
      </c>
      <c r="L1403" s="156">
        <f t="shared" si="62"/>
        <v>73</v>
      </c>
      <c r="M1403" s="171" t="s">
        <v>271</v>
      </c>
      <c r="N1403" s="128">
        <v>2</v>
      </c>
      <c r="O1403" s="128">
        <v>21</v>
      </c>
      <c r="P1403" s="156">
        <f t="shared" si="63"/>
        <v>-19</v>
      </c>
    </row>
    <row r="1404" spans="1:16" ht="14.1" customHeight="1" x14ac:dyDescent="0.2">
      <c r="A1404" s="111"/>
      <c r="B1404" s="367"/>
      <c r="C1404" s="367"/>
      <c r="D1404" s="367"/>
      <c r="E1404" s="367"/>
      <c r="F1404" s="367"/>
      <c r="G1404" s="367"/>
      <c r="H1404" s="367"/>
      <c r="I1404" s="171" t="s">
        <v>28</v>
      </c>
      <c r="J1404" s="128">
        <v>859</v>
      </c>
      <c r="K1404" s="128">
        <v>803</v>
      </c>
      <c r="L1404" s="156">
        <f t="shared" si="62"/>
        <v>56</v>
      </c>
      <c r="M1404" s="171" t="s">
        <v>44</v>
      </c>
      <c r="N1404" s="128">
        <v>69</v>
      </c>
      <c r="O1404" s="128">
        <v>87</v>
      </c>
      <c r="P1404" s="156">
        <f t="shared" si="63"/>
        <v>-18</v>
      </c>
    </row>
    <row r="1405" spans="1:16" ht="14.1" customHeight="1" x14ac:dyDescent="0.2">
      <c r="A1405" s="111"/>
      <c r="B1405" s="367"/>
      <c r="C1405" s="367"/>
      <c r="D1405" s="367"/>
      <c r="E1405" s="367"/>
      <c r="F1405" s="367"/>
      <c r="G1405" s="367"/>
      <c r="H1405" s="367"/>
      <c r="I1405" s="171" t="s">
        <v>311</v>
      </c>
      <c r="J1405" s="128">
        <v>287</v>
      </c>
      <c r="K1405" s="128">
        <v>246</v>
      </c>
      <c r="L1405" s="156">
        <f t="shared" si="62"/>
        <v>41</v>
      </c>
      <c r="M1405" s="171" t="s">
        <v>261</v>
      </c>
      <c r="N1405" s="128">
        <v>0</v>
      </c>
      <c r="O1405" s="128">
        <v>12</v>
      </c>
      <c r="P1405" s="156">
        <f t="shared" si="63"/>
        <v>-12</v>
      </c>
    </row>
    <row r="1406" spans="1:16" ht="14.1" customHeight="1" x14ac:dyDescent="0.2">
      <c r="A1406" s="111"/>
      <c r="B1406" s="367"/>
      <c r="C1406" s="367"/>
      <c r="D1406" s="367"/>
      <c r="E1406" s="367"/>
      <c r="F1406" s="367"/>
      <c r="G1406" s="367"/>
      <c r="H1406" s="367"/>
      <c r="I1406" s="171" t="s">
        <v>303</v>
      </c>
      <c r="J1406" s="128">
        <v>89</v>
      </c>
      <c r="K1406" s="128">
        <v>57</v>
      </c>
      <c r="L1406" s="156">
        <f t="shared" si="62"/>
        <v>32</v>
      </c>
      <c r="M1406" s="171" t="s">
        <v>350</v>
      </c>
      <c r="N1406" s="128">
        <v>0</v>
      </c>
      <c r="O1406" s="128">
        <v>5</v>
      </c>
      <c r="P1406" s="156">
        <f t="shared" si="63"/>
        <v>-5</v>
      </c>
    </row>
    <row r="1407" spans="1:16" ht="14.1" customHeight="1" x14ac:dyDescent="0.2">
      <c r="A1407" s="111"/>
      <c r="B1407" s="367"/>
      <c r="C1407" s="367"/>
      <c r="D1407" s="367"/>
      <c r="E1407" s="367"/>
      <c r="F1407" s="367"/>
      <c r="G1407" s="367"/>
      <c r="H1407" s="367"/>
      <c r="I1407" s="171" t="s">
        <v>340</v>
      </c>
      <c r="J1407" s="128">
        <v>145</v>
      </c>
      <c r="K1407" s="128">
        <v>114</v>
      </c>
      <c r="L1407" s="156">
        <f t="shared" si="62"/>
        <v>31</v>
      </c>
      <c r="M1407" s="171" t="s">
        <v>262</v>
      </c>
      <c r="N1407" s="128">
        <v>0</v>
      </c>
      <c r="O1407" s="128">
        <v>2</v>
      </c>
      <c r="P1407" s="156">
        <f t="shared" si="63"/>
        <v>-2</v>
      </c>
    </row>
    <row r="1408" spans="1:16" ht="14.1" customHeight="1" x14ac:dyDescent="0.2">
      <c r="B1408" s="367"/>
      <c r="C1408" s="367"/>
      <c r="D1408" s="367"/>
      <c r="E1408" s="367"/>
      <c r="F1408" s="367"/>
      <c r="G1408" s="367"/>
      <c r="H1408" s="367"/>
      <c r="I1408" s="171" t="s">
        <v>319</v>
      </c>
      <c r="J1408" s="128">
        <v>72</v>
      </c>
      <c r="K1408" s="128">
        <v>47</v>
      </c>
      <c r="L1408" s="156">
        <f t="shared" si="62"/>
        <v>25</v>
      </c>
      <c r="M1408" s="171" t="s">
        <v>265</v>
      </c>
      <c r="N1408" s="128">
        <v>2</v>
      </c>
      <c r="O1408" s="128">
        <v>3</v>
      </c>
      <c r="P1408" s="156">
        <f t="shared" si="63"/>
        <v>-1</v>
      </c>
    </row>
    <row r="1409" spans="1:16" ht="14.1" customHeight="1" x14ac:dyDescent="0.2">
      <c r="B1409" s="367"/>
      <c r="C1409" s="367"/>
      <c r="D1409" s="367"/>
      <c r="E1409" s="367"/>
      <c r="F1409" s="367"/>
      <c r="G1409" s="367"/>
      <c r="H1409" s="367"/>
      <c r="I1409" s="171" t="s">
        <v>313</v>
      </c>
      <c r="J1409" s="128">
        <v>28</v>
      </c>
      <c r="K1409" s="128">
        <v>10</v>
      </c>
      <c r="L1409" s="156">
        <f t="shared" si="62"/>
        <v>18</v>
      </c>
    </row>
    <row r="1410" spans="1:16" ht="14.1" customHeight="1" x14ac:dyDescent="0.2">
      <c r="I1410" s="171" t="s">
        <v>327</v>
      </c>
      <c r="J1410" s="128">
        <v>759</v>
      </c>
      <c r="K1410" s="128">
        <v>742</v>
      </c>
      <c r="L1410" s="156">
        <f t="shared" si="62"/>
        <v>17</v>
      </c>
      <c r="M1410" s="369"/>
      <c r="N1410" s="370"/>
      <c r="O1410" s="370"/>
      <c r="P1410" s="156"/>
    </row>
    <row r="1411" spans="1:16" ht="14.1" customHeight="1" x14ac:dyDescent="0.2">
      <c r="I1411" s="171" t="s">
        <v>204</v>
      </c>
      <c r="J1411" s="128">
        <v>448</v>
      </c>
      <c r="K1411" s="128">
        <v>434</v>
      </c>
      <c r="L1411" s="156">
        <f t="shared" si="62"/>
        <v>14</v>
      </c>
      <c r="M1411" s="369"/>
      <c r="N1411" s="370"/>
      <c r="O1411" s="370"/>
      <c r="P1411" s="156"/>
    </row>
    <row r="1412" spans="1:16" ht="14.1" customHeight="1" x14ac:dyDescent="0.2">
      <c r="I1412" s="171" t="s">
        <v>212</v>
      </c>
      <c r="J1412" s="128">
        <v>9</v>
      </c>
      <c r="K1412" s="128">
        <v>0</v>
      </c>
      <c r="L1412" s="156">
        <f t="shared" si="62"/>
        <v>9</v>
      </c>
      <c r="M1412" s="369"/>
      <c r="N1412" s="370"/>
      <c r="O1412" s="370"/>
      <c r="P1412" s="156"/>
    </row>
    <row r="1413" spans="1:16" ht="14.1" customHeight="1" x14ac:dyDescent="0.2">
      <c r="I1413" s="171" t="s">
        <v>324</v>
      </c>
      <c r="J1413" s="128">
        <v>9</v>
      </c>
      <c r="K1413" s="128">
        <v>0</v>
      </c>
      <c r="L1413" s="156">
        <f t="shared" si="62"/>
        <v>9</v>
      </c>
    </row>
    <row r="1414" spans="1:16" ht="14.1" customHeight="1" x14ac:dyDescent="0.2">
      <c r="A1414" s="104"/>
      <c r="I1414" s="171" t="s">
        <v>332</v>
      </c>
      <c r="J1414" s="128">
        <v>7</v>
      </c>
      <c r="K1414" s="128">
        <v>0</v>
      </c>
      <c r="L1414" s="156">
        <f t="shared" si="62"/>
        <v>7</v>
      </c>
      <c r="M1414" s="369"/>
      <c r="N1414" s="370"/>
      <c r="O1414" s="370"/>
      <c r="P1414" s="156"/>
    </row>
    <row r="1415" spans="1:16" ht="14.1" customHeight="1" x14ac:dyDescent="0.2">
      <c r="A1415" s="104"/>
      <c r="I1415" s="171" t="s">
        <v>335</v>
      </c>
      <c r="J1415" s="128">
        <v>19</v>
      </c>
      <c r="K1415" s="128">
        <v>13</v>
      </c>
      <c r="L1415" s="156">
        <f t="shared" si="62"/>
        <v>6</v>
      </c>
      <c r="M1415" s="369"/>
      <c r="N1415" s="370"/>
      <c r="O1415" s="370"/>
      <c r="P1415" s="156"/>
    </row>
    <row r="1416" spans="1:16" ht="14.1" customHeight="1" x14ac:dyDescent="0.2">
      <c r="A1416" s="104"/>
      <c r="I1416" s="171" t="s">
        <v>221</v>
      </c>
      <c r="J1416" s="128">
        <v>1</v>
      </c>
      <c r="K1416" s="128">
        <v>0</v>
      </c>
      <c r="L1416" s="156">
        <f t="shared" si="62"/>
        <v>1</v>
      </c>
      <c r="M1416" s="369"/>
      <c r="N1416" s="370"/>
      <c r="O1416" s="370"/>
      <c r="P1416" s="156"/>
    </row>
    <row r="1417" spans="1:16" ht="14.1" customHeight="1" x14ac:dyDescent="0.2">
      <c r="A1417" s="104"/>
      <c r="I1417" s="171" t="s">
        <v>342</v>
      </c>
      <c r="J1417" s="128">
        <v>1</v>
      </c>
      <c r="K1417" s="128">
        <v>0</v>
      </c>
      <c r="L1417" s="156">
        <f t="shared" si="62"/>
        <v>1</v>
      </c>
      <c r="M1417" s="369"/>
      <c r="N1417" s="370"/>
      <c r="O1417" s="370"/>
      <c r="P1417" s="156"/>
    </row>
    <row r="1418" spans="1:16" ht="14.1" customHeight="1" x14ac:dyDescent="0.2">
      <c r="A1418" s="104"/>
      <c r="I1418" s="171" t="s">
        <v>134</v>
      </c>
      <c r="J1418" s="128">
        <v>1</v>
      </c>
      <c r="K1418" s="128">
        <v>0</v>
      </c>
      <c r="L1418" s="156">
        <f t="shared" si="62"/>
        <v>1</v>
      </c>
    </row>
    <row r="1419" spans="1:16" ht="14.1" customHeight="1" x14ac:dyDescent="0.2">
      <c r="I1419" s="171" t="s">
        <v>137</v>
      </c>
      <c r="J1419" s="128">
        <v>9643</v>
      </c>
      <c r="K1419" s="128">
        <v>6553</v>
      </c>
      <c r="L1419" s="156">
        <f t="shared" si="62"/>
        <v>3090</v>
      </c>
    </row>
    <row r="1420" spans="1:16" ht="14.1" customHeight="1" x14ac:dyDescent="0.2"/>
    <row r="1421" spans="1:16" ht="14.1" customHeight="1" x14ac:dyDescent="0.2"/>
    <row r="1422" spans="1:16" ht="14.1" customHeight="1" x14ac:dyDescent="0.2"/>
    <row r="1423" spans="1:16" ht="14.1" customHeight="1" x14ac:dyDescent="0.2">
      <c r="I1423" s="371" t="s">
        <v>351</v>
      </c>
      <c r="J1423" s="372">
        <f>SUM(J1380:J1422)</f>
        <v>98123</v>
      </c>
      <c r="K1423" s="372">
        <f t="shared" ref="K1423:P1423" si="64">SUM(K1380:K1422)</f>
        <v>54569</v>
      </c>
      <c r="L1423" s="372">
        <f t="shared" si="64"/>
        <v>43554</v>
      </c>
      <c r="M1423" s="371" t="s">
        <v>351</v>
      </c>
      <c r="N1423" s="372">
        <f t="shared" si="64"/>
        <v>67472</v>
      </c>
      <c r="O1423" s="372">
        <f t="shared" si="64"/>
        <v>91476</v>
      </c>
      <c r="P1423" s="372">
        <f t="shared" si="64"/>
        <v>-24004</v>
      </c>
    </row>
    <row r="1424" spans="1:16" ht="14.1" customHeight="1" x14ac:dyDescent="0.2">
      <c r="I1424" s="371"/>
      <c r="J1424" s="372">
        <f>N1423</f>
        <v>67472</v>
      </c>
      <c r="K1424" s="372">
        <f>O1423</f>
        <v>91476</v>
      </c>
      <c r="L1424" s="372">
        <f>P1423</f>
        <v>-24004</v>
      </c>
      <c r="M1424" s="378"/>
      <c r="N1424" s="372"/>
      <c r="O1424" s="372"/>
      <c r="P1424" s="372"/>
    </row>
    <row r="1425" spans="1:16" ht="14.1" customHeight="1" x14ac:dyDescent="0.2">
      <c r="I1425" s="367"/>
      <c r="J1425" s="376">
        <f>SUM(J1423:J1424)</f>
        <v>165595</v>
      </c>
      <c r="K1425" s="376">
        <f>SUM(K1423:K1424)</f>
        <v>146045</v>
      </c>
      <c r="L1425" s="376">
        <f>SUM(L1423:L1424)</f>
        <v>19550</v>
      </c>
      <c r="M1425" s="387"/>
      <c r="N1425" s="345"/>
      <c r="O1425" s="345"/>
      <c r="P1425" s="345"/>
    </row>
    <row r="1426" spans="1:16" ht="14.1" customHeight="1" x14ac:dyDescent="0.2">
      <c r="I1426" s="377" t="s">
        <v>393</v>
      </c>
      <c r="J1426" s="342">
        <f>C1379-J1425</f>
        <v>0</v>
      </c>
      <c r="K1426" s="342">
        <f>E1379-K1425</f>
        <v>0</v>
      </c>
      <c r="L1426" s="342">
        <f>G1379-L1425</f>
        <v>0</v>
      </c>
      <c r="M1426" s="387"/>
      <c r="N1426" s="345"/>
      <c r="O1426" s="345"/>
      <c r="P1426" s="345"/>
    </row>
    <row r="1427" spans="1:16" ht="14.1" customHeight="1" x14ac:dyDescent="0.2">
      <c r="I1427" s="392"/>
    </row>
    <row r="1428" spans="1:16" ht="14.1" customHeight="1" x14ac:dyDescent="0.2">
      <c r="A1428" s="114">
        <v>29</v>
      </c>
      <c r="B1428" s="190" t="s">
        <v>66</v>
      </c>
      <c r="C1428" s="48">
        <v>164483</v>
      </c>
      <c r="D1428" s="363">
        <f>C1428*100/22958322</f>
        <v>0.716441732980311</v>
      </c>
      <c r="E1428" s="48">
        <v>173942</v>
      </c>
      <c r="F1428" s="363">
        <f>E1428*100/23212007</f>
        <v>0.74936217277549499</v>
      </c>
      <c r="G1428" s="120">
        <f>C1428-E1428</f>
        <v>-9459</v>
      </c>
      <c r="H1428" s="121">
        <f>G1428*100/E1428</f>
        <v>-5.4380195697416376</v>
      </c>
      <c r="I1428" s="371"/>
      <c r="J1428" s="372"/>
      <c r="K1428" s="372"/>
      <c r="L1428" s="372"/>
      <c r="M1428" s="378"/>
      <c r="N1428" s="372"/>
      <c r="O1428" s="372"/>
      <c r="P1428" s="372"/>
    </row>
    <row r="1429" spans="1:16" ht="14.1" customHeight="1" x14ac:dyDescent="0.2">
      <c r="I1429" s="171" t="s">
        <v>301</v>
      </c>
      <c r="J1429" s="128">
        <v>9379</v>
      </c>
      <c r="K1429" s="128">
        <v>7613</v>
      </c>
      <c r="L1429" s="156">
        <f t="shared" ref="L1429:L1452" si="65">J1429-K1429</f>
        <v>1766</v>
      </c>
      <c r="M1429" s="171" t="s">
        <v>201</v>
      </c>
      <c r="N1429" s="128">
        <v>6157</v>
      </c>
      <c r="O1429" s="128">
        <v>8165</v>
      </c>
      <c r="P1429" s="156">
        <f t="shared" ref="P1429:P1469" si="66">N1429-O1429</f>
        <v>-2008</v>
      </c>
    </row>
    <row r="1430" spans="1:16" ht="14.1" customHeight="1" x14ac:dyDescent="0.2">
      <c r="I1430" s="171" t="s">
        <v>312</v>
      </c>
      <c r="J1430" s="128">
        <v>7935</v>
      </c>
      <c r="K1430" s="128">
        <v>6485</v>
      </c>
      <c r="L1430" s="156">
        <f t="shared" si="65"/>
        <v>1450</v>
      </c>
      <c r="M1430" s="171" t="s">
        <v>308</v>
      </c>
      <c r="N1430" s="128">
        <v>5402</v>
      </c>
      <c r="O1430" s="128">
        <v>7204</v>
      </c>
      <c r="P1430" s="156">
        <f t="shared" si="66"/>
        <v>-1802</v>
      </c>
    </row>
    <row r="1431" spans="1:16" ht="14.1" customHeight="1" x14ac:dyDescent="0.2">
      <c r="I1431" s="171" t="s">
        <v>304</v>
      </c>
      <c r="J1431" s="128">
        <v>8504</v>
      </c>
      <c r="K1431" s="128">
        <v>7184</v>
      </c>
      <c r="L1431" s="156">
        <f t="shared" si="65"/>
        <v>1320</v>
      </c>
      <c r="M1431" s="171" t="s">
        <v>306</v>
      </c>
      <c r="N1431" s="128">
        <v>39711</v>
      </c>
      <c r="O1431" s="128">
        <v>41021</v>
      </c>
      <c r="P1431" s="156">
        <f t="shared" si="66"/>
        <v>-1310</v>
      </c>
    </row>
    <row r="1432" spans="1:16" ht="14.1" customHeight="1" x14ac:dyDescent="0.2">
      <c r="I1432" s="171" t="s">
        <v>336</v>
      </c>
      <c r="J1432" s="128">
        <v>2778</v>
      </c>
      <c r="K1432" s="128">
        <v>1837</v>
      </c>
      <c r="L1432" s="156">
        <f t="shared" si="65"/>
        <v>941</v>
      </c>
      <c r="M1432" s="171" t="s">
        <v>318</v>
      </c>
      <c r="N1432" s="128">
        <v>21551</v>
      </c>
      <c r="O1432" s="128">
        <v>22592</v>
      </c>
      <c r="P1432" s="156">
        <f t="shared" si="66"/>
        <v>-1041</v>
      </c>
    </row>
    <row r="1433" spans="1:16" ht="14.1" customHeight="1" x14ac:dyDescent="0.2">
      <c r="I1433" s="171" t="s">
        <v>257</v>
      </c>
      <c r="J1433" s="128">
        <v>1384</v>
      </c>
      <c r="K1433" s="128">
        <v>780</v>
      </c>
      <c r="L1433" s="156">
        <f t="shared" si="65"/>
        <v>604</v>
      </c>
      <c r="M1433" s="171" t="s">
        <v>31</v>
      </c>
      <c r="N1433" s="128">
        <v>9621</v>
      </c>
      <c r="O1433" s="128">
        <v>10585</v>
      </c>
      <c r="P1433" s="156">
        <f t="shared" si="66"/>
        <v>-964</v>
      </c>
    </row>
    <row r="1434" spans="1:16" ht="14.1" customHeight="1" x14ac:dyDescent="0.2">
      <c r="I1434" s="171" t="s">
        <v>305</v>
      </c>
      <c r="J1434" s="128">
        <v>1918</v>
      </c>
      <c r="K1434" s="128">
        <v>1479</v>
      </c>
      <c r="L1434" s="156">
        <f t="shared" si="65"/>
        <v>439</v>
      </c>
      <c r="M1434" s="171" t="s">
        <v>22</v>
      </c>
      <c r="N1434" s="128">
        <v>3320</v>
      </c>
      <c r="O1434" s="128">
        <v>4228</v>
      </c>
      <c r="P1434" s="156">
        <f t="shared" si="66"/>
        <v>-908</v>
      </c>
    </row>
    <row r="1435" spans="1:16" ht="14.1" customHeight="1" x14ac:dyDescent="0.2">
      <c r="A1435" s="104"/>
      <c r="I1435" s="171" t="s">
        <v>309</v>
      </c>
      <c r="J1435" s="128">
        <v>600</v>
      </c>
      <c r="K1435" s="128">
        <v>213</v>
      </c>
      <c r="L1435" s="156">
        <f t="shared" si="65"/>
        <v>387</v>
      </c>
      <c r="M1435" s="171" t="s">
        <v>358</v>
      </c>
      <c r="N1435" s="128">
        <v>0</v>
      </c>
      <c r="O1435" s="128">
        <v>770</v>
      </c>
      <c r="P1435" s="156">
        <f t="shared" si="66"/>
        <v>-770</v>
      </c>
    </row>
    <row r="1436" spans="1:16" ht="14.1" customHeight="1" x14ac:dyDescent="0.2">
      <c r="A1436" s="104"/>
      <c r="I1436" s="171" t="s">
        <v>254</v>
      </c>
      <c r="J1436" s="128">
        <v>831</v>
      </c>
      <c r="K1436" s="128">
        <v>557</v>
      </c>
      <c r="L1436" s="156">
        <f t="shared" si="65"/>
        <v>274</v>
      </c>
      <c r="M1436" s="171" t="s">
        <v>204</v>
      </c>
      <c r="N1436" s="128">
        <v>1891</v>
      </c>
      <c r="O1436" s="128">
        <v>2600</v>
      </c>
      <c r="P1436" s="156">
        <f t="shared" si="66"/>
        <v>-709</v>
      </c>
    </row>
    <row r="1437" spans="1:16" ht="14.1" customHeight="1" x14ac:dyDescent="0.2">
      <c r="A1437" s="104"/>
      <c r="I1437" s="171" t="s">
        <v>302</v>
      </c>
      <c r="J1437" s="128">
        <v>4518</v>
      </c>
      <c r="K1437" s="128">
        <v>4336</v>
      </c>
      <c r="L1437" s="156">
        <f t="shared" si="65"/>
        <v>182</v>
      </c>
      <c r="M1437" s="171" t="s">
        <v>344</v>
      </c>
      <c r="N1437" s="128">
        <v>0</v>
      </c>
      <c r="O1437" s="128">
        <v>664</v>
      </c>
      <c r="P1437" s="156">
        <f t="shared" si="66"/>
        <v>-664</v>
      </c>
    </row>
    <row r="1438" spans="1:16" ht="14.1" customHeight="1" x14ac:dyDescent="0.2">
      <c r="A1438" s="104"/>
      <c r="I1438" s="171" t="s">
        <v>303</v>
      </c>
      <c r="J1438" s="128">
        <v>1193</v>
      </c>
      <c r="K1438" s="128">
        <v>1056</v>
      </c>
      <c r="L1438" s="156">
        <f t="shared" si="65"/>
        <v>137</v>
      </c>
      <c r="M1438" s="171" t="s">
        <v>321</v>
      </c>
      <c r="N1438" s="128">
        <v>5159</v>
      </c>
      <c r="O1438" s="128">
        <v>5670</v>
      </c>
      <c r="P1438" s="156">
        <f t="shared" si="66"/>
        <v>-511</v>
      </c>
    </row>
    <row r="1439" spans="1:16" ht="14.1" customHeight="1" x14ac:dyDescent="0.2">
      <c r="A1439" s="104"/>
      <c r="I1439" s="171" t="s">
        <v>315</v>
      </c>
      <c r="J1439" s="128">
        <v>750</v>
      </c>
      <c r="K1439" s="128">
        <v>619</v>
      </c>
      <c r="L1439" s="156">
        <f t="shared" si="65"/>
        <v>131</v>
      </c>
      <c r="M1439" s="171" t="s">
        <v>199</v>
      </c>
      <c r="N1439" s="128">
        <v>1588</v>
      </c>
      <c r="O1439" s="128">
        <v>2086</v>
      </c>
      <c r="P1439" s="156">
        <f t="shared" si="66"/>
        <v>-498</v>
      </c>
    </row>
    <row r="1440" spans="1:16" ht="14.1" customHeight="1" x14ac:dyDescent="0.2">
      <c r="A1440" s="104"/>
      <c r="I1440" s="171" t="s">
        <v>30</v>
      </c>
      <c r="J1440" s="128">
        <v>459</v>
      </c>
      <c r="K1440" s="128">
        <v>365</v>
      </c>
      <c r="L1440" s="156">
        <f t="shared" si="65"/>
        <v>94</v>
      </c>
      <c r="M1440" s="171" t="s">
        <v>311</v>
      </c>
      <c r="N1440" s="128">
        <v>461</v>
      </c>
      <c r="O1440" s="128">
        <v>844</v>
      </c>
      <c r="P1440" s="156">
        <f t="shared" si="66"/>
        <v>-383</v>
      </c>
    </row>
    <row r="1441" spans="1:16" ht="14.1" customHeight="1" x14ac:dyDescent="0.2">
      <c r="A1441" s="104"/>
      <c r="I1441" s="171" t="s">
        <v>265</v>
      </c>
      <c r="J1441" s="128">
        <v>152</v>
      </c>
      <c r="K1441" s="128">
        <v>105</v>
      </c>
      <c r="L1441" s="156">
        <f t="shared" si="65"/>
        <v>47</v>
      </c>
      <c r="M1441" s="171" t="s">
        <v>198</v>
      </c>
      <c r="N1441" s="128">
        <v>1931</v>
      </c>
      <c r="O1441" s="128">
        <v>2295</v>
      </c>
      <c r="P1441" s="156">
        <f t="shared" si="66"/>
        <v>-364</v>
      </c>
    </row>
    <row r="1442" spans="1:16" ht="14.1" customHeight="1" x14ac:dyDescent="0.2">
      <c r="A1442" s="104"/>
      <c r="I1442" s="171" t="s">
        <v>333</v>
      </c>
      <c r="J1442" s="128">
        <v>1363</v>
      </c>
      <c r="K1442" s="128">
        <v>1319</v>
      </c>
      <c r="L1442" s="156">
        <f t="shared" si="65"/>
        <v>44</v>
      </c>
      <c r="M1442" s="171" t="s">
        <v>28</v>
      </c>
      <c r="N1442" s="128">
        <v>598</v>
      </c>
      <c r="O1442" s="128">
        <v>832</v>
      </c>
      <c r="P1442" s="156">
        <f t="shared" si="66"/>
        <v>-234</v>
      </c>
    </row>
    <row r="1443" spans="1:16" ht="14.1" customHeight="1" x14ac:dyDescent="0.2">
      <c r="A1443" s="104"/>
      <c r="I1443" s="171" t="s">
        <v>329</v>
      </c>
      <c r="J1443" s="128">
        <v>111</v>
      </c>
      <c r="K1443" s="128">
        <v>71</v>
      </c>
      <c r="L1443" s="156">
        <f t="shared" si="65"/>
        <v>40</v>
      </c>
      <c r="M1443" s="171" t="s">
        <v>210</v>
      </c>
      <c r="N1443" s="128">
        <v>1038</v>
      </c>
      <c r="O1443" s="128">
        <v>1216</v>
      </c>
      <c r="P1443" s="156">
        <f t="shared" si="66"/>
        <v>-178</v>
      </c>
    </row>
    <row r="1444" spans="1:16" ht="14.1" customHeight="1" x14ac:dyDescent="0.2">
      <c r="A1444" s="104"/>
      <c r="I1444" s="171" t="s">
        <v>326</v>
      </c>
      <c r="J1444" s="128">
        <v>81</v>
      </c>
      <c r="K1444" s="128">
        <v>47</v>
      </c>
      <c r="L1444" s="156">
        <f t="shared" si="65"/>
        <v>34</v>
      </c>
      <c r="M1444" s="171" t="s">
        <v>49</v>
      </c>
      <c r="N1444" s="128">
        <v>7187</v>
      </c>
      <c r="O1444" s="128">
        <v>7323</v>
      </c>
      <c r="P1444" s="156">
        <f t="shared" si="66"/>
        <v>-136</v>
      </c>
    </row>
    <row r="1445" spans="1:16" ht="14.1" customHeight="1" x14ac:dyDescent="0.2">
      <c r="A1445" s="104"/>
      <c r="I1445" s="171" t="s">
        <v>350</v>
      </c>
      <c r="J1445" s="128">
        <v>46</v>
      </c>
      <c r="K1445" s="128">
        <v>21</v>
      </c>
      <c r="L1445" s="156">
        <f t="shared" si="65"/>
        <v>25</v>
      </c>
      <c r="M1445" s="171" t="s">
        <v>262</v>
      </c>
      <c r="N1445" s="128">
        <v>0</v>
      </c>
      <c r="O1445" s="128">
        <v>89</v>
      </c>
      <c r="P1445" s="156">
        <f t="shared" si="66"/>
        <v>-89</v>
      </c>
    </row>
    <row r="1446" spans="1:16" ht="14.1" customHeight="1" x14ac:dyDescent="0.2">
      <c r="A1446" s="104"/>
      <c r="I1446" s="171" t="s">
        <v>319</v>
      </c>
      <c r="J1446" s="128">
        <v>51</v>
      </c>
      <c r="K1446" s="128">
        <v>36</v>
      </c>
      <c r="L1446" s="156">
        <f t="shared" si="65"/>
        <v>15</v>
      </c>
      <c r="M1446" s="171" t="s">
        <v>261</v>
      </c>
      <c r="N1446" s="128">
        <v>130</v>
      </c>
      <c r="O1446" s="128">
        <v>193</v>
      </c>
      <c r="P1446" s="156">
        <f t="shared" si="66"/>
        <v>-63</v>
      </c>
    </row>
    <row r="1447" spans="1:16" ht="14.1" customHeight="1" x14ac:dyDescent="0.2">
      <c r="A1447" s="104"/>
      <c r="I1447" s="171" t="s">
        <v>324</v>
      </c>
      <c r="J1447" s="128">
        <v>13</v>
      </c>
      <c r="K1447" s="128">
        <v>0</v>
      </c>
      <c r="L1447" s="156">
        <f t="shared" si="65"/>
        <v>13</v>
      </c>
      <c r="M1447" s="171" t="s">
        <v>48</v>
      </c>
      <c r="N1447" s="128">
        <v>223</v>
      </c>
      <c r="O1447" s="128">
        <v>281</v>
      </c>
      <c r="P1447" s="156">
        <f t="shared" si="66"/>
        <v>-58</v>
      </c>
    </row>
    <row r="1448" spans="1:16" ht="14.1" customHeight="1" x14ac:dyDescent="0.2">
      <c r="A1448" s="104"/>
      <c r="I1448" s="171" t="s">
        <v>320</v>
      </c>
      <c r="J1448" s="128">
        <v>1978</v>
      </c>
      <c r="K1448" s="128">
        <v>1969</v>
      </c>
      <c r="L1448" s="156">
        <f t="shared" si="65"/>
        <v>9</v>
      </c>
      <c r="M1448" s="171" t="s">
        <v>212</v>
      </c>
      <c r="N1448" s="128">
        <v>176</v>
      </c>
      <c r="O1448" s="128">
        <v>231</v>
      </c>
      <c r="P1448" s="156">
        <f t="shared" si="66"/>
        <v>-55</v>
      </c>
    </row>
    <row r="1449" spans="1:16" ht="14.1" customHeight="1" x14ac:dyDescent="0.2">
      <c r="A1449" s="104"/>
      <c r="I1449" s="171" t="s">
        <v>328</v>
      </c>
      <c r="J1449" s="128">
        <v>6</v>
      </c>
      <c r="K1449" s="128">
        <v>1</v>
      </c>
      <c r="L1449" s="156">
        <f t="shared" si="65"/>
        <v>5</v>
      </c>
      <c r="M1449" s="171" t="s">
        <v>310</v>
      </c>
      <c r="N1449" s="128">
        <v>0</v>
      </c>
      <c r="O1449" s="128">
        <v>45</v>
      </c>
      <c r="P1449" s="156">
        <f t="shared" si="66"/>
        <v>-45</v>
      </c>
    </row>
    <row r="1450" spans="1:16" ht="14.1" customHeight="1" x14ac:dyDescent="0.2">
      <c r="A1450" s="104"/>
      <c r="I1450" s="171" t="s">
        <v>323</v>
      </c>
      <c r="J1450" s="128">
        <v>2</v>
      </c>
      <c r="K1450" s="128">
        <v>0</v>
      </c>
      <c r="L1450" s="156">
        <f t="shared" si="65"/>
        <v>2</v>
      </c>
      <c r="M1450" s="171" t="s">
        <v>331</v>
      </c>
      <c r="N1450" s="128">
        <v>142</v>
      </c>
      <c r="O1450" s="128">
        <v>181</v>
      </c>
      <c r="P1450" s="156">
        <f t="shared" si="66"/>
        <v>-39</v>
      </c>
    </row>
    <row r="1451" spans="1:16" ht="14.1" customHeight="1" x14ac:dyDescent="0.2">
      <c r="I1451" s="171" t="s">
        <v>347</v>
      </c>
      <c r="J1451" s="128">
        <v>1</v>
      </c>
      <c r="K1451" s="128">
        <v>0</v>
      </c>
      <c r="L1451" s="156">
        <f t="shared" si="65"/>
        <v>1</v>
      </c>
      <c r="M1451" s="171" t="s">
        <v>335</v>
      </c>
      <c r="N1451" s="128">
        <v>1039</v>
      </c>
      <c r="O1451" s="128">
        <v>1070</v>
      </c>
      <c r="P1451" s="156">
        <f t="shared" si="66"/>
        <v>-31</v>
      </c>
    </row>
    <row r="1452" spans="1:16" ht="14.1" customHeight="1" x14ac:dyDescent="0.2">
      <c r="A1452" s="111"/>
      <c r="B1452" s="367"/>
      <c r="C1452" s="367"/>
      <c r="D1452" s="367"/>
      <c r="E1452" s="367"/>
      <c r="F1452" s="367"/>
      <c r="G1452" s="367"/>
      <c r="H1452" s="367"/>
      <c r="I1452" s="171" t="s">
        <v>334</v>
      </c>
      <c r="J1452" s="128">
        <v>1</v>
      </c>
      <c r="K1452" s="128">
        <v>1</v>
      </c>
      <c r="L1452" s="156">
        <f t="shared" si="65"/>
        <v>0</v>
      </c>
      <c r="M1452" s="171" t="s">
        <v>338</v>
      </c>
      <c r="N1452" s="128">
        <v>77</v>
      </c>
      <c r="O1452" s="128">
        <v>104</v>
      </c>
      <c r="P1452" s="156">
        <f t="shared" si="66"/>
        <v>-27</v>
      </c>
    </row>
    <row r="1453" spans="1:16" ht="14.1" customHeight="1" x14ac:dyDescent="0.2">
      <c r="A1453" s="111"/>
      <c r="B1453" s="367"/>
      <c r="C1453" s="367"/>
      <c r="D1453" s="367"/>
      <c r="E1453" s="367"/>
      <c r="F1453" s="367"/>
      <c r="G1453" s="367"/>
      <c r="H1453" s="367"/>
      <c r="I1453" s="131"/>
      <c r="J1453" s="128"/>
      <c r="K1453" s="128"/>
      <c r="L1453" s="156"/>
      <c r="M1453" s="171" t="s">
        <v>330</v>
      </c>
      <c r="N1453" s="128">
        <v>11</v>
      </c>
      <c r="O1453" s="128">
        <v>34</v>
      </c>
      <c r="P1453" s="156">
        <f t="shared" si="66"/>
        <v>-23</v>
      </c>
    </row>
    <row r="1454" spans="1:16" ht="14.1" customHeight="1" x14ac:dyDescent="0.2">
      <c r="A1454" s="111"/>
      <c r="B1454" s="367"/>
      <c r="C1454" s="367"/>
      <c r="D1454" s="367"/>
      <c r="E1454" s="367"/>
      <c r="F1454" s="367"/>
      <c r="G1454" s="367"/>
      <c r="H1454" s="367"/>
      <c r="I1454" s="131"/>
      <c r="J1454" s="128"/>
      <c r="K1454" s="128"/>
      <c r="L1454" s="156"/>
      <c r="M1454" s="171" t="s">
        <v>307</v>
      </c>
      <c r="N1454" s="128">
        <v>422</v>
      </c>
      <c r="O1454" s="128">
        <v>442</v>
      </c>
      <c r="P1454" s="156">
        <f t="shared" si="66"/>
        <v>-20</v>
      </c>
    </row>
    <row r="1455" spans="1:16" ht="14.1" customHeight="1" x14ac:dyDescent="0.2">
      <c r="A1455" s="111"/>
      <c r="B1455" s="367"/>
      <c r="C1455" s="367"/>
      <c r="D1455" s="367"/>
      <c r="E1455" s="367"/>
      <c r="F1455" s="367"/>
      <c r="G1455" s="367"/>
      <c r="H1455" s="367"/>
      <c r="I1455" s="131"/>
      <c r="J1455" s="128"/>
      <c r="K1455" s="128"/>
      <c r="L1455" s="156"/>
      <c r="M1455" s="171" t="s">
        <v>317</v>
      </c>
      <c r="N1455" s="128">
        <v>109</v>
      </c>
      <c r="O1455" s="128">
        <v>129</v>
      </c>
      <c r="P1455" s="156">
        <f t="shared" si="66"/>
        <v>-20</v>
      </c>
    </row>
    <row r="1456" spans="1:16" ht="14.1" customHeight="1" x14ac:dyDescent="0.2">
      <c r="A1456" s="111"/>
      <c r="B1456" s="367"/>
      <c r="C1456" s="367"/>
      <c r="D1456" s="367"/>
      <c r="E1456" s="367"/>
      <c r="F1456" s="367"/>
      <c r="G1456" s="367"/>
      <c r="H1456" s="367"/>
      <c r="I1456" s="131"/>
      <c r="J1456" s="128"/>
      <c r="K1456" s="128"/>
      <c r="L1456" s="156"/>
      <c r="M1456" s="171" t="s">
        <v>313</v>
      </c>
      <c r="N1456" s="128">
        <v>143</v>
      </c>
      <c r="O1456" s="128">
        <v>160</v>
      </c>
      <c r="P1456" s="156">
        <f t="shared" si="66"/>
        <v>-17</v>
      </c>
    </row>
    <row r="1457" spans="1:16" ht="14.1" customHeight="1" x14ac:dyDescent="0.2">
      <c r="I1457" s="131"/>
      <c r="J1457" s="128"/>
      <c r="K1457" s="128"/>
      <c r="L1457" s="156"/>
      <c r="M1457" s="171" t="s">
        <v>316</v>
      </c>
      <c r="N1457" s="128">
        <v>101</v>
      </c>
      <c r="O1457" s="128">
        <v>118</v>
      </c>
      <c r="P1457" s="156">
        <f t="shared" si="66"/>
        <v>-17</v>
      </c>
    </row>
    <row r="1458" spans="1:16" ht="14.1" customHeight="1" x14ac:dyDescent="0.2">
      <c r="I1458" s="131"/>
      <c r="J1458" s="128"/>
      <c r="K1458" s="128"/>
      <c r="L1458" s="156"/>
      <c r="M1458" s="171" t="s">
        <v>33</v>
      </c>
      <c r="N1458" s="128">
        <v>115</v>
      </c>
      <c r="O1458" s="128">
        <v>129</v>
      </c>
      <c r="P1458" s="156">
        <f t="shared" si="66"/>
        <v>-14</v>
      </c>
    </row>
    <row r="1459" spans="1:16" ht="14.1" customHeight="1" x14ac:dyDescent="0.2">
      <c r="I1459" s="131"/>
      <c r="J1459" s="128"/>
      <c r="K1459" s="128"/>
      <c r="L1459" s="156"/>
      <c r="M1459" s="171" t="s">
        <v>341</v>
      </c>
      <c r="N1459" s="128">
        <v>8</v>
      </c>
      <c r="O1459" s="128">
        <v>22</v>
      </c>
      <c r="P1459" s="156">
        <f t="shared" si="66"/>
        <v>-14</v>
      </c>
    </row>
    <row r="1460" spans="1:16" ht="14.1" customHeight="1" x14ac:dyDescent="0.2">
      <c r="I1460" s="131"/>
      <c r="J1460" s="128"/>
      <c r="K1460" s="128"/>
      <c r="L1460" s="156"/>
      <c r="M1460" s="171" t="s">
        <v>44</v>
      </c>
      <c r="N1460" s="128">
        <v>12</v>
      </c>
      <c r="O1460" s="128">
        <v>24</v>
      </c>
      <c r="P1460" s="156">
        <f t="shared" si="66"/>
        <v>-12</v>
      </c>
    </row>
    <row r="1461" spans="1:16" ht="14.1" customHeight="1" x14ac:dyDescent="0.2">
      <c r="I1461" s="131"/>
      <c r="J1461" s="128"/>
      <c r="K1461" s="128"/>
      <c r="L1461" s="156"/>
      <c r="M1461" s="171" t="s">
        <v>134</v>
      </c>
      <c r="N1461" s="128">
        <v>0</v>
      </c>
      <c r="O1461" s="128">
        <v>8</v>
      </c>
      <c r="P1461" s="156">
        <f t="shared" si="66"/>
        <v>-8</v>
      </c>
    </row>
    <row r="1462" spans="1:16" ht="14.1" customHeight="1" x14ac:dyDescent="0.2">
      <c r="I1462" s="131"/>
      <c r="J1462" s="128"/>
      <c r="K1462" s="128"/>
      <c r="L1462" s="156"/>
      <c r="M1462" s="171" t="s">
        <v>327</v>
      </c>
      <c r="N1462" s="128">
        <v>100</v>
      </c>
      <c r="O1462" s="128">
        <v>106</v>
      </c>
      <c r="P1462" s="156">
        <f t="shared" si="66"/>
        <v>-6</v>
      </c>
    </row>
    <row r="1463" spans="1:16" ht="14.1" customHeight="1" x14ac:dyDescent="0.2">
      <c r="I1463" s="131"/>
      <c r="J1463" s="128"/>
      <c r="K1463" s="128"/>
      <c r="L1463" s="156"/>
      <c r="M1463" s="171" t="s">
        <v>340</v>
      </c>
      <c r="N1463" s="128">
        <v>5</v>
      </c>
      <c r="O1463" s="128">
        <v>11</v>
      </c>
      <c r="P1463" s="156">
        <f t="shared" si="66"/>
        <v>-6</v>
      </c>
    </row>
    <row r="1464" spans="1:16" ht="14.1" customHeight="1" x14ac:dyDescent="0.2">
      <c r="I1464" s="131"/>
      <c r="J1464" s="128"/>
      <c r="K1464" s="128"/>
      <c r="L1464" s="156"/>
      <c r="M1464" s="171" t="s">
        <v>337</v>
      </c>
      <c r="N1464" s="128">
        <v>1</v>
      </c>
      <c r="O1464" s="128">
        <v>5</v>
      </c>
      <c r="P1464" s="156">
        <f t="shared" si="66"/>
        <v>-4</v>
      </c>
    </row>
    <row r="1465" spans="1:16" ht="14.1" customHeight="1" x14ac:dyDescent="0.2">
      <c r="I1465" s="131"/>
      <c r="J1465" s="128"/>
      <c r="K1465" s="128"/>
      <c r="L1465" s="156"/>
      <c r="M1465" s="171" t="s">
        <v>271</v>
      </c>
      <c r="N1465" s="128">
        <v>0</v>
      </c>
      <c r="O1465" s="128">
        <v>3</v>
      </c>
      <c r="P1465" s="156">
        <f t="shared" si="66"/>
        <v>-3</v>
      </c>
    </row>
    <row r="1466" spans="1:16" ht="14.1" customHeight="1" x14ac:dyDescent="0.2">
      <c r="I1466" s="131"/>
      <c r="J1466" s="128"/>
      <c r="K1466" s="128"/>
      <c r="L1466" s="156"/>
      <c r="M1466" s="171" t="s">
        <v>368</v>
      </c>
      <c r="N1466" s="128">
        <v>0</v>
      </c>
      <c r="O1466" s="128">
        <v>2</v>
      </c>
      <c r="P1466" s="156">
        <f t="shared" si="66"/>
        <v>-2</v>
      </c>
    </row>
    <row r="1467" spans="1:16" ht="14.1" customHeight="1" x14ac:dyDescent="0.2">
      <c r="I1467" s="131"/>
      <c r="J1467" s="128"/>
      <c r="K1467" s="128"/>
      <c r="L1467" s="156"/>
      <c r="M1467" s="171" t="s">
        <v>349</v>
      </c>
      <c r="N1467" s="128">
        <v>0</v>
      </c>
      <c r="O1467" s="128">
        <v>2</v>
      </c>
      <c r="P1467" s="156">
        <f t="shared" si="66"/>
        <v>-2</v>
      </c>
    </row>
    <row r="1468" spans="1:16" ht="14.1" customHeight="1" x14ac:dyDescent="0.2">
      <c r="A1468" s="104"/>
      <c r="I1468" s="131"/>
      <c r="J1468" s="128"/>
      <c r="K1468" s="128"/>
      <c r="L1468" s="156"/>
      <c r="M1468" s="171" t="s">
        <v>314</v>
      </c>
      <c r="N1468" s="128">
        <v>0</v>
      </c>
      <c r="O1468" s="128">
        <v>1</v>
      </c>
      <c r="P1468" s="156">
        <f t="shared" si="66"/>
        <v>-1</v>
      </c>
    </row>
    <row r="1469" spans="1:16" ht="14.1" customHeight="1" x14ac:dyDescent="0.2">
      <c r="A1469" s="104"/>
      <c r="M1469" s="171" t="s">
        <v>137</v>
      </c>
      <c r="N1469" s="128">
        <v>12000</v>
      </c>
      <c r="O1469" s="128">
        <v>16363</v>
      </c>
      <c r="P1469" s="156">
        <f t="shared" si="66"/>
        <v>-4363</v>
      </c>
    </row>
    <row r="1470" spans="1:16" ht="14.1" customHeight="1" x14ac:dyDescent="0.2">
      <c r="A1470" s="104"/>
    </row>
    <row r="1471" spans="1:16" ht="14.1" customHeight="1" x14ac:dyDescent="0.2">
      <c r="A1471" s="104"/>
      <c r="I1471" s="131"/>
      <c r="J1471" s="370"/>
      <c r="K1471" s="370"/>
      <c r="L1471" s="156"/>
    </row>
    <row r="1472" spans="1:16" ht="14.1" customHeight="1" x14ac:dyDescent="0.2">
      <c r="A1472" s="104"/>
      <c r="I1472" s="371" t="s">
        <v>351</v>
      </c>
      <c r="J1472" s="372">
        <f>SUM(J1429:J1471)</f>
        <v>44054</v>
      </c>
      <c r="K1472" s="372">
        <f>SUM(K1429:K1471)</f>
        <v>36094</v>
      </c>
      <c r="L1472" s="372">
        <f>SUM(L1429:L1471)</f>
        <v>7960</v>
      </c>
      <c r="M1472" s="371" t="s">
        <v>351</v>
      </c>
      <c r="N1472" s="372">
        <f>SUM(N1429:N1471)</f>
        <v>120429</v>
      </c>
      <c r="O1472" s="372">
        <f>SUM(O1429:O1471)</f>
        <v>137848</v>
      </c>
      <c r="P1472" s="372">
        <f>SUM(P1429:P1471)</f>
        <v>-17419</v>
      </c>
    </row>
    <row r="1473" spans="1:16" ht="14.1" customHeight="1" x14ac:dyDescent="0.2">
      <c r="A1473" s="104"/>
      <c r="I1473" s="371"/>
      <c r="J1473" s="372">
        <f>N1472</f>
        <v>120429</v>
      </c>
      <c r="K1473" s="372">
        <f>O1472</f>
        <v>137848</v>
      </c>
      <c r="L1473" s="372">
        <f>P1472</f>
        <v>-17419</v>
      </c>
      <c r="M1473" s="378" t="s">
        <v>360</v>
      </c>
      <c r="N1473" s="372"/>
      <c r="O1473" s="372"/>
      <c r="P1473" s="372"/>
    </row>
    <row r="1474" spans="1:16" ht="14.1" customHeight="1" x14ac:dyDescent="0.2">
      <c r="I1474" s="367"/>
      <c r="J1474" s="376">
        <f>SUM(J1472:J1473)</f>
        <v>164483</v>
      </c>
      <c r="K1474" s="376">
        <f>SUM(K1472:K1473)</f>
        <v>173942</v>
      </c>
      <c r="L1474" s="376">
        <f>SUM(L1472:L1473)</f>
        <v>-9459</v>
      </c>
      <c r="M1474" s="387"/>
      <c r="N1474" s="345"/>
      <c r="O1474" s="345"/>
      <c r="P1474" s="345"/>
    </row>
    <row r="1475" spans="1:16" ht="14.1" customHeight="1" x14ac:dyDescent="0.2">
      <c r="I1475" s="377" t="s">
        <v>394</v>
      </c>
      <c r="J1475" s="342">
        <f>C1428-J1474</f>
        <v>0</v>
      </c>
      <c r="K1475" s="342">
        <f>E1428-K1474</f>
        <v>0</v>
      </c>
      <c r="L1475" s="342">
        <f>G1428-L1474</f>
        <v>0</v>
      </c>
      <c r="M1475" s="387"/>
      <c r="N1475" s="345"/>
      <c r="O1475" s="345"/>
      <c r="P1475" s="345"/>
    </row>
    <row r="1476" spans="1:16" ht="14.1" customHeight="1" x14ac:dyDescent="0.2"/>
    <row r="1477" spans="1:16" ht="14.1" customHeight="1" x14ac:dyDescent="0.2">
      <c r="A1477" s="114">
        <v>30</v>
      </c>
      <c r="B1477" s="190" t="s">
        <v>291</v>
      </c>
      <c r="C1477" s="48">
        <v>152940</v>
      </c>
      <c r="D1477" s="363">
        <f>C1477*100/22958322</f>
        <v>0.66616366823324458</v>
      </c>
      <c r="E1477" s="48">
        <v>146173</v>
      </c>
      <c r="F1477" s="363">
        <f>E1477*100/23212007</f>
        <v>0.62973012200108336</v>
      </c>
      <c r="G1477" s="120">
        <f>C1477-E1477</f>
        <v>6767</v>
      </c>
      <c r="H1477" s="121">
        <f>G1477*100/E1477</f>
        <v>4.6294459305070017</v>
      </c>
      <c r="I1477" s="371"/>
      <c r="J1477" s="372"/>
      <c r="K1477" s="372"/>
      <c r="L1477" s="372"/>
      <c r="M1477" s="378"/>
      <c r="N1477" s="372"/>
      <c r="O1477" s="372"/>
      <c r="P1477" s="372"/>
    </row>
    <row r="1478" spans="1:16" ht="14.1" customHeight="1" x14ac:dyDescent="0.2">
      <c r="I1478" s="171" t="s">
        <v>28</v>
      </c>
      <c r="J1478" s="128">
        <v>45820</v>
      </c>
      <c r="K1478" s="128">
        <v>39368</v>
      </c>
      <c r="L1478" s="156">
        <f t="shared" ref="L1478:L1502" si="67">J1478-K1478</f>
        <v>6452</v>
      </c>
      <c r="M1478" s="171" t="s">
        <v>199</v>
      </c>
      <c r="N1478" s="128">
        <v>12027</v>
      </c>
      <c r="O1478" s="128">
        <v>16535</v>
      </c>
      <c r="P1478" s="156">
        <f t="shared" ref="P1478:P1498" si="68">N1478-O1478</f>
        <v>-4508</v>
      </c>
    </row>
    <row r="1479" spans="1:16" ht="14.1" customHeight="1" x14ac:dyDescent="0.2">
      <c r="I1479" s="171" t="s">
        <v>301</v>
      </c>
      <c r="J1479" s="128">
        <v>18972</v>
      </c>
      <c r="K1479" s="128">
        <v>13584</v>
      </c>
      <c r="L1479" s="156">
        <f t="shared" si="67"/>
        <v>5388</v>
      </c>
      <c r="M1479" s="171" t="s">
        <v>30</v>
      </c>
      <c r="N1479" s="128">
        <v>2649</v>
      </c>
      <c r="O1479" s="128">
        <v>4429</v>
      </c>
      <c r="P1479" s="156">
        <f t="shared" si="68"/>
        <v>-1780</v>
      </c>
    </row>
    <row r="1480" spans="1:16" ht="14.1" customHeight="1" x14ac:dyDescent="0.2">
      <c r="I1480" s="171" t="s">
        <v>33</v>
      </c>
      <c r="J1480" s="128">
        <v>7282</v>
      </c>
      <c r="K1480" s="128">
        <v>3717</v>
      </c>
      <c r="L1480" s="156">
        <f t="shared" si="67"/>
        <v>3565</v>
      </c>
      <c r="M1480" s="171" t="s">
        <v>312</v>
      </c>
      <c r="N1480" s="128">
        <v>3101</v>
      </c>
      <c r="O1480" s="128">
        <v>4745</v>
      </c>
      <c r="P1480" s="156">
        <f t="shared" si="68"/>
        <v>-1644</v>
      </c>
    </row>
    <row r="1481" spans="1:16" ht="14.1" customHeight="1" x14ac:dyDescent="0.2">
      <c r="I1481" s="171" t="s">
        <v>22</v>
      </c>
      <c r="J1481" s="128">
        <v>1470</v>
      </c>
      <c r="K1481" s="128">
        <v>430</v>
      </c>
      <c r="L1481" s="156">
        <f t="shared" si="67"/>
        <v>1040</v>
      </c>
      <c r="M1481" s="171" t="s">
        <v>318</v>
      </c>
      <c r="N1481" s="128">
        <v>5562</v>
      </c>
      <c r="O1481" s="128">
        <v>6646</v>
      </c>
      <c r="P1481" s="156">
        <f t="shared" si="68"/>
        <v>-1084</v>
      </c>
    </row>
    <row r="1482" spans="1:16" ht="14.1" customHeight="1" x14ac:dyDescent="0.2">
      <c r="I1482" s="171" t="s">
        <v>204</v>
      </c>
      <c r="J1482" s="128">
        <v>10812</v>
      </c>
      <c r="K1482" s="128">
        <v>9861</v>
      </c>
      <c r="L1482" s="156">
        <f t="shared" si="67"/>
        <v>951</v>
      </c>
      <c r="M1482" s="171" t="s">
        <v>304</v>
      </c>
      <c r="N1482" s="128">
        <v>327</v>
      </c>
      <c r="O1482" s="128">
        <v>1235</v>
      </c>
      <c r="P1482" s="156">
        <f t="shared" si="68"/>
        <v>-908</v>
      </c>
    </row>
    <row r="1483" spans="1:16" ht="14.1" customHeight="1" x14ac:dyDescent="0.2">
      <c r="I1483" s="171" t="s">
        <v>48</v>
      </c>
      <c r="J1483" s="128">
        <v>3101</v>
      </c>
      <c r="K1483" s="128">
        <v>2313</v>
      </c>
      <c r="L1483" s="156">
        <f t="shared" si="67"/>
        <v>788</v>
      </c>
      <c r="M1483" s="171" t="s">
        <v>201</v>
      </c>
      <c r="N1483" s="128">
        <v>963</v>
      </c>
      <c r="O1483" s="128">
        <v>1802</v>
      </c>
      <c r="P1483" s="156">
        <f t="shared" si="68"/>
        <v>-839</v>
      </c>
    </row>
    <row r="1484" spans="1:16" ht="14.1" customHeight="1" x14ac:dyDescent="0.2">
      <c r="I1484" s="171" t="s">
        <v>327</v>
      </c>
      <c r="J1484" s="128">
        <v>462</v>
      </c>
      <c r="K1484" s="128">
        <v>18</v>
      </c>
      <c r="L1484" s="156">
        <f t="shared" si="67"/>
        <v>444</v>
      </c>
      <c r="M1484" s="171" t="s">
        <v>306</v>
      </c>
      <c r="N1484" s="128">
        <v>11390</v>
      </c>
      <c r="O1484" s="128">
        <v>12112</v>
      </c>
      <c r="P1484" s="156">
        <f t="shared" si="68"/>
        <v>-722</v>
      </c>
    </row>
    <row r="1485" spans="1:16" ht="14.1" customHeight="1" x14ac:dyDescent="0.2">
      <c r="I1485" s="171" t="s">
        <v>254</v>
      </c>
      <c r="J1485" s="128">
        <v>686</v>
      </c>
      <c r="K1485" s="128">
        <v>329</v>
      </c>
      <c r="L1485" s="156">
        <f t="shared" si="67"/>
        <v>357</v>
      </c>
      <c r="M1485" s="171" t="s">
        <v>311</v>
      </c>
      <c r="N1485" s="128">
        <v>1806</v>
      </c>
      <c r="O1485" s="128">
        <v>2456</v>
      </c>
      <c r="P1485" s="156">
        <f t="shared" si="68"/>
        <v>-650</v>
      </c>
    </row>
    <row r="1486" spans="1:16" ht="14.1" customHeight="1" x14ac:dyDescent="0.2">
      <c r="I1486" s="171" t="s">
        <v>210</v>
      </c>
      <c r="J1486" s="128">
        <v>803</v>
      </c>
      <c r="K1486" s="128">
        <v>452</v>
      </c>
      <c r="L1486" s="156">
        <f t="shared" si="67"/>
        <v>351</v>
      </c>
      <c r="M1486" s="171" t="s">
        <v>307</v>
      </c>
      <c r="N1486" s="128">
        <v>1728</v>
      </c>
      <c r="O1486" s="128">
        <v>2183</v>
      </c>
      <c r="P1486" s="156">
        <f t="shared" si="68"/>
        <v>-455</v>
      </c>
    </row>
    <row r="1487" spans="1:16" ht="14.1" customHeight="1" x14ac:dyDescent="0.2">
      <c r="I1487" s="171" t="s">
        <v>198</v>
      </c>
      <c r="J1487" s="128">
        <v>3762</v>
      </c>
      <c r="K1487" s="128">
        <v>3507</v>
      </c>
      <c r="L1487" s="156">
        <f t="shared" si="67"/>
        <v>255</v>
      </c>
      <c r="M1487" s="171" t="s">
        <v>305</v>
      </c>
      <c r="N1487" s="128">
        <v>4258</v>
      </c>
      <c r="O1487" s="128">
        <v>4539</v>
      </c>
      <c r="P1487" s="156">
        <f t="shared" si="68"/>
        <v>-281</v>
      </c>
    </row>
    <row r="1488" spans="1:16" ht="14.1" customHeight="1" x14ac:dyDescent="0.2">
      <c r="I1488" s="171" t="s">
        <v>31</v>
      </c>
      <c r="J1488" s="128">
        <v>306</v>
      </c>
      <c r="K1488" s="128">
        <v>108</v>
      </c>
      <c r="L1488" s="156">
        <f t="shared" si="67"/>
        <v>198</v>
      </c>
      <c r="M1488" s="171" t="s">
        <v>340</v>
      </c>
      <c r="N1488" s="128">
        <v>0</v>
      </c>
      <c r="O1488" s="128">
        <v>114</v>
      </c>
      <c r="P1488" s="156">
        <f t="shared" si="68"/>
        <v>-114</v>
      </c>
    </row>
    <row r="1489" spans="1:16" ht="14.1" customHeight="1" x14ac:dyDescent="0.2">
      <c r="I1489" s="171" t="s">
        <v>326</v>
      </c>
      <c r="J1489" s="128">
        <v>1141</v>
      </c>
      <c r="K1489" s="128">
        <v>1019</v>
      </c>
      <c r="L1489" s="156">
        <f t="shared" si="67"/>
        <v>122</v>
      </c>
      <c r="M1489" s="171" t="s">
        <v>271</v>
      </c>
      <c r="N1489" s="128">
        <v>60</v>
      </c>
      <c r="O1489" s="128">
        <v>142</v>
      </c>
      <c r="P1489" s="156">
        <f t="shared" si="68"/>
        <v>-82</v>
      </c>
    </row>
    <row r="1490" spans="1:16" ht="14.1" customHeight="1" x14ac:dyDescent="0.2">
      <c r="I1490" s="171" t="s">
        <v>324</v>
      </c>
      <c r="J1490" s="128">
        <v>105</v>
      </c>
      <c r="K1490" s="128">
        <v>9</v>
      </c>
      <c r="L1490" s="156">
        <f t="shared" si="67"/>
        <v>96</v>
      </c>
      <c r="M1490" s="171" t="s">
        <v>338</v>
      </c>
      <c r="N1490" s="128">
        <v>8</v>
      </c>
      <c r="O1490" s="128">
        <v>87</v>
      </c>
      <c r="P1490" s="156">
        <f t="shared" si="68"/>
        <v>-79</v>
      </c>
    </row>
    <row r="1491" spans="1:16" ht="14.1" customHeight="1" x14ac:dyDescent="0.2">
      <c r="I1491" s="171" t="s">
        <v>309</v>
      </c>
      <c r="J1491" s="128">
        <v>89</v>
      </c>
      <c r="K1491" s="128">
        <v>0</v>
      </c>
      <c r="L1491" s="156">
        <f t="shared" si="67"/>
        <v>89</v>
      </c>
      <c r="M1491" s="171" t="s">
        <v>308</v>
      </c>
      <c r="N1491" s="128">
        <v>5385</v>
      </c>
      <c r="O1491" s="128">
        <v>5464</v>
      </c>
      <c r="P1491" s="156">
        <f t="shared" si="68"/>
        <v>-79</v>
      </c>
    </row>
    <row r="1492" spans="1:16" ht="14.1" customHeight="1" x14ac:dyDescent="0.2">
      <c r="I1492" s="171" t="s">
        <v>328</v>
      </c>
      <c r="J1492" s="128">
        <v>73</v>
      </c>
      <c r="K1492" s="128">
        <v>37</v>
      </c>
      <c r="L1492" s="156">
        <f t="shared" si="67"/>
        <v>36</v>
      </c>
      <c r="M1492" s="171" t="s">
        <v>320</v>
      </c>
      <c r="N1492" s="128">
        <v>239</v>
      </c>
      <c r="O1492" s="128">
        <v>290</v>
      </c>
      <c r="P1492" s="156">
        <f t="shared" si="68"/>
        <v>-51</v>
      </c>
    </row>
    <row r="1493" spans="1:16" ht="14.1" customHeight="1" x14ac:dyDescent="0.2">
      <c r="I1493" s="171" t="s">
        <v>265</v>
      </c>
      <c r="J1493" s="128">
        <v>19</v>
      </c>
      <c r="K1493" s="128">
        <v>0</v>
      </c>
      <c r="L1493" s="156">
        <f t="shared" si="67"/>
        <v>19</v>
      </c>
      <c r="M1493" s="171" t="s">
        <v>310</v>
      </c>
      <c r="N1493" s="128">
        <v>0</v>
      </c>
      <c r="O1493" s="128">
        <v>31</v>
      </c>
      <c r="P1493" s="156">
        <f t="shared" si="68"/>
        <v>-31</v>
      </c>
    </row>
    <row r="1494" spans="1:16" ht="14.1" customHeight="1" x14ac:dyDescent="0.2">
      <c r="I1494" s="171" t="s">
        <v>302</v>
      </c>
      <c r="J1494" s="128">
        <v>6015</v>
      </c>
      <c r="K1494" s="128">
        <v>5999</v>
      </c>
      <c r="L1494" s="156">
        <f t="shared" si="67"/>
        <v>16</v>
      </c>
      <c r="M1494" s="171" t="s">
        <v>44</v>
      </c>
      <c r="N1494" s="128">
        <v>1</v>
      </c>
      <c r="O1494" s="128">
        <v>16</v>
      </c>
      <c r="P1494" s="156">
        <f t="shared" si="68"/>
        <v>-15</v>
      </c>
    </row>
    <row r="1495" spans="1:16" ht="14.1" customHeight="1" x14ac:dyDescent="0.2">
      <c r="I1495" s="171" t="s">
        <v>329</v>
      </c>
      <c r="J1495" s="128">
        <v>19</v>
      </c>
      <c r="K1495" s="128">
        <v>4</v>
      </c>
      <c r="L1495" s="156">
        <f t="shared" si="67"/>
        <v>15</v>
      </c>
      <c r="M1495" s="171" t="s">
        <v>257</v>
      </c>
      <c r="N1495" s="128">
        <v>13</v>
      </c>
      <c r="O1495" s="128">
        <v>23</v>
      </c>
      <c r="P1495" s="156">
        <f t="shared" si="68"/>
        <v>-10</v>
      </c>
    </row>
    <row r="1496" spans="1:16" ht="14.1" customHeight="1" x14ac:dyDescent="0.2">
      <c r="I1496" s="171" t="s">
        <v>333</v>
      </c>
      <c r="J1496" s="128">
        <v>12</v>
      </c>
      <c r="K1496" s="128">
        <v>0</v>
      </c>
      <c r="L1496" s="156">
        <f t="shared" si="67"/>
        <v>12</v>
      </c>
      <c r="M1496" s="171" t="s">
        <v>332</v>
      </c>
      <c r="N1496" s="128">
        <v>0</v>
      </c>
      <c r="O1496" s="128">
        <v>5</v>
      </c>
      <c r="P1496" s="156">
        <f t="shared" si="68"/>
        <v>-5</v>
      </c>
    </row>
    <row r="1497" spans="1:16" ht="14.1" customHeight="1" x14ac:dyDescent="0.2">
      <c r="A1497" s="111"/>
      <c r="I1497" s="171" t="s">
        <v>212</v>
      </c>
      <c r="J1497" s="128">
        <v>23</v>
      </c>
      <c r="K1497" s="128">
        <v>11</v>
      </c>
      <c r="L1497" s="156">
        <f t="shared" si="67"/>
        <v>12</v>
      </c>
      <c r="M1497" s="171" t="s">
        <v>358</v>
      </c>
      <c r="N1497" s="128">
        <v>9</v>
      </c>
      <c r="O1497" s="128">
        <v>10</v>
      </c>
      <c r="P1497" s="156">
        <f t="shared" si="68"/>
        <v>-1</v>
      </c>
    </row>
    <row r="1498" spans="1:16" ht="14.1" customHeight="1" x14ac:dyDescent="0.2">
      <c r="A1498" s="111"/>
      <c r="I1498" s="171" t="s">
        <v>317</v>
      </c>
      <c r="J1498" s="128">
        <v>9</v>
      </c>
      <c r="K1498" s="128">
        <v>0</v>
      </c>
      <c r="L1498" s="156">
        <f t="shared" si="67"/>
        <v>9</v>
      </c>
      <c r="M1498" s="171" t="s">
        <v>137</v>
      </c>
      <c r="N1498" s="128">
        <v>2361</v>
      </c>
      <c r="O1498" s="128">
        <v>2484</v>
      </c>
      <c r="P1498" s="156">
        <f t="shared" si="68"/>
        <v>-123</v>
      </c>
    </row>
    <row r="1499" spans="1:16" ht="14.1" customHeight="1" x14ac:dyDescent="0.2">
      <c r="A1499" s="111"/>
      <c r="I1499" s="171" t="s">
        <v>313</v>
      </c>
      <c r="J1499" s="128">
        <v>39</v>
      </c>
      <c r="K1499" s="128">
        <v>31</v>
      </c>
      <c r="L1499" s="156">
        <f t="shared" si="67"/>
        <v>8</v>
      </c>
    </row>
    <row r="1500" spans="1:16" ht="14.1" customHeight="1" x14ac:dyDescent="0.2">
      <c r="A1500" s="111"/>
      <c r="I1500" s="171" t="s">
        <v>334</v>
      </c>
      <c r="J1500" s="128">
        <v>4</v>
      </c>
      <c r="K1500" s="128">
        <v>0</v>
      </c>
      <c r="L1500" s="156">
        <f t="shared" si="67"/>
        <v>4</v>
      </c>
    </row>
    <row r="1501" spans="1:16" ht="14.1" customHeight="1" x14ac:dyDescent="0.2">
      <c r="A1501" s="111"/>
      <c r="B1501" s="367"/>
      <c r="C1501" s="367"/>
      <c r="D1501" s="367"/>
      <c r="E1501" s="367"/>
      <c r="F1501" s="367"/>
      <c r="G1501" s="367"/>
      <c r="H1501" s="367"/>
      <c r="I1501" s="171" t="s">
        <v>323</v>
      </c>
      <c r="J1501" s="128">
        <v>1</v>
      </c>
      <c r="K1501" s="128">
        <v>0</v>
      </c>
      <c r="L1501" s="156">
        <f t="shared" si="67"/>
        <v>1</v>
      </c>
      <c r="M1501" s="131"/>
      <c r="N1501" s="128"/>
      <c r="O1501" s="128"/>
      <c r="P1501" s="156"/>
    </row>
    <row r="1502" spans="1:16" ht="14.1" customHeight="1" x14ac:dyDescent="0.2">
      <c r="A1502" s="111"/>
      <c r="B1502" s="367"/>
      <c r="C1502" s="367"/>
      <c r="D1502" s="367"/>
      <c r="E1502" s="367"/>
      <c r="F1502" s="367"/>
      <c r="G1502" s="367"/>
      <c r="H1502" s="367"/>
      <c r="I1502" s="171" t="s">
        <v>303</v>
      </c>
      <c r="J1502" s="128">
        <v>28</v>
      </c>
      <c r="K1502" s="128">
        <v>28</v>
      </c>
      <c r="L1502" s="156">
        <f t="shared" si="67"/>
        <v>0</v>
      </c>
      <c r="M1502" s="131"/>
      <c r="N1502" s="128"/>
      <c r="O1502" s="128"/>
      <c r="P1502" s="156"/>
    </row>
    <row r="1503" spans="1:16" ht="14.1" customHeight="1" x14ac:dyDescent="0.2">
      <c r="A1503" s="111"/>
      <c r="B1503" s="367"/>
      <c r="C1503" s="367"/>
      <c r="D1503" s="367"/>
      <c r="E1503" s="367"/>
      <c r="F1503" s="367"/>
      <c r="G1503" s="367"/>
      <c r="H1503" s="367"/>
      <c r="I1503" s="131"/>
      <c r="J1503" s="128"/>
      <c r="K1503" s="128"/>
      <c r="L1503" s="156"/>
      <c r="M1503" s="131"/>
      <c r="N1503" s="128"/>
      <c r="O1503" s="128"/>
      <c r="P1503" s="156"/>
    </row>
    <row r="1504" spans="1:16" ht="14.1" customHeight="1" x14ac:dyDescent="0.2">
      <c r="A1504" s="111"/>
      <c r="B1504" s="367"/>
      <c r="C1504" s="367"/>
      <c r="D1504" s="367"/>
      <c r="E1504" s="367"/>
      <c r="F1504" s="367"/>
      <c r="G1504" s="367"/>
      <c r="H1504" s="367"/>
      <c r="I1504" s="131"/>
      <c r="J1504" s="128"/>
      <c r="K1504" s="128"/>
      <c r="L1504" s="156"/>
      <c r="M1504" s="131"/>
      <c r="N1504" s="128"/>
      <c r="O1504" s="128"/>
      <c r="P1504" s="156"/>
    </row>
    <row r="1505" spans="1:16" ht="14.1" customHeight="1" x14ac:dyDescent="0.2">
      <c r="A1505" s="111"/>
      <c r="B1505" s="367"/>
      <c r="C1505" s="367"/>
      <c r="D1505" s="367"/>
      <c r="E1505" s="367"/>
      <c r="F1505" s="367"/>
      <c r="G1505" s="367"/>
      <c r="H1505" s="367"/>
      <c r="I1505" s="131"/>
      <c r="J1505" s="128"/>
      <c r="K1505" s="128"/>
      <c r="L1505" s="156"/>
      <c r="M1505" s="131"/>
      <c r="N1505" s="128"/>
      <c r="O1505" s="128"/>
      <c r="P1505" s="156"/>
    </row>
    <row r="1506" spans="1:16" ht="14.1" customHeight="1" x14ac:dyDescent="0.2">
      <c r="I1506" s="131"/>
      <c r="J1506" s="128"/>
      <c r="K1506" s="128"/>
      <c r="L1506" s="156"/>
      <c r="M1506" s="131"/>
      <c r="N1506" s="128"/>
      <c r="O1506" s="128"/>
      <c r="P1506" s="156"/>
    </row>
    <row r="1507" spans="1:16" ht="14.1" customHeight="1" x14ac:dyDescent="0.2">
      <c r="I1507" s="131"/>
      <c r="J1507" s="128"/>
      <c r="K1507" s="128"/>
      <c r="L1507" s="156"/>
      <c r="M1507" s="131"/>
      <c r="N1507" s="128"/>
      <c r="O1507" s="128"/>
      <c r="P1507" s="156"/>
    </row>
    <row r="1508" spans="1:16" ht="14.1" customHeight="1" x14ac:dyDescent="0.2">
      <c r="I1508" s="131"/>
      <c r="J1508" s="128"/>
      <c r="K1508" s="128"/>
      <c r="L1508" s="156"/>
      <c r="M1508" s="131"/>
      <c r="N1508" s="128"/>
      <c r="O1508" s="128"/>
      <c r="P1508" s="156"/>
    </row>
    <row r="1509" spans="1:16" ht="14.1" customHeight="1" x14ac:dyDescent="0.2">
      <c r="I1509" s="131"/>
      <c r="J1509" s="128"/>
      <c r="K1509" s="128"/>
      <c r="L1509" s="156"/>
    </row>
    <row r="1510" spans="1:16" ht="14.1" customHeight="1" x14ac:dyDescent="0.2">
      <c r="I1510" s="131"/>
      <c r="J1510" s="128"/>
      <c r="K1510" s="128"/>
      <c r="L1510" s="156"/>
      <c r="M1510" s="131"/>
      <c r="N1510" s="128"/>
      <c r="O1510" s="128"/>
      <c r="P1510" s="156"/>
    </row>
    <row r="1511" spans="1:16" ht="14.1" customHeight="1" x14ac:dyDescent="0.2">
      <c r="I1511" s="131"/>
      <c r="J1511" s="128"/>
      <c r="K1511" s="128"/>
      <c r="L1511" s="156"/>
      <c r="M1511" s="131"/>
      <c r="N1511" s="128"/>
      <c r="O1511" s="128"/>
      <c r="P1511" s="156"/>
    </row>
    <row r="1512" spans="1:16" ht="14.1" customHeight="1" x14ac:dyDescent="0.2">
      <c r="I1512" s="131"/>
      <c r="J1512" s="128"/>
      <c r="K1512" s="128"/>
      <c r="L1512" s="156"/>
    </row>
    <row r="1513" spans="1:16" ht="14.1" customHeight="1" x14ac:dyDescent="0.2">
      <c r="I1513" s="131"/>
      <c r="J1513" s="370"/>
      <c r="K1513" s="370"/>
      <c r="L1513" s="156"/>
    </row>
    <row r="1514" spans="1:16" ht="14.1" customHeight="1" x14ac:dyDescent="0.2">
      <c r="I1514" s="131"/>
      <c r="J1514" s="370"/>
      <c r="K1514" s="370"/>
      <c r="L1514" s="156"/>
    </row>
    <row r="1515" spans="1:16" ht="14.1" customHeight="1" x14ac:dyDescent="0.2">
      <c r="I1515" s="131"/>
      <c r="J1515" s="370"/>
      <c r="K1515" s="370"/>
      <c r="L1515" s="156"/>
    </row>
    <row r="1516" spans="1:16" ht="14.1" customHeight="1" x14ac:dyDescent="0.2">
      <c r="I1516" s="131"/>
      <c r="J1516" s="370"/>
      <c r="K1516" s="370"/>
      <c r="L1516" s="156"/>
    </row>
    <row r="1517" spans="1:16" ht="14.1" customHeight="1" x14ac:dyDescent="0.2">
      <c r="I1517" s="131"/>
      <c r="J1517" s="370"/>
      <c r="K1517" s="370"/>
      <c r="L1517" s="156"/>
    </row>
    <row r="1518" spans="1:16" ht="14.1" customHeight="1" x14ac:dyDescent="0.2">
      <c r="A1518" s="104"/>
      <c r="I1518" s="131"/>
      <c r="J1518" s="370"/>
      <c r="K1518" s="370"/>
      <c r="L1518" s="156"/>
    </row>
    <row r="1519" spans="1:16" ht="14.1" customHeight="1" x14ac:dyDescent="0.2">
      <c r="A1519" s="104"/>
      <c r="I1519" s="131"/>
      <c r="J1519" s="370"/>
      <c r="K1519" s="370"/>
      <c r="L1519" s="156"/>
    </row>
    <row r="1520" spans="1:16" ht="14.1" customHeight="1" x14ac:dyDescent="0.2">
      <c r="A1520" s="104"/>
      <c r="I1520" s="131"/>
      <c r="J1520" s="370"/>
      <c r="K1520" s="370"/>
      <c r="L1520" s="156"/>
    </row>
    <row r="1521" spans="1:16" ht="14.1" customHeight="1" x14ac:dyDescent="0.2">
      <c r="I1521" s="371" t="s">
        <v>351</v>
      </c>
      <c r="J1521" s="372">
        <f>SUM(J1478:J1520)</f>
        <v>101053</v>
      </c>
      <c r="K1521" s="372">
        <f>SUM(K1478:K1520)</f>
        <v>80825</v>
      </c>
      <c r="L1521" s="372">
        <f>SUM(L1478:L1520)</f>
        <v>20228</v>
      </c>
      <c r="M1521" s="378" t="s">
        <v>351</v>
      </c>
      <c r="N1521" s="372">
        <f>SUM(N1478:N1520)</f>
        <v>51887</v>
      </c>
      <c r="O1521" s="372">
        <f>SUM(O1478:O1520)</f>
        <v>65348</v>
      </c>
      <c r="P1521" s="372">
        <f>SUM(P1478:P1520)</f>
        <v>-13461</v>
      </c>
    </row>
    <row r="1522" spans="1:16" ht="14.1" customHeight="1" x14ac:dyDescent="0.2">
      <c r="I1522" s="371"/>
      <c r="J1522" s="372">
        <f>N1521</f>
        <v>51887</v>
      </c>
      <c r="K1522" s="372">
        <f>O1521</f>
        <v>65348</v>
      </c>
      <c r="L1522" s="372">
        <f>P1521</f>
        <v>-13461</v>
      </c>
      <c r="M1522" s="378" t="s">
        <v>360</v>
      </c>
      <c r="N1522" s="372"/>
      <c r="O1522" s="372"/>
      <c r="P1522" s="372"/>
    </row>
    <row r="1523" spans="1:16" ht="14.1" customHeight="1" x14ac:dyDescent="0.2">
      <c r="I1523" s="367"/>
      <c r="J1523" s="376">
        <f>SUM(J1521:J1522)</f>
        <v>152940</v>
      </c>
      <c r="K1523" s="376">
        <f>SUM(K1521:K1522)</f>
        <v>146173</v>
      </c>
      <c r="L1523" s="376">
        <f>SUM(L1521:L1522)</f>
        <v>6767</v>
      </c>
      <c r="M1523" s="387"/>
      <c r="N1523" s="345"/>
      <c r="O1523" s="345"/>
      <c r="P1523" s="345"/>
    </row>
    <row r="1524" spans="1:16" ht="14.1" customHeight="1" x14ac:dyDescent="0.2">
      <c r="I1524" s="377" t="s">
        <v>395</v>
      </c>
      <c r="J1524" s="342">
        <f>C1477-J1523</f>
        <v>0</v>
      </c>
      <c r="K1524" s="342">
        <f>E1477-K1523</f>
        <v>0</v>
      </c>
      <c r="L1524" s="342">
        <f>G1477-L1523</f>
        <v>0</v>
      </c>
      <c r="M1524" s="387"/>
      <c r="N1524" s="345"/>
      <c r="O1524" s="345"/>
      <c r="P1524" s="345"/>
    </row>
    <row r="1525" spans="1:16" ht="14.1" customHeight="1" x14ac:dyDescent="0.2"/>
    <row r="1526" spans="1:16" ht="14.1" customHeight="1" x14ac:dyDescent="0.2">
      <c r="A1526" s="114">
        <v>31</v>
      </c>
      <c r="B1526" s="190" t="s">
        <v>148</v>
      </c>
      <c r="C1526" s="48">
        <v>140392</v>
      </c>
      <c r="D1526" s="363">
        <f>C1526*100/22958322</f>
        <v>0.61150810586244064</v>
      </c>
      <c r="E1526" s="48">
        <v>107324</v>
      </c>
      <c r="F1526" s="363">
        <f>E1526*100/23212007</f>
        <v>0.46236415489621385</v>
      </c>
      <c r="G1526" s="120">
        <f>C1526-E1526</f>
        <v>33068</v>
      </c>
      <c r="H1526" s="121">
        <f>G1526*100/E1526</f>
        <v>30.811374902165404</v>
      </c>
      <c r="I1526" s="371"/>
      <c r="J1526" s="372"/>
      <c r="K1526" s="372"/>
      <c r="L1526" s="372"/>
      <c r="M1526" s="378"/>
      <c r="N1526" s="372"/>
      <c r="O1526" s="372"/>
      <c r="P1526" s="372"/>
    </row>
    <row r="1527" spans="1:16" ht="14.1" customHeight="1" x14ac:dyDescent="0.2">
      <c r="I1527" s="171" t="s">
        <v>199</v>
      </c>
      <c r="J1527" s="128">
        <v>45755</v>
      </c>
      <c r="K1527" s="128">
        <v>16523</v>
      </c>
      <c r="L1527" s="156">
        <f t="shared" ref="L1527:L1552" si="69">J1527-K1527</f>
        <v>29232</v>
      </c>
      <c r="M1527" s="171" t="s">
        <v>52</v>
      </c>
      <c r="N1527" s="128">
        <v>0</v>
      </c>
      <c r="O1527" s="128">
        <v>2436</v>
      </c>
      <c r="P1527" s="156">
        <f t="shared" ref="P1527:P1548" si="70">N1527-O1527</f>
        <v>-2436</v>
      </c>
    </row>
    <row r="1528" spans="1:16" ht="14.1" customHeight="1" x14ac:dyDescent="0.2">
      <c r="I1528" s="171" t="s">
        <v>327</v>
      </c>
      <c r="J1528" s="128">
        <v>20565</v>
      </c>
      <c r="K1528" s="128">
        <v>17431</v>
      </c>
      <c r="L1528" s="156">
        <f t="shared" si="69"/>
        <v>3134</v>
      </c>
      <c r="M1528" s="171" t="s">
        <v>321</v>
      </c>
      <c r="N1528" s="128">
        <v>24</v>
      </c>
      <c r="O1528" s="128">
        <v>1323</v>
      </c>
      <c r="P1528" s="156">
        <f t="shared" si="70"/>
        <v>-1299</v>
      </c>
    </row>
    <row r="1529" spans="1:16" ht="14.1" customHeight="1" x14ac:dyDescent="0.2">
      <c r="I1529" s="171" t="s">
        <v>28</v>
      </c>
      <c r="J1529" s="128">
        <v>13348</v>
      </c>
      <c r="K1529" s="128">
        <v>11965</v>
      </c>
      <c r="L1529" s="156">
        <f t="shared" si="69"/>
        <v>1383</v>
      </c>
      <c r="M1529" s="171" t="s">
        <v>358</v>
      </c>
      <c r="N1529" s="128">
        <v>166</v>
      </c>
      <c r="O1529" s="128">
        <v>853</v>
      </c>
      <c r="P1529" s="156">
        <f t="shared" si="70"/>
        <v>-687</v>
      </c>
    </row>
    <row r="1530" spans="1:16" ht="14.1" customHeight="1" x14ac:dyDescent="0.2">
      <c r="I1530" s="171" t="s">
        <v>307</v>
      </c>
      <c r="J1530" s="128">
        <v>1495</v>
      </c>
      <c r="K1530" s="128">
        <v>379</v>
      </c>
      <c r="L1530" s="156">
        <f t="shared" si="69"/>
        <v>1116</v>
      </c>
      <c r="M1530" s="171" t="s">
        <v>302</v>
      </c>
      <c r="N1530" s="128">
        <v>1829</v>
      </c>
      <c r="O1530" s="128">
        <v>2416</v>
      </c>
      <c r="P1530" s="156">
        <f t="shared" si="70"/>
        <v>-587</v>
      </c>
    </row>
    <row r="1531" spans="1:16" ht="14.1" customHeight="1" x14ac:dyDescent="0.2">
      <c r="I1531" s="171" t="s">
        <v>257</v>
      </c>
      <c r="J1531" s="128">
        <v>33032</v>
      </c>
      <c r="K1531" s="128">
        <v>32035</v>
      </c>
      <c r="L1531" s="156">
        <f t="shared" si="69"/>
        <v>997</v>
      </c>
      <c r="M1531" s="171" t="s">
        <v>336</v>
      </c>
      <c r="N1531" s="128">
        <v>488</v>
      </c>
      <c r="O1531" s="128">
        <v>989</v>
      </c>
      <c r="P1531" s="156">
        <f t="shared" si="70"/>
        <v>-501</v>
      </c>
    </row>
    <row r="1532" spans="1:16" ht="14.1" customHeight="1" x14ac:dyDescent="0.2">
      <c r="I1532" s="171" t="s">
        <v>312</v>
      </c>
      <c r="J1532" s="128">
        <v>2056</v>
      </c>
      <c r="K1532" s="128">
        <v>1489</v>
      </c>
      <c r="L1532" s="156">
        <f t="shared" si="69"/>
        <v>567</v>
      </c>
      <c r="M1532" s="171" t="s">
        <v>201</v>
      </c>
      <c r="N1532" s="128">
        <v>1777</v>
      </c>
      <c r="O1532" s="128">
        <v>2247</v>
      </c>
      <c r="P1532" s="156">
        <f t="shared" si="70"/>
        <v>-470</v>
      </c>
    </row>
    <row r="1533" spans="1:16" ht="14.1" customHeight="1" x14ac:dyDescent="0.2">
      <c r="I1533" s="171" t="s">
        <v>49</v>
      </c>
      <c r="J1533" s="128">
        <v>920</v>
      </c>
      <c r="K1533" s="128">
        <v>383</v>
      </c>
      <c r="L1533" s="156">
        <f t="shared" si="69"/>
        <v>537</v>
      </c>
      <c r="M1533" s="171" t="s">
        <v>317</v>
      </c>
      <c r="N1533" s="128">
        <v>48</v>
      </c>
      <c r="O1533" s="128">
        <v>345</v>
      </c>
      <c r="P1533" s="156">
        <f t="shared" si="70"/>
        <v>-297</v>
      </c>
    </row>
    <row r="1534" spans="1:16" ht="14.1" customHeight="1" x14ac:dyDescent="0.2">
      <c r="I1534" s="171" t="s">
        <v>306</v>
      </c>
      <c r="J1534" s="128">
        <v>1982</v>
      </c>
      <c r="K1534" s="128">
        <v>1446</v>
      </c>
      <c r="L1534" s="156">
        <f t="shared" si="69"/>
        <v>536</v>
      </c>
      <c r="M1534" s="171" t="s">
        <v>25</v>
      </c>
      <c r="N1534" s="128">
        <v>0</v>
      </c>
      <c r="O1534" s="128">
        <v>240</v>
      </c>
      <c r="P1534" s="156">
        <f t="shared" si="70"/>
        <v>-240</v>
      </c>
    </row>
    <row r="1535" spans="1:16" ht="14.1" customHeight="1" x14ac:dyDescent="0.2">
      <c r="I1535" s="171" t="s">
        <v>304</v>
      </c>
      <c r="J1535" s="128">
        <v>1273</v>
      </c>
      <c r="K1535" s="128">
        <v>801</v>
      </c>
      <c r="L1535" s="156">
        <f t="shared" si="69"/>
        <v>472</v>
      </c>
      <c r="M1535" s="171" t="s">
        <v>334</v>
      </c>
      <c r="N1535" s="128">
        <v>2</v>
      </c>
      <c r="O1535" s="128">
        <v>122</v>
      </c>
      <c r="P1535" s="156">
        <f t="shared" si="70"/>
        <v>-120</v>
      </c>
    </row>
    <row r="1536" spans="1:16" ht="14.1" customHeight="1" x14ac:dyDescent="0.2">
      <c r="I1536" s="171" t="s">
        <v>30</v>
      </c>
      <c r="J1536" s="128">
        <v>2723</v>
      </c>
      <c r="K1536" s="128">
        <v>2275</v>
      </c>
      <c r="L1536" s="156">
        <f t="shared" si="69"/>
        <v>448</v>
      </c>
      <c r="M1536" s="171" t="s">
        <v>204</v>
      </c>
      <c r="N1536" s="128">
        <v>39</v>
      </c>
      <c r="O1536" s="128">
        <v>154</v>
      </c>
      <c r="P1536" s="156">
        <f t="shared" si="70"/>
        <v>-115</v>
      </c>
    </row>
    <row r="1537" spans="1:16" ht="14.1" customHeight="1" x14ac:dyDescent="0.2">
      <c r="I1537" s="171" t="s">
        <v>333</v>
      </c>
      <c r="J1537" s="128">
        <v>305</v>
      </c>
      <c r="K1537" s="128">
        <v>133</v>
      </c>
      <c r="L1537" s="156">
        <f t="shared" si="69"/>
        <v>172</v>
      </c>
      <c r="M1537" s="171" t="s">
        <v>301</v>
      </c>
      <c r="N1537" s="128">
        <v>1905</v>
      </c>
      <c r="O1537" s="128">
        <v>2003</v>
      </c>
      <c r="P1537" s="156">
        <f t="shared" si="70"/>
        <v>-98</v>
      </c>
    </row>
    <row r="1538" spans="1:16" ht="14.1" customHeight="1" x14ac:dyDescent="0.2">
      <c r="I1538" s="171" t="s">
        <v>311</v>
      </c>
      <c r="J1538" s="128">
        <v>225</v>
      </c>
      <c r="K1538" s="128">
        <v>144</v>
      </c>
      <c r="L1538" s="156">
        <f t="shared" si="69"/>
        <v>81</v>
      </c>
      <c r="M1538" s="171" t="s">
        <v>323</v>
      </c>
      <c r="N1538" s="128">
        <v>19</v>
      </c>
      <c r="O1538" s="128">
        <v>107</v>
      </c>
      <c r="P1538" s="156">
        <f t="shared" si="70"/>
        <v>-88</v>
      </c>
    </row>
    <row r="1539" spans="1:16" ht="14.1" customHeight="1" x14ac:dyDescent="0.2">
      <c r="I1539" s="171" t="s">
        <v>48</v>
      </c>
      <c r="J1539" s="128">
        <v>53</v>
      </c>
      <c r="K1539" s="128">
        <v>6</v>
      </c>
      <c r="L1539" s="156">
        <f t="shared" si="69"/>
        <v>47</v>
      </c>
      <c r="M1539" s="171" t="s">
        <v>31</v>
      </c>
      <c r="N1539" s="128">
        <v>609</v>
      </c>
      <c r="O1539" s="128">
        <v>654</v>
      </c>
      <c r="P1539" s="156">
        <f t="shared" si="70"/>
        <v>-45</v>
      </c>
    </row>
    <row r="1540" spans="1:16" ht="14.1" customHeight="1" x14ac:dyDescent="0.2">
      <c r="I1540" s="171" t="s">
        <v>320</v>
      </c>
      <c r="J1540" s="128">
        <v>41</v>
      </c>
      <c r="K1540" s="128">
        <v>11</v>
      </c>
      <c r="L1540" s="156">
        <f t="shared" si="69"/>
        <v>30</v>
      </c>
      <c r="M1540" s="171" t="s">
        <v>309</v>
      </c>
      <c r="N1540" s="128">
        <v>21</v>
      </c>
      <c r="O1540" s="128">
        <v>62</v>
      </c>
      <c r="P1540" s="156">
        <f t="shared" si="70"/>
        <v>-41</v>
      </c>
    </row>
    <row r="1541" spans="1:16" ht="14.1" customHeight="1" x14ac:dyDescent="0.2">
      <c r="I1541" s="171" t="s">
        <v>318</v>
      </c>
      <c r="J1541" s="128">
        <v>316</v>
      </c>
      <c r="K1541" s="128">
        <v>288</v>
      </c>
      <c r="L1541" s="156">
        <f t="shared" si="69"/>
        <v>28</v>
      </c>
      <c r="M1541" s="171" t="s">
        <v>308</v>
      </c>
      <c r="N1541" s="128">
        <v>2348</v>
      </c>
      <c r="O1541" s="128">
        <v>2388</v>
      </c>
      <c r="P1541" s="156">
        <f t="shared" si="70"/>
        <v>-40</v>
      </c>
    </row>
    <row r="1542" spans="1:16" ht="14.1" customHeight="1" x14ac:dyDescent="0.2">
      <c r="I1542" s="171" t="s">
        <v>254</v>
      </c>
      <c r="J1542" s="128">
        <v>162</v>
      </c>
      <c r="K1542" s="128">
        <v>135</v>
      </c>
      <c r="L1542" s="156">
        <f t="shared" si="69"/>
        <v>27</v>
      </c>
      <c r="M1542" s="171" t="s">
        <v>316</v>
      </c>
      <c r="N1542" s="128">
        <v>30</v>
      </c>
      <c r="O1542" s="128">
        <v>68</v>
      </c>
      <c r="P1542" s="156">
        <f t="shared" si="70"/>
        <v>-38</v>
      </c>
    </row>
    <row r="1543" spans="1:16" ht="14.1" customHeight="1" x14ac:dyDescent="0.2">
      <c r="I1543" s="171" t="s">
        <v>198</v>
      </c>
      <c r="J1543" s="128">
        <v>41</v>
      </c>
      <c r="K1543" s="128">
        <v>20</v>
      </c>
      <c r="L1543" s="156">
        <f t="shared" si="69"/>
        <v>21</v>
      </c>
      <c r="M1543" s="171" t="s">
        <v>33</v>
      </c>
      <c r="N1543" s="128">
        <v>11</v>
      </c>
      <c r="O1543" s="128">
        <v>48</v>
      </c>
      <c r="P1543" s="156">
        <f t="shared" si="70"/>
        <v>-37</v>
      </c>
    </row>
    <row r="1544" spans="1:16" ht="14.1" customHeight="1" x14ac:dyDescent="0.2">
      <c r="I1544" s="171" t="s">
        <v>22</v>
      </c>
      <c r="J1544" s="128">
        <v>76</v>
      </c>
      <c r="K1544" s="128">
        <v>55</v>
      </c>
      <c r="L1544" s="156">
        <f t="shared" si="69"/>
        <v>21</v>
      </c>
      <c r="M1544" s="171" t="s">
        <v>340</v>
      </c>
      <c r="N1544" s="128">
        <v>0</v>
      </c>
      <c r="O1544" s="128">
        <v>16</v>
      </c>
      <c r="P1544" s="156">
        <f t="shared" si="70"/>
        <v>-16</v>
      </c>
    </row>
    <row r="1545" spans="1:16" ht="14.1" customHeight="1" x14ac:dyDescent="0.2">
      <c r="I1545" s="171" t="s">
        <v>212</v>
      </c>
      <c r="J1545" s="128">
        <v>7</v>
      </c>
      <c r="K1545" s="128">
        <v>0</v>
      </c>
      <c r="L1545" s="156">
        <f t="shared" si="69"/>
        <v>7</v>
      </c>
      <c r="M1545" s="171" t="s">
        <v>338</v>
      </c>
      <c r="N1545" s="128">
        <v>0</v>
      </c>
      <c r="O1545" s="128">
        <v>3</v>
      </c>
      <c r="P1545" s="156">
        <f t="shared" si="70"/>
        <v>-3</v>
      </c>
    </row>
    <row r="1546" spans="1:16" ht="14.1" customHeight="1" x14ac:dyDescent="0.2">
      <c r="I1546" s="171" t="s">
        <v>314</v>
      </c>
      <c r="J1546" s="128">
        <v>5</v>
      </c>
      <c r="K1546" s="128">
        <v>0</v>
      </c>
      <c r="L1546" s="156">
        <f t="shared" si="69"/>
        <v>5</v>
      </c>
      <c r="M1546" s="171" t="s">
        <v>305</v>
      </c>
      <c r="N1546" s="128">
        <v>54</v>
      </c>
      <c r="O1546" s="128">
        <v>57</v>
      </c>
      <c r="P1546" s="156">
        <f t="shared" si="70"/>
        <v>-3</v>
      </c>
    </row>
    <row r="1547" spans="1:16" ht="14.1" customHeight="1" x14ac:dyDescent="0.2">
      <c r="I1547" s="171" t="s">
        <v>329</v>
      </c>
      <c r="J1547" s="128">
        <v>16</v>
      </c>
      <c r="K1547" s="128">
        <v>12</v>
      </c>
      <c r="L1547" s="156">
        <f t="shared" si="69"/>
        <v>4</v>
      </c>
      <c r="M1547" s="171" t="s">
        <v>303</v>
      </c>
      <c r="N1547" s="128">
        <v>0</v>
      </c>
      <c r="O1547" s="128">
        <v>2</v>
      </c>
      <c r="P1547" s="156">
        <f t="shared" si="70"/>
        <v>-2</v>
      </c>
    </row>
    <row r="1548" spans="1:16" ht="14.1" customHeight="1" x14ac:dyDescent="0.2">
      <c r="I1548" s="171" t="s">
        <v>315</v>
      </c>
      <c r="J1548" s="128">
        <v>39</v>
      </c>
      <c r="K1548" s="128">
        <v>36</v>
      </c>
      <c r="L1548" s="156">
        <f t="shared" si="69"/>
        <v>3</v>
      </c>
      <c r="M1548" s="171" t="s">
        <v>335</v>
      </c>
      <c r="N1548" s="128">
        <v>0</v>
      </c>
      <c r="O1548" s="128">
        <v>1</v>
      </c>
      <c r="P1548" s="156">
        <f t="shared" si="70"/>
        <v>-1</v>
      </c>
    </row>
    <row r="1549" spans="1:16" ht="14.1" customHeight="1" x14ac:dyDescent="0.2">
      <c r="I1549" s="171" t="s">
        <v>313</v>
      </c>
      <c r="J1549" s="128">
        <v>3</v>
      </c>
      <c r="K1549" s="128">
        <v>0</v>
      </c>
      <c r="L1549" s="156">
        <f t="shared" si="69"/>
        <v>3</v>
      </c>
      <c r="M1549" s="131"/>
      <c r="N1549" s="128"/>
      <c r="O1549" s="128"/>
      <c r="P1549" s="156"/>
    </row>
    <row r="1550" spans="1:16" ht="14.1" customHeight="1" x14ac:dyDescent="0.2">
      <c r="A1550" s="111"/>
      <c r="B1550" s="367"/>
      <c r="C1550" s="367"/>
      <c r="D1550" s="367"/>
      <c r="E1550" s="367"/>
      <c r="F1550" s="367"/>
      <c r="G1550" s="367"/>
      <c r="H1550" s="367"/>
      <c r="I1550" s="171" t="s">
        <v>331</v>
      </c>
      <c r="J1550" s="128">
        <v>1</v>
      </c>
      <c r="K1550" s="128">
        <v>0</v>
      </c>
      <c r="L1550" s="156">
        <f t="shared" si="69"/>
        <v>1</v>
      </c>
      <c r="M1550" s="131"/>
      <c r="N1550" s="128"/>
      <c r="O1550" s="128"/>
      <c r="P1550" s="156"/>
    </row>
    <row r="1551" spans="1:16" ht="14.1" customHeight="1" x14ac:dyDescent="0.2">
      <c r="A1551" s="111"/>
      <c r="B1551" s="367"/>
      <c r="C1551" s="367"/>
      <c r="D1551" s="367"/>
      <c r="E1551" s="367"/>
      <c r="F1551" s="367"/>
      <c r="G1551" s="367"/>
      <c r="H1551" s="367"/>
      <c r="I1551" s="171" t="s">
        <v>271</v>
      </c>
      <c r="J1551" s="128">
        <v>1</v>
      </c>
      <c r="K1551" s="128">
        <v>0</v>
      </c>
      <c r="L1551" s="156">
        <f t="shared" si="69"/>
        <v>1</v>
      </c>
      <c r="M1551" s="131"/>
      <c r="N1551" s="128"/>
      <c r="O1551" s="128"/>
      <c r="P1551" s="156"/>
    </row>
    <row r="1552" spans="1:16" ht="14.1" customHeight="1" x14ac:dyDescent="0.2">
      <c r="A1552" s="111"/>
      <c r="B1552" s="367"/>
      <c r="C1552" s="367"/>
      <c r="D1552" s="367"/>
      <c r="E1552" s="367"/>
      <c r="F1552" s="367"/>
      <c r="G1552" s="367"/>
      <c r="H1552" s="367"/>
      <c r="I1552" s="171" t="s">
        <v>137</v>
      </c>
      <c r="J1552" s="128">
        <v>6582</v>
      </c>
      <c r="K1552" s="128">
        <v>5223</v>
      </c>
      <c r="L1552" s="156">
        <f t="shared" si="69"/>
        <v>1359</v>
      </c>
      <c r="M1552" s="131"/>
      <c r="N1552" s="128"/>
      <c r="O1552" s="128"/>
      <c r="P1552" s="156"/>
    </row>
    <row r="1553" spans="1:16" ht="14.1" customHeight="1" x14ac:dyDescent="0.2">
      <c r="A1553" s="111"/>
      <c r="B1553" s="367"/>
      <c r="C1553" s="367"/>
      <c r="D1553" s="367"/>
      <c r="E1553" s="367"/>
      <c r="F1553" s="367"/>
      <c r="G1553" s="367"/>
      <c r="H1553" s="367"/>
    </row>
    <row r="1554" spans="1:16" ht="14.1" customHeight="1" x14ac:dyDescent="0.2">
      <c r="A1554" s="111"/>
      <c r="B1554" s="367"/>
      <c r="C1554" s="367"/>
      <c r="D1554" s="367"/>
      <c r="E1554" s="367"/>
      <c r="F1554" s="367"/>
      <c r="G1554" s="367"/>
      <c r="H1554" s="367"/>
      <c r="I1554" s="131"/>
      <c r="J1554" s="128"/>
      <c r="K1554" s="128"/>
      <c r="L1554" s="156"/>
      <c r="M1554" s="131"/>
      <c r="N1554" s="128"/>
      <c r="O1554" s="128"/>
      <c r="P1554" s="156"/>
    </row>
    <row r="1555" spans="1:16" ht="14.1" customHeight="1" x14ac:dyDescent="0.2">
      <c r="I1555" s="131"/>
      <c r="J1555" s="128"/>
      <c r="K1555" s="128"/>
      <c r="L1555" s="156"/>
      <c r="M1555" s="131"/>
      <c r="N1555" s="128"/>
      <c r="O1555" s="128"/>
      <c r="P1555" s="156"/>
    </row>
    <row r="1556" spans="1:16" ht="14.1" customHeight="1" x14ac:dyDescent="0.2">
      <c r="I1556" s="131"/>
      <c r="J1556" s="128"/>
      <c r="K1556" s="128"/>
      <c r="L1556" s="156"/>
      <c r="M1556" s="131"/>
      <c r="N1556" s="128"/>
      <c r="O1556" s="128"/>
      <c r="P1556" s="156"/>
    </row>
    <row r="1557" spans="1:16" ht="14.1" customHeight="1" x14ac:dyDescent="0.2">
      <c r="A1557" s="104"/>
      <c r="I1557" s="131"/>
      <c r="J1557" s="128"/>
      <c r="K1557" s="128"/>
      <c r="L1557" s="156"/>
      <c r="M1557" s="131"/>
      <c r="N1557" s="128"/>
      <c r="O1557" s="128"/>
      <c r="P1557" s="156"/>
    </row>
    <row r="1558" spans="1:16" ht="14.1" customHeight="1" x14ac:dyDescent="0.2">
      <c r="A1558" s="104"/>
      <c r="I1558" s="131"/>
      <c r="J1558" s="128"/>
      <c r="K1558" s="128"/>
      <c r="L1558" s="156"/>
      <c r="M1558" s="131"/>
      <c r="N1558" s="128"/>
      <c r="O1558" s="128"/>
      <c r="P1558" s="156"/>
    </row>
    <row r="1559" spans="1:16" ht="14.1" customHeight="1" x14ac:dyDescent="0.2">
      <c r="A1559" s="104"/>
      <c r="I1559" s="131"/>
      <c r="J1559" s="128"/>
      <c r="K1559" s="128"/>
      <c r="L1559" s="156"/>
      <c r="M1559" s="131"/>
      <c r="N1559" s="128"/>
      <c r="O1559" s="128"/>
      <c r="P1559" s="156"/>
    </row>
    <row r="1560" spans="1:16" ht="14.1" customHeight="1" x14ac:dyDescent="0.2">
      <c r="A1560" s="104"/>
      <c r="I1560" s="131"/>
      <c r="J1560" s="128"/>
      <c r="K1560" s="128"/>
      <c r="L1560" s="156"/>
    </row>
    <row r="1561" spans="1:16" ht="14.1" customHeight="1" x14ac:dyDescent="0.2">
      <c r="A1561" s="104"/>
      <c r="I1561" s="131"/>
      <c r="J1561" s="128"/>
      <c r="K1561" s="128"/>
      <c r="L1561" s="156"/>
      <c r="M1561" s="369"/>
      <c r="N1561" s="370"/>
      <c r="O1561" s="370"/>
      <c r="P1561" s="156"/>
    </row>
    <row r="1562" spans="1:16" ht="14.1" customHeight="1" x14ac:dyDescent="0.2">
      <c r="A1562" s="104"/>
      <c r="I1562" s="131"/>
      <c r="J1562" s="370"/>
      <c r="K1562" s="370"/>
      <c r="L1562" s="156"/>
      <c r="M1562" s="369"/>
      <c r="N1562" s="370"/>
      <c r="O1562" s="370"/>
      <c r="P1562" s="156"/>
    </row>
    <row r="1563" spans="1:16" ht="14.1" customHeight="1" x14ac:dyDescent="0.2">
      <c r="A1563" s="104"/>
      <c r="I1563" s="131"/>
      <c r="J1563" s="370"/>
      <c r="K1563" s="370"/>
      <c r="L1563" s="156"/>
      <c r="M1563" s="369"/>
      <c r="N1563" s="370"/>
      <c r="O1563" s="370"/>
      <c r="P1563" s="156"/>
    </row>
    <row r="1564" spans="1:16" ht="14.1" customHeight="1" x14ac:dyDescent="0.2">
      <c r="A1564" s="104"/>
      <c r="I1564" s="131"/>
      <c r="J1564" s="370"/>
      <c r="K1564" s="370"/>
      <c r="L1564" s="156"/>
      <c r="M1564" s="369"/>
      <c r="N1564" s="370"/>
      <c r="O1564" s="370"/>
      <c r="P1564" s="156"/>
    </row>
    <row r="1565" spans="1:16" ht="14.1" customHeight="1" x14ac:dyDescent="0.2">
      <c r="A1565" s="104"/>
      <c r="I1565" s="131"/>
      <c r="J1565" s="370"/>
      <c r="K1565" s="370"/>
      <c r="L1565" s="156"/>
    </row>
    <row r="1566" spans="1:16" ht="14.1" customHeight="1" x14ac:dyDescent="0.2">
      <c r="A1566" s="104"/>
    </row>
    <row r="1567" spans="1:16" ht="14.1" customHeight="1" x14ac:dyDescent="0.2">
      <c r="A1567" s="104"/>
    </row>
    <row r="1568" spans="1:16" ht="14.1" customHeight="1" x14ac:dyDescent="0.2">
      <c r="A1568" s="104"/>
    </row>
    <row r="1569" spans="1:16" ht="14.1" customHeight="1" x14ac:dyDescent="0.2">
      <c r="A1569" s="104"/>
    </row>
    <row r="1570" spans="1:16" ht="14.1" customHeight="1" x14ac:dyDescent="0.2">
      <c r="A1570" s="104"/>
      <c r="I1570" s="371" t="s">
        <v>351</v>
      </c>
      <c r="J1570" s="372">
        <f>SUM(J1527:J1569)</f>
        <v>131022</v>
      </c>
      <c r="K1570" s="372">
        <f>SUM(K1527:K1569)</f>
        <v>90790</v>
      </c>
      <c r="L1570" s="372">
        <f>SUM(L1527:L1569)</f>
        <v>40232</v>
      </c>
      <c r="M1570" s="378" t="s">
        <v>351</v>
      </c>
      <c r="N1570" s="372">
        <f>SUM(N1527:N1569)</f>
        <v>9370</v>
      </c>
      <c r="O1570" s="372">
        <f>SUM(O1527:O1569)</f>
        <v>16534</v>
      </c>
      <c r="P1570" s="372">
        <f>SUM(P1527:P1569)</f>
        <v>-7164</v>
      </c>
    </row>
    <row r="1571" spans="1:16" ht="14.1" customHeight="1" x14ac:dyDescent="0.2">
      <c r="A1571" s="104"/>
      <c r="I1571" s="371"/>
      <c r="J1571" s="372">
        <f>N1570</f>
        <v>9370</v>
      </c>
      <c r="K1571" s="372">
        <f>O1570</f>
        <v>16534</v>
      </c>
      <c r="L1571" s="372">
        <f>P1570</f>
        <v>-7164</v>
      </c>
      <c r="M1571" s="378" t="s">
        <v>360</v>
      </c>
      <c r="N1571" s="372"/>
      <c r="O1571" s="372"/>
      <c r="P1571" s="372"/>
    </row>
    <row r="1572" spans="1:16" ht="14.1" customHeight="1" x14ac:dyDescent="0.2">
      <c r="A1572" s="104"/>
      <c r="I1572" s="367"/>
      <c r="J1572" s="376">
        <f>SUM(J1570:J1571)</f>
        <v>140392</v>
      </c>
      <c r="K1572" s="376">
        <f>SUM(K1570:K1571)</f>
        <v>107324</v>
      </c>
      <c r="L1572" s="376">
        <f>SUM(L1570:L1571)</f>
        <v>33068</v>
      </c>
      <c r="M1572" s="387"/>
      <c r="N1572" s="345"/>
      <c r="O1572" s="345"/>
      <c r="P1572" s="345"/>
    </row>
    <row r="1573" spans="1:16" ht="14.1" customHeight="1" x14ac:dyDescent="0.2">
      <c r="I1573" s="377" t="s">
        <v>396</v>
      </c>
      <c r="J1573" s="342">
        <f>C1526-J1572</f>
        <v>0</v>
      </c>
      <c r="K1573" s="342">
        <f>E1526-K1572</f>
        <v>0</v>
      </c>
      <c r="L1573" s="342">
        <f>G1526-L1572</f>
        <v>0</v>
      </c>
      <c r="M1573" s="387"/>
      <c r="N1573" s="345"/>
      <c r="O1573" s="345"/>
      <c r="P1573" s="345"/>
    </row>
    <row r="1574" spans="1:16" ht="14.1" customHeight="1" x14ac:dyDescent="0.2">
      <c r="I1574" s="377"/>
    </row>
    <row r="1575" spans="1:16" ht="14.1" customHeight="1" x14ac:dyDescent="0.2">
      <c r="A1575" s="114">
        <v>32</v>
      </c>
      <c r="B1575" s="190" t="s">
        <v>96</v>
      </c>
      <c r="C1575" s="48">
        <v>139024</v>
      </c>
      <c r="D1575" s="363">
        <f>C1575*100/22958322</f>
        <v>0.60554948223132332</v>
      </c>
      <c r="E1575" s="48">
        <v>132257</v>
      </c>
      <c r="F1575" s="363">
        <f>E1575*100/23212007</f>
        <v>0.56977839098532068</v>
      </c>
      <c r="G1575" s="120">
        <f>C1575-E1575</f>
        <v>6767</v>
      </c>
      <c r="H1575" s="121">
        <f>G1575*100/E1575</f>
        <v>5.1165533771369383</v>
      </c>
      <c r="I1575" s="416"/>
      <c r="J1575" s="417"/>
      <c r="K1575" s="417"/>
      <c r="L1575" s="417"/>
      <c r="M1575" s="418"/>
      <c r="N1575" s="419"/>
      <c r="O1575" s="419"/>
      <c r="P1575" s="419"/>
    </row>
    <row r="1576" spans="1:16" ht="14.1" customHeight="1" x14ac:dyDescent="0.2">
      <c r="C1576" s="297"/>
      <c r="D1576" s="297"/>
      <c r="E1576" s="297"/>
      <c r="F1576" s="297"/>
      <c r="I1576" s="171" t="s">
        <v>33</v>
      </c>
      <c r="J1576" s="128">
        <v>10722</v>
      </c>
      <c r="K1576" s="128">
        <v>5108</v>
      </c>
      <c r="L1576" s="156">
        <f t="shared" ref="L1576:L1612" si="71">J1576-K1576</f>
        <v>5614</v>
      </c>
      <c r="M1576" s="171" t="s">
        <v>198</v>
      </c>
      <c r="N1576" s="128">
        <v>36664</v>
      </c>
      <c r="O1576" s="128">
        <v>43111</v>
      </c>
      <c r="P1576" s="156">
        <f t="shared" ref="P1576:P1608" si="72">N1576-O1576</f>
        <v>-6447</v>
      </c>
    </row>
    <row r="1577" spans="1:16" ht="14.1" customHeight="1" x14ac:dyDescent="0.2">
      <c r="C1577" s="337"/>
      <c r="D1577" s="337"/>
      <c r="E1577" s="337"/>
      <c r="F1577" s="337"/>
      <c r="I1577" s="171" t="s">
        <v>356</v>
      </c>
      <c r="J1577" s="128">
        <v>9413</v>
      </c>
      <c r="K1577" s="128">
        <v>3808</v>
      </c>
      <c r="L1577" s="156">
        <f t="shared" si="71"/>
        <v>5605</v>
      </c>
      <c r="M1577" s="171" t="s">
        <v>199</v>
      </c>
      <c r="N1577" s="128">
        <v>21176</v>
      </c>
      <c r="O1577" s="128">
        <v>24969</v>
      </c>
      <c r="P1577" s="156">
        <f t="shared" si="72"/>
        <v>-3793</v>
      </c>
    </row>
    <row r="1578" spans="1:16" ht="14.1" customHeight="1" x14ac:dyDescent="0.2">
      <c r="A1578" s="104"/>
      <c r="C1578" s="337"/>
      <c r="E1578" s="337"/>
      <c r="I1578" s="171" t="s">
        <v>28</v>
      </c>
      <c r="J1578" s="128">
        <v>14244</v>
      </c>
      <c r="K1578" s="128">
        <v>10007</v>
      </c>
      <c r="L1578" s="156">
        <f t="shared" si="71"/>
        <v>4237</v>
      </c>
      <c r="M1578" s="171" t="s">
        <v>306</v>
      </c>
      <c r="N1578" s="128">
        <v>779</v>
      </c>
      <c r="O1578" s="128">
        <v>2210</v>
      </c>
      <c r="P1578" s="156">
        <f t="shared" si="72"/>
        <v>-1431</v>
      </c>
    </row>
    <row r="1579" spans="1:16" ht="14.1" customHeight="1" x14ac:dyDescent="0.2">
      <c r="A1579" s="104"/>
      <c r="C1579" s="395"/>
      <c r="D1579" s="307"/>
      <c r="E1579" s="395"/>
      <c r="F1579" s="307"/>
      <c r="I1579" s="171" t="s">
        <v>261</v>
      </c>
      <c r="J1579" s="128">
        <v>3815</v>
      </c>
      <c r="K1579" s="128">
        <v>2668</v>
      </c>
      <c r="L1579" s="156">
        <f t="shared" si="71"/>
        <v>1147</v>
      </c>
      <c r="M1579" s="171" t="s">
        <v>309</v>
      </c>
      <c r="N1579" s="128">
        <v>0</v>
      </c>
      <c r="O1579" s="128">
        <v>714</v>
      </c>
      <c r="P1579" s="156">
        <f t="shared" si="72"/>
        <v>-714</v>
      </c>
    </row>
    <row r="1580" spans="1:16" ht="14.1" customHeight="1" x14ac:dyDescent="0.2">
      <c r="A1580" s="104"/>
      <c r="C1580" s="420"/>
      <c r="D1580" s="297"/>
      <c r="E1580" s="420"/>
      <c r="F1580" s="297"/>
      <c r="I1580" s="171" t="s">
        <v>262</v>
      </c>
      <c r="J1580" s="128">
        <v>788</v>
      </c>
      <c r="K1580" s="128">
        <v>31</v>
      </c>
      <c r="L1580" s="156">
        <f t="shared" si="71"/>
        <v>757</v>
      </c>
      <c r="M1580" s="171" t="s">
        <v>331</v>
      </c>
      <c r="N1580" s="128">
        <v>1136</v>
      </c>
      <c r="O1580" s="128">
        <v>1729</v>
      </c>
      <c r="P1580" s="156">
        <f t="shared" si="72"/>
        <v>-593</v>
      </c>
    </row>
    <row r="1581" spans="1:16" ht="14.1" customHeight="1" x14ac:dyDescent="0.2">
      <c r="A1581" s="104"/>
      <c r="C1581" s="297"/>
      <c r="D1581" s="297"/>
      <c r="E1581" s="297"/>
      <c r="F1581" s="297"/>
      <c r="I1581" s="171" t="s">
        <v>257</v>
      </c>
      <c r="J1581" s="128">
        <v>2168</v>
      </c>
      <c r="K1581" s="128">
        <v>1455</v>
      </c>
      <c r="L1581" s="156">
        <f t="shared" si="71"/>
        <v>713</v>
      </c>
      <c r="M1581" s="171" t="s">
        <v>130</v>
      </c>
      <c r="N1581" s="128">
        <v>7833</v>
      </c>
      <c r="O1581" s="128">
        <v>8416</v>
      </c>
      <c r="P1581" s="156">
        <f t="shared" si="72"/>
        <v>-583</v>
      </c>
    </row>
    <row r="1582" spans="1:16" ht="14.1" customHeight="1" x14ac:dyDescent="0.2">
      <c r="A1582" s="104"/>
      <c r="C1582" s="297"/>
      <c r="D1582" s="297"/>
      <c r="E1582" s="297"/>
      <c r="F1582" s="297"/>
      <c r="I1582" s="171" t="s">
        <v>314</v>
      </c>
      <c r="J1582" s="128">
        <v>4775</v>
      </c>
      <c r="K1582" s="128">
        <v>4208</v>
      </c>
      <c r="L1582" s="156">
        <f t="shared" si="71"/>
        <v>567</v>
      </c>
      <c r="M1582" s="171" t="s">
        <v>318</v>
      </c>
      <c r="N1582" s="128">
        <v>150</v>
      </c>
      <c r="O1582" s="128">
        <v>445</v>
      </c>
      <c r="P1582" s="156">
        <f t="shared" si="72"/>
        <v>-295</v>
      </c>
    </row>
    <row r="1583" spans="1:16" ht="14.1" customHeight="1" x14ac:dyDescent="0.2">
      <c r="A1583" s="104"/>
      <c r="B1583" s="297"/>
      <c r="C1583" s="297"/>
      <c r="D1583" s="297"/>
      <c r="E1583" s="297"/>
      <c r="F1583" s="297"/>
      <c r="I1583" s="171" t="s">
        <v>31</v>
      </c>
      <c r="J1583" s="128">
        <v>478</v>
      </c>
      <c r="K1583" s="128">
        <v>185</v>
      </c>
      <c r="L1583" s="156">
        <f t="shared" si="71"/>
        <v>293</v>
      </c>
      <c r="M1583" s="171" t="s">
        <v>34</v>
      </c>
      <c r="N1583" s="128">
        <v>1728</v>
      </c>
      <c r="O1583" s="128">
        <v>1965</v>
      </c>
      <c r="P1583" s="156">
        <f t="shared" si="72"/>
        <v>-237</v>
      </c>
    </row>
    <row r="1584" spans="1:16" ht="14.1" customHeight="1" x14ac:dyDescent="0.2">
      <c r="A1584" s="104"/>
      <c r="B1584" s="297"/>
      <c r="C1584" s="297"/>
      <c r="D1584" s="297"/>
      <c r="E1584" s="297"/>
      <c r="F1584" s="297"/>
      <c r="I1584" s="171" t="s">
        <v>317</v>
      </c>
      <c r="J1584" s="128">
        <v>951</v>
      </c>
      <c r="K1584" s="128">
        <v>700</v>
      </c>
      <c r="L1584" s="156">
        <f t="shared" si="71"/>
        <v>251</v>
      </c>
      <c r="M1584" s="171" t="s">
        <v>23</v>
      </c>
      <c r="N1584" s="128">
        <v>707</v>
      </c>
      <c r="O1584" s="128">
        <v>908</v>
      </c>
      <c r="P1584" s="156">
        <f t="shared" si="72"/>
        <v>-201</v>
      </c>
    </row>
    <row r="1585" spans="1:16" ht="14.1" customHeight="1" x14ac:dyDescent="0.2">
      <c r="A1585" s="104"/>
      <c r="B1585" s="297"/>
      <c r="C1585" s="297"/>
      <c r="D1585" s="297"/>
      <c r="E1585" s="297"/>
      <c r="F1585" s="297"/>
      <c r="I1585" s="171" t="s">
        <v>307</v>
      </c>
      <c r="J1585" s="128">
        <v>299</v>
      </c>
      <c r="K1585" s="128">
        <v>62</v>
      </c>
      <c r="L1585" s="156">
        <f t="shared" si="71"/>
        <v>237</v>
      </c>
      <c r="M1585" s="171" t="s">
        <v>49</v>
      </c>
      <c r="N1585" s="128">
        <v>684</v>
      </c>
      <c r="O1585" s="128">
        <v>848</v>
      </c>
      <c r="P1585" s="156">
        <f t="shared" si="72"/>
        <v>-164</v>
      </c>
    </row>
    <row r="1586" spans="1:16" ht="14.1" customHeight="1" x14ac:dyDescent="0.2">
      <c r="A1586" s="104"/>
      <c r="B1586" s="297"/>
      <c r="C1586" s="297"/>
      <c r="D1586" s="297"/>
      <c r="E1586" s="297"/>
      <c r="F1586" s="297"/>
      <c r="G1586" s="396"/>
      <c r="H1586" s="397"/>
      <c r="I1586" s="171" t="s">
        <v>301</v>
      </c>
      <c r="J1586" s="128">
        <v>834</v>
      </c>
      <c r="K1586" s="128">
        <v>688</v>
      </c>
      <c r="L1586" s="156">
        <f t="shared" si="71"/>
        <v>146</v>
      </c>
      <c r="M1586" s="171" t="s">
        <v>254</v>
      </c>
      <c r="N1586" s="128">
        <v>1876</v>
      </c>
      <c r="O1586" s="128">
        <v>2030</v>
      </c>
      <c r="P1586" s="156">
        <f t="shared" si="72"/>
        <v>-154</v>
      </c>
    </row>
    <row r="1587" spans="1:16" ht="14.1" customHeight="1" x14ac:dyDescent="0.2">
      <c r="A1587" s="104"/>
      <c r="B1587" s="297"/>
      <c r="C1587" s="297"/>
      <c r="D1587" s="297"/>
      <c r="E1587" s="297"/>
      <c r="F1587" s="297"/>
      <c r="I1587" s="171" t="s">
        <v>302</v>
      </c>
      <c r="J1587" s="128">
        <v>521</v>
      </c>
      <c r="K1587" s="128">
        <v>404</v>
      </c>
      <c r="L1587" s="156">
        <f t="shared" si="71"/>
        <v>117</v>
      </c>
      <c r="M1587" s="171" t="s">
        <v>22</v>
      </c>
      <c r="N1587" s="128">
        <v>602</v>
      </c>
      <c r="O1587" s="128">
        <v>750</v>
      </c>
      <c r="P1587" s="156">
        <f t="shared" si="72"/>
        <v>-148</v>
      </c>
    </row>
    <row r="1588" spans="1:16" ht="14.1" customHeight="1" x14ac:dyDescent="0.2">
      <c r="A1588" s="104"/>
      <c r="B1588" s="297"/>
      <c r="C1588" s="297"/>
      <c r="D1588" s="297"/>
      <c r="E1588" s="297"/>
      <c r="F1588" s="297"/>
      <c r="I1588" s="171" t="s">
        <v>212</v>
      </c>
      <c r="J1588" s="128">
        <v>491</v>
      </c>
      <c r="K1588" s="128">
        <v>384</v>
      </c>
      <c r="L1588" s="156">
        <f t="shared" si="71"/>
        <v>107</v>
      </c>
      <c r="M1588" s="171" t="s">
        <v>312</v>
      </c>
      <c r="N1588" s="128">
        <v>845</v>
      </c>
      <c r="O1588" s="128">
        <v>984</v>
      </c>
      <c r="P1588" s="156">
        <f t="shared" si="72"/>
        <v>-139</v>
      </c>
    </row>
    <row r="1589" spans="1:16" ht="14.1" customHeight="1" x14ac:dyDescent="0.2">
      <c r="A1589" s="104"/>
      <c r="B1589" s="297"/>
      <c r="C1589" s="297"/>
      <c r="D1589" s="297"/>
      <c r="E1589" s="297"/>
      <c r="F1589" s="297"/>
      <c r="I1589" s="171" t="s">
        <v>329</v>
      </c>
      <c r="J1589" s="128">
        <v>604</v>
      </c>
      <c r="K1589" s="128">
        <v>506</v>
      </c>
      <c r="L1589" s="156">
        <f t="shared" si="71"/>
        <v>98</v>
      </c>
      <c r="M1589" s="171" t="s">
        <v>344</v>
      </c>
      <c r="N1589" s="128">
        <v>5</v>
      </c>
      <c r="O1589" s="128">
        <v>129</v>
      </c>
      <c r="P1589" s="156">
        <f t="shared" si="72"/>
        <v>-124</v>
      </c>
    </row>
    <row r="1590" spans="1:16" ht="14.1" customHeight="1" x14ac:dyDescent="0.2">
      <c r="A1590" s="104"/>
      <c r="B1590" s="297"/>
      <c r="C1590" s="297"/>
      <c r="D1590" s="297"/>
      <c r="E1590" s="297"/>
      <c r="F1590" s="297"/>
      <c r="I1590" s="171" t="s">
        <v>210</v>
      </c>
      <c r="J1590" s="128">
        <v>162</v>
      </c>
      <c r="K1590" s="128">
        <v>76</v>
      </c>
      <c r="L1590" s="156">
        <f t="shared" si="71"/>
        <v>86</v>
      </c>
      <c r="M1590" s="171" t="s">
        <v>315</v>
      </c>
      <c r="N1590" s="128">
        <v>1134</v>
      </c>
      <c r="O1590" s="128">
        <v>1243</v>
      </c>
      <c r="P1590" s="156">
        <f t="shared" si="72"/>
        <v>-109</v>
      </c>
    </row>
    <row r="1591" spans="1:16" ht="14.1" customHeight="1" x14ac:dyDescent="0.2">
      <c r="A1591" s="104"/>
      <c r="B1591" s="297"/>
      <c r="C1591" s="297"/>
      <c r="D1591" s="297"/>
      <c r="E1591" s="297"/>
      <c r="F1591" s="297"/>
      <c r="I1591" s="171" t="s">
        <v>334</v>
      </c>
      <c r="J1591" s="128">
        <v>123</v>
      </c>
      <c r="K1591" s="128">
        <v>39</v>
      </c>
      <c r="L1591" s="156">
        <f t="shared" si="71"/>
        <v>84</v>
      </c>
      <c r="M1591" s="171" t="s">
        <v>333</v>
      </c>
      <c r="N1591" s="128">
        <v>229</v>
      </c>
      <c r="O1591" s="128">
        <v>332</v>
      </c>
      <c r="P1591" s="156">
        <f t="shared" si="72"/>
        <v>-103</v>
      </c>
    </row>
    <row r="1592" spans="1:16" ht="14.1" customHeight="1" x14ac:dyDescent="0.2">
      <c r="A1592" s="104"/>
      <c r="B1592" s="297"/>
      <c r="C1592" s="297"/>
      <c r="D1592" s="297"/>
      <c r="E1592" s="297"/>
      <c r="F1592" s="297"/>
      <c r="I1592" s="171" t="s">
        <v>342</v>
      </c>
      <c r="J1592" s="128">
        <v>77</v>
      </c>
      <c r="K1592" s="128">
        <v>1</v>
      </c>
      <c r="L1592" s="156">
        <f t="shared" si="71"/>
        <v>76</v>
      </c>
      <c r="M1592" s="171" t="s">
        <v>304</v>
      </c>
      <c r="N1592" s="128">
        <v>181</v>
      </c>
      <c r="O1592" s="128">
        <v>261</v>
      </c>
      <c r="P1592" s="156">
        <f t="shared" si="72"/>
        <v>-80</v>
      </c>
    </row>
    <row r="1593" spans="1:16" ht="14.1" customHeight="1" x14ac:dyDescent="0.2">
      <c r="A1593" s="104"/>
      <c r="B1593" s="367"/>
      <c r="C1593" s="367"/>
      <c r="D1593" s="367"/>
      <c r="E1593" s="367"/>
      <c r="F1593" s="367"/>
      <c r="G1593" s="367"/>
      <c r="H1593" s="367"/>
      <c r="I1593" s="171" t="s">
        <v>339</v>
      </c>
      <c r="J1593" s="128">
        <v>58</v>
      </c>
      <c r="K1593" s="128">
        <v>0</v>
      </c>
      <c r="L1593" s="156">
        <f t="shared" si="71"/>
        <v>58</v>
      </c>
      <c r="M1593" s="171" t="s">
        <v>308</v>
      </c>
      <c r="N1593" s="128">
        <v>43</v>
      </c>
      <c r="O1593" s="128">
        <v>108</v>
      </c>
      <c r="P1593" s="156">
        <f t="shared" si="72"/>
        <v>-65</v>
      </c>
    </row>
    <row r="1594" spans="1:16" ht="14.1" customHeight="1" x14ac:dyDescent="0.2">
      <c r="A1594" s="104"/>
      <c r="I1594" s="171" t="s">
        <v>328</v>
      </c>
      <c r="J1594" s="128">
        <v>55</v>
      </c>
      <c r="K1594" s="128">
        <v>0</v>
      </c>
      <c r="L1594" s="156">
        <f t="shared" si="71"/>
        <v>55</v>
      </c>
      <c r="M1594" s="171" t="s">
        <v>44</v>
      </c>
      <c r="N1594" s="128">
        <v>132</v>
      </c>
      <c r="O1594" s="128">
        <v>187</v>
      </c>
      <c r="P1594" s="156">
        <f t="shared" si="72"/>
        <v>-55</v>
      </c>
    </row>
    <row r="1595" spans="1:16" ht="14.1" customHeight="1" x14ac:dyDescent="0.2">
      <c r="A1595" s="104"/>
      <c r="I1595" s="171" t="s">
        <v>335</v>
      </c>
      <c r="J1595" s="128">
        <v>383</v>
      </c>
      <c r="K1595" s="128">
        <v>328</v>
      </c>
      <c r="L1595" s="156">
        <f t="shared" si="71"/>
        <v>55</v>
      </c>
      <c r="M1595" s="171" t="s">
        <v>319</v>
      </c>
      <c r="N1595" s="128">
        <v>106</v>
      </c>
      <c r="O1595" s="128">
        <v>152</v>
      </c>
      <c r="P1595" s="156">
        <f t="shared" si="72"/>
        <v>-46</v>
      </c>
    </row>
    <row r="1596" spans="1:16" ht="14.1" customHeight="1" x14ac:dyDescent="0.2">
      <c r="A1596" s="104"/>
      <c r="I1596" s="171" t="s">
        <v>134</v>
      </c>
      <c r="J1596" s="128">
        <v>54</v>
      </c>
      <c r="K1596" s="128">
        <v>0</v>
      </c>
      <c r="L1596" s="156">
        <f t="shared" si="71"/>
        <v>54</v>
      </c>
      <c r="M1596" s="171" t="s">
        <v>338</v>
      </c>
      <c r="N1596" s="128">
        <v>46</v>
      </c>
      <c r="O1596" s="128">
        <v>87</v>
      </c>
      <c r="P1596" s="156">
        <f t="shared" si="72"/>
        <v>-41</v>
      </c>
    </row>
    <row r="1597" spans="1:16" ht="14.1" customHeight="1" x14ac:dyDescent="0.2">
      <c r="A1597" s="104"/>
      <c r="I1597" s="171" t="s">
        <v>305</v>
      </c>
      <c r="J1597" s="128">
        <v>84</v>
      </c>
      <c r="K1597" s="128">
        <v>44</v>
      </c>
      <c r="L1597" s="156">
        <f t="shared" si="71"/>
        <v>40</v>
      </c>
      <c r="M1597" s="171" t="s">
        <v>327</v>
      </c>
      <c r="N1597" s="128">
        <v>214</v>
      </c>
      <c r="O1597" s="128">
        <v>254</v>
      </c>
      <c r="P1597" s="156">
        <f t="shared" si="72"/>
        <v>-40</v>
      </c>
    </row>
    <row r="1598" spans="1:16" ht="14.1" customHeight="1" x14ac:dyDescent="0.2">
      <c r="A1598" s="104"/>
      <c r="I1598" s="171" t="s">
        <v>211</v>
      </c>
      <c r="J1598" s="128">
        <v>40</v>
      </c>
      <c r="K1598" s="128">
        <v>2</v>
      </c>
      <c r="L1598" s="156">
        <f t="shared" si="71"/>
        <v>38</v>
      </c>
      <c r="M1598" s="171" t="s">
        <v>323</v>
      </c>
      <c r="N1598" s="128">
        <v>745</v>
      </c>
      <c r="O1598" s="128">
        <v>778</v>
      </c>
      <c r="P1598" s="156">
        <f t="shared" si="72"/>
        <v>-33</v>
      </c>
    </row>
    <row r="1599" spans="1:16" ht="14.1" customHeight="1" x14ac:dyDescent="0.2">
      <c r="A1599" s="104"/>
      <c r="I1599" s="171" t="s">
        <v>341</v>
      </c>
      <c r="J1599" s="128">
        <v>28</v>
      </c>
      <c r="K1599" s="128">
        <v>0</v>
      </c>
      <c r="L1599" s="156">
        <f t="shared" si="71"/>
        <v>28</v>
      </c>
      <c r="M1599" s="171" t="s">
        <v>48</v>
      </c>
      <c r="N1599" s="128">
        <v>156</v>
      </c>
      <c r="O1599" s="128">
        <v>173</v>
      </c>
      <c r="P1599" s="156">
        <f t="shared" si="72"/>
        <v>-17</v>
      </c>
    </row>
    <row r="1600" spans="1:16" ht="14.1" customHeight="1" x14ac:dyDescent="0.2">
      <c r="A1600" s="104"/>
      <c r="I1600" s="171" t="s">
        <v>324</v>
      </c>
      <c r="J1600" s="128">
        <v>284</v>
      </c>
      <c r="K1600" s="128">
        <v>259</v>
      </c>
      <c r="L1600" s="156">
        <f t="shared" si="71"/>
        <v>25</v>
      </c>
      <c r="M1600" s="171" t="s">
        <v>17</v>
      </c>
      <c r="N1600" s="128">
        <v>50</v>
      </c>
      <c r="O1600" s="128">
        <v>64</v>
      </c>
      <c r="P1600" s="156">
        <f t="shared" si="72"/>
        <v>-14</v>
      </c>
    </row>
    <row r="1601" spans="1:16" ht="14.1" customHeight="1" x14ac:dyDescent="0.2">
      <c r="A1601" s="104"/>
      <c r="I1601" s="171" t="s">
        <v>201</v>
      </c>
      <c r="J1601" s="128">
        <v>78</v>
      </c>
      <c r="K1601" s="128">
        <v>55</v>
      </c>
      <c r="L1601" s="156">
        <f t="shared" si="71"/>
        <v>23</v>
      </c>
      <c r="M1601" s="171" t="s">
        <v>340</v>
      </c>
      <c r="N1601" s="128">
        <v>0</v>
      </c>
      <c r="O1601" s="128">
        <v>13</v>
      </c>
      <c r="P1601" s="156">
        <f t="shared" si="72"/>
        <v>-13</v>
      </c>
    </row>
    <row r="1602" spans="1:16" ht="14.1" customHeight="1" x14ac:dyDescent="0.2">
      <c r="A1602" s="104"/>
      <c r="I1602" s="171" t="s">
        <v>204</v>
      </c>
      <c r="J1602" s="128">
        <v>37</v>
      </c>
      <c r="K1602" s="128">
        <v>17</v>
      </c>
      <c r="L1602" s="156">
        <f t="shared" si="71"/>
        <v>20</v>
      </c>
      <c r="M1602" s="171" t="s">
        <v>350</v>
      </c>
      <c r="N1602" s="128">
        <v>0</v>
      </c>
      <c r="O1602" s="128">
        <v>11</v>
      </c>
      <c r="P1602" s="156">
        <f t="shared" si="72"/>
        <v>-11</v>
      </c>
    </row>
    <row r="1603" spans="1:16" ht="14.1" customHeight="1" x14ac:dyDescent="0.2">
      <c r="A1603" s="104"/>
      <c r="I1603" s="171" t="s">
        <v>265</v>
      </c>
      <c r="J1603" s="128">
        <v>39</v>
      </c>
      <c r="K1603" s="128">
        <v>20</v>
      </c>
      <c r="L1603" s="156">
        <f t="shared" si="71"/>
        <v>19</v>
      </c>
      <c r="M1603" s="171" t="s">
        <v>316</v>
      </c>
      <c r="N1603" s="128">
        <v>75</v>
      </c>
      <c r="O1603" s="128">
        <v>82</v>
      </c>
      <c r="P1603" s="156">
        <f t="shared" si="72"/>
        <v>-7</v>
      </c>
    </row>
    <row r="1604" spans="1:16" ht="14.1" customHeight="1" x14ac:dyDescent="0.2">
      <c r="A1604" s="104"/>
      <c r="I1604" s="171" t="s">
        <v>336</v>
      </c>
      <c r="J1604" s="128">
        <v>261</v>
      </c>
      <c r="K1604" s="128">
        <v>245</v>
      </c>
      <c r="L1604" s="156">
        <f t="shared" si="71"/>
        <v>16</v>
      </c>
      <c r="M1604" s="171" t="s">
        <v>311</v>
      </c>
      <c r="N1604" s="128">
        <v>127</v>
      </c>
      <c r="O1604" s="128">
        <v>134</v>
      </c>
      <c r="P1604" s="156">
        <f t="shared" si="72"/>
        <v>-7</v>
      </c>
    </row>
    <row r="1605" spans="1:16" ht="14.1" customHeight="1" x14ac:dyDescent="0.2">
      <c r="A1605" s="104"/>
      <c r="I1605" s="171" t="s">
        <v>271</v>
      </c>
      <c r="J1605" s="128">
        <v>6</v>
      </c>
      <c r="K1605" s="128">
        <v>1</v>
      </c>
      <c r="L1605" s="156">
        <f t="shared" si="71"/>
        <v>5</v>
      </c>
      <c r="M1605" s="171" t="s">
        <v>332</v>
      </c>
      <c r="N1605" s="128">
        <v>0</v>
      </c>
      <c r="O1605" s="128">
        <v>6</v>
      </c>
      <c r="P1605" s="156">
        <f t="shared" si="72"/>
        <v>-6</v>
      </c>
    </row>
    <row r="1606" spans="1:16" ht="14.1" customHeight="1" x14ac:dyDescent="0.2">
      <c r="A1606" s="104"/>
      <c r="I1606" s="171" t="s">
        <v>303</v>
      </c>
      <c r="J1606" s="128">
        <v>35</v>
      </c>
      <c r="K1606" s="128">
        <v>31</v>
      </c>
      <c r="L1606" s="156">
        <f t="shared" si="71"/>
        <v>4</v>
      </c>
      <c r="M1606" s="171" t="s">
        <v>321</v>
      </c>
      <c r="N1606" s="128">
        <v>8</v>
      </c>
      <c r="O1606" s="128">
        <v>11</v>
      </c>
      <c r="P1606" s="156">
        <f t="shared" si="72"/>
        <v>-3</v>
      </c>
    </row>
    <row r="1607" spans="1:16" ht="14.1" customHeight="1" x14ac:dyDescent="0.2">
      <c r="A1607" s="104"/>
      <c r="I1607" s="171" t="s">
        <v>313</v>
      </c>
      <c r="J1607" s="128">
        <v>27</v>
      </c>
      <c r="K1607" s="128">
        <v>23</v>
      </c>
      <c r="L1607" s="156">
        <f t="shared" si="71"/>
        <v>4</v>
      </c>
      <c r="M1607" s="171" t="s">
        <v>320</v>
      </c>
      <c r="N1607" s="128">
        <v>39</v>
      </c>
      <c r="O1607" s="128">
        <v>42</v>
      </c>
      <c r="P1607" s="156">
        <f t="shared" si="72"/>
        <v>-3</v>
      </c>
    </row>
    <row r="1608" spans="1:16" ht="14.1" customHeight="1" x14ac:dyDescent="0.2">
      <c r="A1608" s="104"/>
      <c r="I1608" s="171" t="s">
        <v>345</v>
      </c>
      <c r="J1608" s="128">
        <v>3</v>
      </c>
      <c r="K1608" s="128">
        <v>0</v>
      </c>
      <c r="L1608" s="156">
        <f t="shared" si="71"/>
        <v>3</v>
      </c>
      <c r="M1608" s="171" t="s">
        <v>391</v>
      </c>
      <c r="N1608" s="128">
        <v>0</v>
      </c>
      <c r="O1608" s="128">
        <v>2</v>
      </c>
      <c r="P1608" s="156">
        <f t="shared" si="72"/>
        <v>-2</v>
      </c>
    </row>
    <row r="1609" spans="1:16" ht="14.1" customHeight="1" x14ac:dyDescent="0.2">
      <c r="I1609" s="171" t="s">
        <v>330</v>
      </c>
      <c r="J1609" s="128">
        <v>2</v>
      </c>
      <c r="K1609" s="128">
        <v>0</v>
      </c>
      <c r="L1609" s="156">
        <f t="shared" si="71"/>
        <v>2</v>
      </c>
    </row>
    <row r="1610" spans="1:16" ht="14.1" customHeight="1" x14ac:dyDescent="0.2">
      <c r="A1610" s="104"/>
      <c r="I1610" s="171" t="s">
        <v>337</v>
      </c>
      <c r="J1610" s="128">
        <v>3</v>
      </c>
      <c r="K1610" s="128">
        <v>2</v>
      </c>
      <c r="L1610" s="156">
        <f t="shared" si="71"/>
        <v>1</v>
      </c>
    </row>
    <row r="1611" spans="1:16" ht="14.1" customHeight="1" x14ac:dyDescent="0.2">
      <c r="A1611" s="104"/>
      <c r="I1611" s="171" t="s">
        <v>347</v>
      </c>
      <c r="J1611" s="128">
        <v>1</v>
      </c>
      <c r="K1611" s="128">
        <v>1</v>
      </c>
      <c r="L1611" s="156">
        <f t="shared" si="71"/>
        <v>0</v>
      </c>
    </row>
    <row r="1612" spans="1:16" ht="14.1" customHeight="1" x14ac:dyDescent="0.2">
      <c r="I1612" s="171" t="s">
        <v>137</v>
      </c>
      <c r="J1612" s="128">
        <v>9611</v>
      </c>
      <c r="K1612" s="128">
        <v>7751</v>
      </c>
      <c r="L1612" s="156">
        <f t="shared" si="71"/>
        <v>1860</v>
      </c>
    </row>
    <row r="1613" spans="1:16" ht="14.1" customHeight="1" x14ac:dyDescent="0.2"/>
    <row r="1614" spans="1:16" ht="14.1" customHeight="1" x14ac:dyDescent="0.2"/>
    <row r="1615" spans="1:16" ht="14.1" customHeight="1" x14ac:dyDescent="0.2">
      <c r="A1615" s="104"/>
      <c r="I1615" s="399"/>
      <c r="L1615" s="156"/>
    </row>
    <row r="1616" spans="1:16" ht="14.1" customHeight="1" x14ac:dyDescent="0.2"/>
    <row r="1617" spans="1:16" ht="14.1" customHeight="1" x14ac:dyDescent="0.2"/>
    <row r="1618" spans="1:16" ht="14.1" customHeight="1" x14ac:dyDescent="0.2"/>
    <row r="1619" spans="1:16" ht="14.1" customHeight="1" x14ac:dyDescent="0.2">
      <c r="A1619" s="104"/>
      <c r="I1619" s="371" t="s">
        <v>151</v>
      </c>
      <c r="J1619" s="372">
        <f>SUM(J1576:J1618)</f>
        <v>61554</v>
      </c>
      <c r="K1619" s="372">
        <f>SUM(K1576:K1618)</f>
        <v>39109</v>
      </c>
      <c r="L1619" s="372">
        <f>SUM(L1576:L1618)</f>
        <v>22445</v>
      </c>
      <c r="M1619" s="378" t="s">
        <v>151</v>
      </c>
      <c r="N1619" s="372">
        <f>SUM(N1576:N1618)</f>
        <v>77470</v>
      </c>
      <c r="O1619" s="372">
        <f>SUM(O1576:O1618)</f>
        <v>93148</v>
      </c>
      <c r="P1619" s="372">
        <f>SUM(P1576:P1618)</f>
        <v>-15678</v>
      </c>
    </row>
    <row r="1620" spans="1:16" ht="14.1" customHeight="1" x14ac:dyDescent="0.2">
      <c r="A1620" s="104"/>
      <c r="I1620" s="379"/>
      <c r="J1620" s="372">
        <f>N1619</f>
        <v>77470</v>
      </c>
      <c r="K1620" s="372">
        <f>O1619</f>
        <v>93148</v>
      </c>
      <c r="L1620" s="372">
        <f>P1619</f>
        <v>-15678</v>
      </c>
      <c r="M1620" s="388"/>
      <c r="N1620" s="389"/>
      <c r="O1620" s="389"/>
      <c r="P1620" s="389"/>
    </row>
    <row r="1621" spans="1:16" ht="14.1" customHeight="1" x14ac:dyDescent="0.2">
      <c r="A1621" s="104"/>
      <c r="J1621" s="376">
        <f>SUM(J1619:J1620)</f>
        <v>139024</v>
      </c>
      <c r="K1621" s="376">
        <f>SUM(K1619:K1620)</f>
        <v>132257</v>
      </c>
      <c r="L1621" s="376">
        <f>SUM(L1619:L1620)</f>
        <v>6767</v>
      </c>
      <c r="M1621" s="343" t="s">
        <v>360</v>
      </c>
    </row>
    <row r="1622" spans="1:16" ht="14.1" customHeight="1" x14ac:dyDescent="0.2">
      <c r="A1622" s="104"/>
      <c r="I1622" s="377" t="s">
        <v>397</v>
      </c>
      <c r="J1622" s="342">
        <f>C1575-J1621</f>
        <v>0</v>
      </c>
      <c r="K1622" s="342">
        <f>E1575-K1621</f>
        <v>0</v>
      </c>
      <c r="L1622" s="342">
        <f>G1575-L1621</f>
        <v>0</v>
      </c>
    </row>
    <row r="1623" spans="1:16" ht="14.1" customHeight="1" x14ac:dyDescent="0.2"/>
    <row r="1624" spans="1:16" ht="14.1" customHeight="1" x14ac:dyDescent="0.2">
      <c r="A1624" s="114">
        <v>33</v>
      </c>
      <c r="B1624" s="190" t="s">
        <v>91</v>
      </c>
      <c r="C1624" s="48">
        <v>134979</v>
      </c>
      <c r="D1624" s="363">
        <f>C1624*100/22958322</f>
        <v>0.58793059876065856</v>
      </c>
      <c r="E1624" s="48">
        <v>140548</v>
      </c>
      <c r="F1624" s="363">
        <f>E1624*100/23212007</f>
        <v>0.60549697404451064</v>
      </c>
      <c r="G1624" s="120">
        <f>C1624-E1624</f>
        <v>-5569</v>
      </c>
      <c r="H1624" s="121">
        <f>G1624*100/E1624</f>
        <v>-3.9623473831004357</v>
      </c>
      <c r="I1624" s="416"/>
      <c r="J1624" s="417"/>
      <c r="K1624" s="417"/>
      <c r="L1624" s="417"/>
      <c r="M1624" s="418"/>
      <c r="N1624" s="419"/>
      <c r="O1624" s="419"/>
      <c r="P1624" s="419"/>
    </row>
    <row r="1625" spans="1:16" ht="14.1" customHeight="1" x14ac:dyDescent="0.2">
      <c r="C1625" s="297"/>
      <c r="D1625" s="297"/>
      <c r="E1625" s="297"/>
      <c r="F1625" s="297"/>
      <c r="I1625" s="171" t="s">
        <v>198</v>
      </c>
      <c r="J1625" s="128">
        <v>9978</v>
      </c>
      <c r="K1625" s="128">
        <v>6130</v>
      </c>
      <c r="L1625" s="156">
        <f t="shared" ref="L1625:L1651" si="73">J1625-K1625</f>
        <v>3848</v>
      </c>
      <c r="M1625" s="171" t="s">
        <v>302</v>
      </c>
      <c r="N1625" s="128">
        <v>47244</v>
      </c>
      <c r="O1625" s="128">
        <v>52764</v>
      </c>
      <c r="P1625" s="156">
        <f t="shared" ref="P1625:P1647" si="74">N1625-O1625</f>
        <v>-5520</v>
      </c>
    </row>
    <row r="1626" spans="1:16" ht="14.1" customHeight="1" x14ac:dyDescent="0.2">
      <c r="C1626" s="337"/>
      <c r="D1626" s="337"/>
      <c r="E1626" s="337"/>
      <c r="F1626" s="337"/>
      <c r="I1626" s="171" t="s">
        <v>199</v>
      </c>
      <c r="J1626" s="128">
        <v>1195</v>
      </c>
      <c r="K1626" s="128">
        <v>666</v>
      </c>
      <c r="L1626" s="156">
        <f t="shared" si="73"/>
        <v>529</v>
      </c>
      <c r="M1626" s="171" t="s">
        <v>312</v>
      </c>
      <c r="N1626" s="128">
        <v>25774</v>
      </c>
      <c r="O1626" s="128">
        <v>29596</v>
      </c>
      <c r="P1626" s="156">
        <f t="shared" si="74"/>
        <v>-3822</v>
      </c>
    </row>
    <row r="1627" spans="1:16" ht="14.1" customHeight="1" x14ac:dyDescent="0.2">
      <c r="C1627" s="337"/>
      <c r="E1627" s="337"/>
      <c r="I1627" s="171" t="s">
        <v>31</v>
      </c>
      <c r="J1627" s="128">
        <v>3756</v>
      </c>
      <c r="K1627" s="128">
        <v>3287</v>
      </c>
      <c r="L1627" s="156">
        <f t="shared" si="73"/>
        <v>469</v>
      </c>
      <c r="M1627" s="171" t="s">
        <v>304</v>
      </c>
      <c r="N1627" s="128">
        <v>3255</v>
      </c>
      <c r="O1627" s="128">
        <v>4167</v>
      </c>
      <c r="P1627" s="156">
        <f t="shared" si="74"/>
        <v>-912</v>
      </c>
    </row>
    <row r="1628" spans="1:16" ht="14.1" customHeight="1" x14ac:dyDescent="0.2">
      <c r="C1628" s="395"/>
      <c r="D1628" s="307"/>
      <c r="E1628" s="395"/>
      <c r="F1628" s="307"/>
      <c r="I1628" s="171" t="s">
        <v>301</v>
      </c>
      <c r="J1628" s="128">
        <v>14067</v>
      </c>
      <c r="K1628" s="128">
        <v>13687</v>
      </c>
      <c r="L1628" s="156">
        <f t="shared" si="73"/>
        <v>380</v>
      </c>
      <c r="M1628" s="171" t="s">
        <v>303</v>
      </c>
      <c r="N1628" s="128">
        <v>600</v>
      </c>
      <c r="O1628" s="128">
        <v>1077</v>
      </c>
      <c r="P1628" s="156">
        <f t="shared" si="74"/>
        <v>-477</v>
      </c>
    </row>
    <row r="1629" spans="1:16" ht="14.1" customHeight="1" x14ac:dyDescent="0.2">
      <c r="C1629" s="420"/>
      <c r="D1629" s="297"/>
      <c r="E1629" s="420"/>
      <c r="F1629" s="297"/>
      <c r="I1629" s="171" t="s">
        <v>28</v>
      </c>
      <c r="J1629" s="128">
        <v>746</v>
      </c>
      <c r="K1629" s="128">
        <v>532</v>
      </c>
      <c r="L1629" s="156">
        <f t="shared" si="73"/>
        <v>214</v>
      </c>
      <c r="M1629" s="171" t="s">
        <v>311</v>
      </c>
      <c r="N1629" s="128">
        <v>1662</v>
      </c>
      <c r="O1629" s="128">
        <v>2075</v>
      </c>
      <c r="P1629" s="156">
        <f t="shared" si="74"/>
        <v>-413</v>
      </c>
    </row>
    <row r="1630" spans="1:16" ht="14.1" customHeight="1" x14ac:dyDescent="0.2">
      <c r="C1630" s="297"/>
      <c r="D1630" s="297"/>
      <c r="E1630" s="297"/>
      <c r="F1630" s="297"/>
      <c r="I1630" s="171" t="s">
        <v>333</v>
      </c>
      <c r="J1630" s="128">
        <v>225</v>
      </c>
      <c r="K1630" s="128">
        <v>32</v>
      </c>
      <c r="L1630" s="156">
        <f t="shared" si="73"/>
        <v>193</v>
      </c>
      <c r="M1630" s="171" t="s">
        <v>305</v>
      </c>
      <c r="N1630" s="128">
        <v>1047</v>
      </c>
      <c r="O1630" s="128">
        <v>1458</v>
      </c>
      <c r="P1630" s="156">
        <f t="shared" si="74"/>
        <v>-411</v>
      </c>
    </row>
    <row r="1631" spans="1:16" ht="14.1" customHeight="1" x14ac:dyDescent="0.2">
      <c r="A1631" s="104"/>
      <c r="B1631" s="297"/>
      <c r="C1631" s="297"/>
      <c r="D1631" s="297"/>
      <c r="E1631" s="297"/>
      <c r="F1631" s="297"/>
      <c r="I1631" s="171" t="s">
        <v>30</v>
      </c>
      <c r="J1631" s="128">
        <v>122</v>
      </c>
      <c r="K1631" s="128">
        <v>0</v>
      </c>
      <c r="L1631" s="156">
        <f t="shared" si="73"/>
        <v>122</v>
      </c>
      <c r="M1631" s="171" t="s">
        <v>318</v>
      </c>
      <c r="N1631" s="128">
        <v>361</v>
      </c>
      <c r="O1631" s="128">
        <v>736</v>
      </c>
      <c r="P1631" s="156">
        <f t="shared" si="74"/>
        <v>-375</v>
      </c>
    </row>
    <row r="1632" spans="1:16" ht="14.1" customHeight="1" x14ac:dyDescent="0.2">
      <c r="A1632" s="104"/>
      <c r="C1632" s="297"/>
      <c r="D1632" s="297"/>
      <c r="E1632" s="297"/>
      <c r="F1632" s="297"/>
      <c r="I1632" s="171" t="s">
        <v>320</v>
      </c>
      <c r="J1632" s="128">
        <v>558</v>
      </c>
      <c r="K1632" s="128">
        <v>466</v>
      </c>
      <c r="L1632" s="156">
        <f t="shared" si="73"/>
        <v>92</v>
      </c>
      <c r="M1632" s="171" t="s">
        <v>210</v>
      </c>
      <c r="N1632" s="128">
        <v>217</v>
      </c>
      <c r="O1632" s="128">
        <v>486</v>
      </c>
      <c r="P1632" s="156">
        <f t="shared" si="74"/>
        <v>-269</v>
      </c>
    </row>
    <row r="1633" spans="1:16" ht="14.1" customHeight="1" x14ac:dyDescent="0.2">
      <c r="A1633" s="104"/>
      <c r="B1633" s="297"/>
      <c r="C1633" s="297"/>
      <c r="D1633" s="297"/>
      <c r="E1633" s="297"/>
      <c r="F1633" s="297"/>
      <c r="I1633" s="171" t="s">
        <v>308</v>
      </c>
      <c r="J1633" s="128">
        <v>397</v>
      </c>
      <c r="K1633" s="128">
        <v>312</v>
      </c>
      <c r="L1633" s="156">
        <f t="shared" si="73"/>
        <v>85</v>
      </c>
      <c r="M1633" s="171" t="s">
        <v>338</v>
      </c>
      <c r="N1633" s="128">
        <v>1317</v>
      </c>
      <c r="O1633" s="128">
        <v>1535</v>
      </c>
      <c r="P1633" s="156">
        <f t="shared" si="74"/>
        <v>-218</v>
      </c>
    </row>
    <row r="1634" spans="1:16" ht="14.1" customHeight="1" x14ac:dyDescent="0.2">
      <c r="A1634" s="104"/>
      <c r="B1634" s="297"/>
      <c r="C1634" s="297"/>
      <c r="D1634" s="297"/>
      <c r="E1634" s="297"/>
      <c r="F1634" s="297"/>
      <c r="I1634" s="171" t="s">
        <v>306</v>
      </c>
      <c r="J1634" s="128">
        <v>911</v>
      </c>
      <c r="K1634" s="128">
        <v>835</v>
      </c>
      <c r="L1634" s="156">
        <f t="shared" si="73"/>
        <v>76</v>
      </c>
      <c r="M1634" s="171" t="s">
        <v>204</v>
      </c>
      <c r="N1634" s="128">
        <v>2801</v>
      </c>
      <c r="O1634" s="128">
        <v>2928</v>
      </c>
      <c r="P1634" s="156">
        <f t="shared" si="74"/>
        <v>-127</v>
      </c>
    </row>
    <row r="1635" spans="1:16" ht="14.1" customHeight="1" x14ac:dyDescent="0.2">
      <c r="A1635" s="104"/>
      <c r="B1635" s="297"/>
      <c r="C1635" s="297"/>
      <c r="D1635" s="297"/>
      <c r="E1635" s="297"/>
      <c r="F1635" s="297"/>
      <c r="G1635" s="396"/>
      <c r="H1635" s="397"/>
      <c r="I1635" s="171" t="s">
        <v>201</v>
      </c>
      <c r="J1635" s="128">
        <v>435</v>
      </c>
      <c r="K1635" s="128">
        <v>368</v>
      </c>
      <c r="L1635" s="156">
        <f t="shared" si="73"/>
        <v>67</v>
      </c>
      <c r="M1635" s="171" t="s">
        <v>48</v>
      </c>
      <c r="N1635" s="128">
        <v>200</v>
      </c>
      <c r="O1635" s="128">
        <v>287</v>
      </c>
      <c r="P1635" s="156">
        <f t="shared" si="74"/>
        <v>-87</v>
      </c>
    </row>
    <row r="1636" spans="1:16" ht="14.1" customHeight="1" x14ac:dyDescent="0.2">
      <c r="A1636" s="104"/>
      <c r="B1636" s="297"/>
      <c r="C1636" s="297"/>
      <c r="D1636" s="297"/>
      <c r="E1636" s="297"/>
      <c r="F1636" s="297"/>
      <c r="I1636" s="171" t="s">
        <v>309</v>
      </c>
      <c r="J1636" s="128">
        <v>225</v>
      </c>
      <c r="K1636" s="128">
        <v>159</v>
      </c>
      <c r="L1636" s="156">
        <f t="shared" si="73"/>
        <v>66</v>
      </c>
      <c r="M1636" s="171" t="s">
        <v>212</v>
      </c>
      <c r="N1636" s="128">
        <v>0</v>
      </c>
      <c r="O1636" s="128">
        <v>53</v>
      </c>
      <c r="P1636" s="156">
        <f t="shared" si="74"/>
        <v>-53</v>
      </c>
    </row>
    <row r="1637" spans="1:16" ht="14.1" customHeight="1" x14ac:dyDescent="0.2">
      <c r="A1637" s="104"/>
      <c r="B1637" s="297"/>
      <c r="C1637" s="297"/>
      <c r="D1637" s="297"/>
      <c r="E1637" s="297"/>
      <c r="F1637" s="297"/>
      <c r="I1637" s="171" t="s">
        <v>22</v>
      </c>
      <c r="J1637" s="128">
        <v>12616</v>
      </c>
      <c r="K1637" s="128">
        <v>12574</v>
      </c>
      <c r="L1637" s="156">
        <f t="shared" si="73"/>
        <v>42</v>
      </c>
      <c r="M1637" s="171" t="s">
        <v>332</v>
      </c>
      <c r="N1637" s="128">
        <v>83</v>
      </c>
      <c r="O1637" s="128">
        <v>130</v>
      </c>
      <c r="P1637" s="156">
        <f t="shared" si="74"/>
        <v>-47</v>
      </c>
    </row>
    <row r="1638" spans="1:16" ht="14.1" customHeight="1" x14ac:dyDescent="0.2">
      <c r="A1638" s="104"/>
      <c r="B1638" s="297"/>
      <c r="C1638" s="297"/>
      <c r="D1638" s="297"/>
      <c r="E1638" s="297"/>
      <c r="F1638" s="297"/>
      <c r="I1638" s="171" t="s">
        <v>313</v>
      </c>
      <c r="J1638" s="128">
        <v>219</v>
      </c>
      <c r="K1638" s="128">
        <v>182</v>
      </c>
      <c r="L1638" s="156">
        <f t="shared" si="73"/>
        <v>37</v>
      </c>
      <c r="M1638" s="171" t="s">
        <v>335</v>
      </c>
      <c r="N1638" s="128">
        <v>1</v>
      </c>
      <c r="O1638" s="128">
        <v>39</v>
      </c>
      <c r="P1638" s="156">
        <f t="shared" si="74"/>
        <v>-38</v>
      </c>
    </row>
    <row r="1639" spans="1:16" ht="14.1" customHeight="1" x14ac:dyDescent="0.2">
      <c r="A1639" s="104"/>
      <c r="B1639" s="297"/>
      <c r="C1639" s="297"/>
      <c r="D1639" s="297"/>
      <c r="E1639" s="297"/>
      <c r="F1639" s="297"/>
      <c r="I1639" s="171" t="s">
        <v>350</v>
      </c>
      <c r="J1639" s="128">
        <v>112</v>
      </c>
      <c r="K1639" s="128">
        <v>82</v>
      </c>
      <c r="L1639" s="156">
        <f t="shared" si="73"/>
        <v>30</v>
      </c>
      <c r="M1639" s="171" t="s">
        <v>33</v>
      </c>
      <c r="N1639" s="128">
        <v>133</v>
      </c>
      <c r="O1639" s="128">
        <v>164</v>
      </c>
      <c r="P1639" s="156">
        <f t="shared" si="74"/>
        <v>-31</v>
      </c>
    </row>
    <row r="1640" spans="1:16" ht="14.1" customHeight="1" x14ac:dyDescent="0.2">
      <c r="A1640" s="104"/>
      <c r="B1640" s="297"/>
      <c r="C1640" s="297"/>
      <c r="D1640" s="297"/>
      <c r="E1640" s="297"/>
      <c r="F1640" s="297"/>
      <c r="I1640" s="171" t="s">
        <v>329</v>
      </c>
      <c r="J1640" s="128">
        <v>37</v>
      </c>
      <c r="K1640" s="128">
        <v>8</v>
      </c>
      <c r="L1640" s="156">
        <f t="shared" si="73"/>
        <v>29</v>
      </c>
      <c r="M1640" s="171" t="s">
        <v>317</v>
      </c>
      <c r="N1640" s="128">
        <v>0</v>
      </c>
      <c r="O1640" s="128">
        <v>25</v>
      </c>
      <c r="P1640" s="156">
        <f t="shared" si="74"/>
        <v>-25</v>
      </c>
    </row>
    <row r="1641" spans="1:16" ht="14.1" customHeight="1" x14ac:dyDescent="0.2">
      <c r="A1641" s="104"/>
      <c r="B1641" s="297"/>
      <c r="C1641" s="297"/>
      <c r="D1641" s="297"/>
      <c r="E1641" s="297"/>
      <c r="F1641" s="297"/>
      <c r="I1641" s="171" t="s">
        <v>347</v>
      </c>
      <c r="J1641" s="128">
        <v>51</v>
      </c>
      <c r="K1641" s="128">
        <v>35</v>
      </c>
      <c r="L1641" s="156">
        <f t="shared" si="73"/>
        <v>16</v>
      </c>
      <c r="M1641" s="171" t="s">
        <v>257</v>
      </c>
      <c r="N1641" s="128">
        <v>0</v>
      </c>
      <c r="O1641" s="128">
        <v>11</v>
      </c>
      <c r="P1641" s="156">
        <f t="shared" si="74"/>
        <v>-11</v>
      </c>
    </row>
    <row r="1642" spans="1:16" ht="14.1" customHeight="1" x14ac:dyDescent="0.2">
      <c r="A1642" s="104"/>
      <c r="B1642" s="367"/>
      <c r="C1642" s="367"/>
      <c r="D1642" s="367"/>
      <c r="E1642" s="367"/>
      <c r="F1642" s="367"/>
      <c r="G1642" s="367"/>
      <c r="H1642" s="367"/>
      <c r="I1642" s="171" t="s">
        <v>323</v>
      </c>
      <c r="J1642" s="128">
        <v>12</v>
      </c>
      <c r="K1642" s="128">
        <v>2</v>
      </c>
      <c r="L1642" s="156">
        <f t="shared" si="73"/>
        <v>10</v>
      </c>
      <c r="M1642" s="171" t="s">
        <v>327</v>
      </c>
      <c r="N1642" s="128">
        <v>0</v>
      </c>
      <c r="O1642" s="128">
        <v>5</v>
      </c>
      <c r="P1642" s="156">
        <f t="shared" si="74"/>
        <v>-5</v>
      </c>
    </row>
    <row r="1643" spans="1:16" ht="14.1" customHeight="1" x14ac:dyDescent="0.2">
      <c r="A1643" s="104"/>
      <c r="I1643" s="171" t="s">
        <v>336</v>
      </c>
      <c r="J1643" s="128">
        <v>8</v>
      </c>
      <c r="K1643" s="128">
        <v>0</v>
      </c>
      <c r="L1643" s="156">
        <f t="shared" si="73"/>
        <v>8</v>
      </c>
      <c r="M1643" s="171" t="s">
        <v>340</v>
      </c>
      <c r="N1643" s="128">
        <v>2</v>
      </c>
      <c r="O1643" s="128">
        <v>7</v>
      </c>
      <c r="P1643" s="156">
        <f t="shared" si="74"/>
        <v>-5</v>
      </c>
    </row>
    <row r="1644" spans="1:16" ht="14.1" customHeight="1" x14ac:dyDescent="0.2">
      <c r="A1644" s="104"/>
      <c r="I1644" s="171" t="s">
        <v>334</v>
      </c>
      <c r="J1644" s="128">
        <v>10</v>
      </c>
      <c r="K1644" s="128">
        <v>4</v>
      </c>
      <c r="L1644" s="156">
        <f t="shared" si="73"/>
        <v>6</v>
      </c>
      <c r="M1644" s="171" t="s">
        <v>310</v>
      </c>
      <c r="N1644" s="128">
        <v>10</v>
      </c>
      <c r="O1644" s="128">
        <v>14</v>
      </c>
      <c r="P1644" s="156">
        <f t="shared" si="74"/>
        <v>-4</v>
      </c>
    </row>
    <row r="1645" spans="1:16" ht="14.1" customHeight="1" x14ac:dyDescent="0.2">
      <c r="A1645" s="104"/>
      <c r="I1645" s="171" t="s">
        <v>328</v>
      </c>
      <c r="J1645" s="128">
        <v>4</v>
      </c>
      <c r="K1645" s="128">
        <v>0</v>
      </c>
      <c r="L1645" s="156">
        <f t="shared" si="73"/>
        <v>4</v>
      </c>
      <c r="M1645" s="171" t="s">
        <v>341</v>
      </c>
      <c r="N1645" s="128">
        <v>5</v>
      </c>
      <c r="O1645" s="128">
        <v>9</v>
      </c>
      <c r="P1645" s="156">
        <f t="shared" si="74"/>
        <v>-4</v>
      </c>
    </row>
    <row r="1646" spans="1:16" ht="14.1" customHeight="1" x14ac:dyDescent="0.2">
      <c r="A1646" s="104"/>
      <c r="I1646" s="171" t="s">
        <v>315</v>
      </c>
      <c r="J1646" s="128">
        <v>256</v>
      </c>
      <c r="K1646" s="128">
        <v>253</v>
      </c>
      <c r="L1646" s="156">
        <f t="shared" si="73"/>
        <v>3</v>
      </c>
      <c r="M1646" s="171" t="s">
        <v>321</v>
      </c>
      <c r="N1646" s="128">
        <v>5</v>
      </c>
      <c r="O1646" s="128">
        <v>8</v>
      </c>
      <c r="P1646" s="156">
        <f t="shared" si="74"/>
        <v>-3</v>
      </c>
    </row>
    <row r="1647" spans="1:16" ht="14.1" customHeight="1" x14ac:dyDescent="0.2">
      <c r="A1647" s="104"/>
      <c r="I1647" s="171" t="s">
        <v>261</v>
      </c>
      <c r="J1647" s="128">
        <v>2</v>
      </c>
      <c r="K1647" s="128">
        <v>0</v>
      </c>
      <c r="L1647" s="156">
        <f t="shared" si="73"/>
        <v>2</v>
      </c>
      <c r="M1647" s="171" t="s">
        <v>44</v>
      </c>
      <c r="N1647" s="128">
        <v>0</v>
      </c>
      <c r="O1647" s="128">
        <v>1</v>
      </c>
      <c r="P1647" s="156">
        <f t="shared" si="74"/>
        <v>-1</v>
      </c>
    </row>
    <row r="1648" spans="1:16" ht="14.1" customHeight="1" x14ac:dyDescent="0.2">
      <c r="A1648" s="104"/>
      <c r="I1648" s="171" t="s">
        <v>331</v>
      </c>
      <c r="J1648" s="128">
        <v>98</v>
      </c>
      <c r="K1648" s="128">
        <v>97</v>
      </c>
      <c r="L1648" s="156">
        <f t="shared" si="73"/>
        <v>1</v>
      </c>
      <c r="M1648" s="131"/>
      <c r="N1648" s="128"/>
      <c r="O1648" s="128"/>
      <c r="P1648" s="156"/>
    </row>
    <row r="1649" spans="1:16" ht="14.1" customHeight="1" x14ac:dyDescent="0.2">
      <c r="A1649" s="104"/>
      <c r="I1649" s="171" t="s">
        <v>342</v>
      </c>
      <c r="J1649" s="128">
        <v>1</v>
      </c>
      <c r="K1649" s="128">
        <v>0</v>
      </c>
      <c r="L1649" s="156">
        <f t="shared" si="73"/>
        <v>1</v>
      </c>
      <c r="M1649" s="131"/>
      <c r="N1649" s="128"/>
      <c r="O1649" s="128"/>
      <c r="P1649" s="156"/>
    </row>
    <row r="1650" spans="1:16" ht="14.1" customHeight="1" x14ac:dyDescent="0.2">
      <c r="A1650" s="104"/>
      <c r="I1650" s="171" t="s">
        <v>319</v>
      </c>
      <c r="J1650" s="128">
        <v>5</v>
      </c>
      <c r="K1650" s="128">
        <v>4</v>
      </c>
      <c r="L1650" s="156">
        <f t="shared" si="73"/>
        <v>1</v>
      </c>
      <c r="M1650" s="131"/>
      <c r="N1650" s="128"/>
      <c r="O1650" s="128"/>
      <c r="P1650" s="156"/>
    </row>
    <row r="1651" spans="1:16" ht="14.1" customHeight="1" x14ac:dyDescent="0.2">
      <c r="A1651" s="104"/>
      <c r="I1651" s="171" t="s">
        <v>137</v>
      </c>
      <c r="J1651" s="128">
        <v>4216</v>
      </c>
      <c r="K1651" s="128">
        <v>3258</v>
      </c>
      <c r="L1651" s="156">
        <f t="shared" si="73"/>
        <v>958</v>
      </c>
      <c r="M1651" s="131"/>
      <c r="N1651" s="128"/>
      <c r="O1651" s="128"/>
      <c r="P1651" s="156"/>
    </row>
    <row r="1652" spans="1:16" ht="14.1" customHeight="1" x14ac:dyDescent="0.2">
      <c r="A1652" s="104"/>
      <c r="M1652" s="131"/>
      <c r="N1652" s="128"/>
      <c r="O1652" s="128"/>
      <c r="P1652" s="156"/>
    </row>
    <row r="1653" spans="1:16" ht="14.1" customHeight="1" x14ac:dyDescent="0.2">
      <c r="A1653" s="104"/>
      <c r="I1653" s="131"/>
      <c r="J1653" s="128"/>
      <c r="K1653" s="128"/>
      <c r="L1653" s="156"/>
      <c r="M1653" s="131"/>
      <c r="N1653" s="128"/>
      <c r="O1653" s="128"/>
      <c r="P1653" s="156"/>
    </row>
    <row r="1654" spans="1:16" ht="14.1" customHeight="1" x14ac:dyDescent="0.2">
      <c r="A1654" s="104"/>
      <c r="I1654" s="131"/>
      <c r="J1654" s="128"/>
      <c r="K1654" s="128"/>
      <c r="L1654" s="156"/>
      <c r="M1654" s="131"/>
      <c r="N1654" s="128"/>
      <c r="O1654" s="128"/>
      <c r="P1654" s="156"/>
    </row>
    <row r="1655" spans="1:16" ht="14.1" customHeight="1" x14ac:dyDescent="0.2">
      <c r="A1655" s="104"/>
      <c r="I1655" s="131"/>
      <c r="J1655" s="128"/>
      <c r="K1655" s="128"/>
      <c r="L1655" s="156"/>
      <c r="M1655" s="131"/>
      <c r="N1655" s="128"/>
      <c r="O1655" s="128"/>
      <c r="P1655" s="156"/>
    </row>
    <row r="1656" spans="1:16" ht="14.1" customHeight="1" x14ac:dyDescent="0.2">
      <c r="A1656" s="104"/>
      <c r="I1656" s="131"/>
      <c r="J1656" s="128"/>
      <c r="K1656" s="128"/>
      <c r="L1656" s="156"/>
      <c r="M1656" s="131"/>
      <c r="N1656" s="128"/>
      <c r="O1656" s="128"/>
      <c r="P1656" s="156"/>
    </row>
    <row r="1657" spans="1:16" ht="14.1" customHeight="1" x14ac:dyDescent="0.2">
      <c r="A1657" s="104"/>
      <c r="I1657" s="131"/>
      <c r="J1657" s="128"/>
      <c r="K1657" s="128"/>
      <c r="L1657" s="156"/>
      <c r="M1657" s="369"/>
      <c r="N1657" s="370"/>
      <c r="O1657" s="370"/>
      <c r="P1657" s="156"/>
    </row>
    <row r="1658" spans="1:16" ht="14.1" customHeight="1" x14ac:dyDescent="0.2">
      <c r="A1658" s="104"/>
      <c r="I1658" s="131"/>
      <c r="J1658" s="128"/>
      <c r="K1658" s="128"/>
      <c r="L1658" s="156"/>
      <c r="M1658" s="369"/>
      <c r="N1658" s="370"/>
      <c r="O1658" s="370"/>
      <c r="P1658" s="156"/>
    </row>
    <row r="1659" spans="1:16" ht="14.1" customHeight="1" x14ac:dyDescent="0.2">
      <c r="A1659" s="104"/>
      <c r="I1659" s="131"/>
      <c r="J1659" s="128"/>
      <c r="K1659" s="128"/>
      <c r="L1659" s="156"/>
      <c r="M1659" s="369"/>
      <c r="N1659" s="370"/>
      <c r="O1659" s="370"/>
      <c r="P1659" s="156"/>
    </row>
    <row r="1660" spans="1:16" ht="14.1" customHeight="1" x14ac:dyDescent="0.2">
      <c r="A1660" s="104"/>
      <c r="I1660" s="131"/>
      <c r="J1660" s="128"/>
      <c r="K1660" s="128"/>
      <c r="L1660" s="156"/>
      <c r="M1660" s="369"/>
      <c r="N1660" s="370"/>
      <c r="O1660" s="370"/>
      <c r="P1660" s="156"/>
    </row>
    <row r="1661" spans="1:16" ht="14.1" customHeight="1" x14ac:dyDescent="0.2">
      <c r="I1661" s="131"/>
      <c r="J1661" s="128"/>
      <c r="K1661" s="128"/>
      <c r="L1661" s="156"/>
    </row>
    <row r="1662" spans="1:16" ht="14.1" customHeight="1" x14ac:dyDescent="0.2">
      <c r="I1662" s="131"/>
      <c r="J1662" s="128"/>
      <c r="K1662" s="128"/>
      <c r="L1662" s="156"/>
    </row>
    <row r="1663" spans="1:16" ht="14.1" customHeight="1" x14ac:dyDescent="0.2"/>
    <row r="1664" spans="1:16" ht="14.1" customHeight="1" x14ac:dyDescent="0.2">
      <c r="I1664" s="131"/>
      <c r="J1664" s="128"/>
      <c r="K1664" s="128"/>
      <c r="L1664" s="156"/>
    </row>
    <row r="1665" spans="1:16" ht="14.1" customHeight="1" x14ac:dyDescent="0.2"/>
    <row r="1666" spans="1:16" ht="14.1" customHeight="1" x14ac:dyDescent="0.2"/>
    <row r="1667" spans="1:16" ht="14.1" customHeight="1" x14ac:dyDescent="0.2"/>
    <row r="1668" spans="1:16" ht="14.1" customHeight="1" x14ac:dyDescent="0.2">
      <c r="A1668" s="104"/>
      <c r="I1668" s="371" t="s">
        <v>151</v>
      </c>
      <c r="J1668" s="372">
        <f>SUM(J1625:J1665)</f>
        <v>50262</v>
      </c>
      <c r="K1668" s="372">
        <f t="shared" ref="K1668:P1668" si="75">SUM(K1625:K1665)</f>
        <v>42973</v>
      </c>
      <c r="L1668" s="372">
        <f t="shared" si="75"/>
        <v>7289</v>
      </c>
      <c r="M1668" s="371" t="s">
        <v>151</v>
      </c>
      <c r="N1668" s="372">
        <f t="shared" si="75"/>
        <v>84717</v>
      </c>
      <c r="O1668" s="372">
        <f t="shared" si="75"/>
        <v>97575</v>
      </c>
      <c r="P1668" s="372">
        <f t="shared" si="75"/>
        <v>-12858</v>
      </c>
    </row>
    <row r="1669" spans="1:16" ht="14.1" customHeight="1" x14ac:dyDescent="0.2">
      <c r="A1669" s="104"/>
      <c r="I1669" s="379"/>
      <c r="J1669" s="372">
        <f>N1668</f>
        <v>84717</v>
      </c>
      <c r="K1669" s="372">
        <f>O1668</f>
        <v>97575</v>
      </c>
      <c r="L1669" s="372">
        <f>P1668</f>
        <v>-12858</v>
      </c>
      <c r="M1669" s="388"/>
      <c r="N1669" s="389"/>
      <c r="O1669" s="389"/>
      <c r="P1669" s="389"/>
    </row>
    <row r="1670" spans="1:16" ht="14.1" customHeight="1" x14ac:dyDescent="0.2">
      <c r="A1670" s="104"/>
      <c r="J1670" s="376">
        <f>SUM(J1668:J1669)</f>
        <v>134979</v>
      </c>
      <c r="K1670" s="376">
        <f>SUM(K1668:K1669)</f>
        <v>140548</v>
      </c>
      <c r="L1670" s="376">
        <f>SUM(L1668:L1669)</f>
        <v>-5569</v>
      </c>
      <c r="M1670" s="343" t="s">
        <v>360</v>
      </c>
    </row>
    <row r="1671" spans="1:16" ht="14.1" customHeight="1" x14ac:dyDescent="0.2">
      <c r="A1671" s="104"/>
      <c r="I1671" s="377" t="s">
        <v>398</v>
      </c>
      <c r="J1671" s="342">
        <f>C1624-J1670</f>
        <v>0</v>
      </c>
      <c r="K1671" s="342">
        <f>E1624-K1670</f>
        <v>0</v>
      </c>
      <c r="L1671" s="342">
        <f>G1624-L1670</f>
        <v>0</v>
      </c>
    </row>
    <row r="1672" spans="1:16" ht="14.1" customHeight="1" x14ac:dyDescent="0.2"/>
    <row r="1673" spans="1:16" ht="14.1" customHeight="1" x14ac:dyDescent="0.2">
      <c r="A1673" s="114">
        <v>34</v>
      </c>
      <c r="B1673" s="190" t="s">
        <v>77</v>
      </c>
      <c r="C1673" s="48">
        <v>102487</v>
      </c>
      <c r="D1673" s="363">
        <f>C1673*100/22958322</f>
        <v>0.44640457608356571</v>
      </c>
      <c r="E1673" s="48">
        <v>94825</v>
      </c>
      <c r="F1673" s="363">
        <f>E1673*100/23212007</f>
        <v>0.40851702310791133</v>
      </c>
      <c r="G1673" s="120">
        <f>C1673-E1673</f>
        <v>7662</v>
      </c>
      <c r="H1673" s="121">
        <f>G1673*100/E1673</f>
        <v>8.0801476403901926</v>
      </c>
      <c r="I1673" s="371"/>
      <c r="J1673" s="372"/>
      <c r="K1673" s="372"/>
      <c r="L1673" s="372"/>
      <c r="M1673" s="378"/>
      <c r="N1673" s="372"/>
      <c r="O1673" s="372"/>
      <c r="P1673" s="372"/>
    </row>
    <row r="1674" spans="1:16" ht="14.1" customHeight="1" x14ac:dyDescent="0.2">
      <c r="I1674" s="171" t="s">
        <v>130</v>
      </c>
      <c r="J1674" s="128">
        <v>7453</v>
      </c>
      <c r="K1674" s="128">
        <v>4724</v>
      </c>
      <c r="L1674" s="156">
        <f t="shared" ref="L1674:L1710" si="76">J1674-K1674</f>
        <v>2729</v>
      </c>
      <c r="M1674" s="171" t="s">
        <v>198</v>
      </c>
      <c r="N1674" s="128">
        <v>8718</v>
      </c>
      <c r="O1674" s="128">
        <v>11350</v>
      </c>
      <c r="P1674" s="156">
        <f t="shared" ref="P1674:P1707" si="77">N1674-O1674</f>
        <v>-2632</v>
      </c>
    </row>
    <row r="1675" spans="1:16" ht="14.1" customHeight="1" x14ac:dyDescent="0.2">
      <c r="I1675" s="171" t="s">
        <v>33</v>
      </c>
      <c r="J1675" s="128">
        <v>13493</v>
      </c>
      <c r="K1675" s="128">
        <v>10778</v>
      </c>
      <c r="L1675" s="156">
        <f t="shared" si="76"/>
        <v>2715</v>
      </c>
      <c r="M1675" s="171" t="s">
        <v>356</v>
      </c>
      <c r="N1675" s="128">
        <v>5257</v>
      </c>
      <c r="O1675" s="128">
        <v>7108</v>
      </c>
      <c r="P1675" s="156">
        <f t="shared" si="77"/>
        <v>-1851</v>
      </c>
    </row>
    <row r="1676" spans="1:16" ht="14.1" customHeight="1" x14ac:dyDescent="0.2">
      <c r="C1676" s="390"/>
      <c r="D1676" s="390"/>
      <c r="E1676" s="390"/>
      <c r="F1676" s="390"/>
      <c r="I1676" s="171" t="s">
        <v>28</v>
      </c>
      <c r="J1676" s="128">
        <v>6936</v>
      </c>
      <c r="K1676" s="128">
        <v>4924</v>
      </c>
      <c r="L1676" s="156">
        <f t="shared" si="76"/>
        <v>2012</v>
      </c>
      <c r="M1676" s="171" t="s">
        <v>344</v>
      </c>
      <c r="N1676" s="128">
        <v>0</v>
      </c>
      <c r="O1676" s="128">
        <v>1486</v>
      </c>
      <c r="P1676" s="156">
        <f t="shared" si="77"/>
        <v>-1486</v>
      </c>
    </row>
    <row r="1677" spans="1:16" ht="14.1" customHeight="1" x14ac:dyDescent="0.2">
      <c r="A1677" s="340"/>
      <c r="C1677" s="390"/>
      <c r="D1677" s="390"/>
      <c r="E1677" s="390"/>
      <c r="F1677" s="390"/>
      <c r="I1677" s="171" t="s">
        <v>314</v>
      </c>
      <c r="J1677" s="128">
        <v>3615</v>
      </c>
      <c r="K1677" s="128">
        <v>1995</v>
      </c>
      <c r="L1677" s="156">
        <f t="shared" si="76"/>
        <v>1620</v>
      </c>
      <c r="M1677" s="171" t="s">
        <v>333</v>
      </c>
      <c r="N1677" s="128">
        <v>114</v>
      </c>
      <c r="O1677" s="128">
        <v>1365</v>
      </c>
      <c r="P1677" s="156">
        <f t="shared" si="77"/>
        <v>-1251</v>
      </c>
    </row>
    <row r="1678" spans="1:16" ht="14.1" customHeight="1" x14ac:dyDescent="0.2">
      <c r="A1678" s="340"/>
      <c r="B1678" s="390"/>
      <c r="C1678" s="390"/>
      <c r="D1678" s="390"/>
      <c r="E1678" s="390"/>
      <c r="F1678" s="390"/>
      <c r="I1678" s="171" t="s">
        <v>257</v>
      </c>
      <c r="J1678" s="128">
        <v>3434</v>
      </c>
      <c r="K1678" s="128">
        <v>2685</v>
      </c>
      <c r="L1678" s="156">
        <f t="shared" si="76"/>
        <v>749</v>
      </c>
      <c r="M1678" s="171" t="s">
        <v>199</v>
      </c>
      <c r="N1678" s="128">
        <v>3010</v>
      </c>
      <c r="O1678" s="128">
        <v>4041</v>
      </c>
      <c r="P1678" s="156">
        <f t="shared" si="77"/>
        <v>-1031</v>
      </c>
    </row>
    <row r="1679" spans="1:16" ht="14.1" customHeight="1" x14ac:dyDescent="0.2">
      <c r="A1679" s="340"/>
      <c r="I1679" s="171" t="s">
        <v>315</v>
      </c>
      <c r="J1679" s="128">
        <v>1800</v>
      </c>
      <c r="K1679" s="128">
        <v>1277</v>
      </c>
      <c r="L1679" s="156">
        <f t="shared" si="76"/>
        <v>523</v>
      </c>
      <c r="M1679" s="171" t="s">
        <v>317</v>
      </c>
      <c r="N1679" s="128">
        <v>735</v>
      </c>
      <c r="O1679" s="128">
        <v>1565</v>
      </c>
      <c r="P1679" s="156">
        <f t="shared" si="77"/>
        <v>-830</v>
      </c>
    </row>
    <row r="1680" spans="1:16" ht="14.1" customHeight="1" x14ac:dyDescent="0.2">
      <c r="A1680" s="340"/>
      <c r="I1680" s="171" t="s">
        <v>34</v>
      </c>
      <c r="J1680" s="128">
        <v>1272</v>
      </c>
      <c r="K1680" s="128">
        <v>813</v>
      </c>
      <c r="L1680" s="156">
        <f t="shared" si="76"/>
        <v>459</v>
      </c>
      <c r="M1680" s="171" t="s">
        <v>324</v>
      </c>
      <c r="N1680" s="128">
        <v>501</v>
      </c>
      <c r="O1680" s="128">
        <v>964</v>
      </c>
      <c r="P1680" s="156">
        <f t="shared" si="77"/>
        <v>-463</v>
      </c>
    </row>
    <row r="1681" spans="1:16" ht="14.1" customHeight="1" x14ac:dyDescent="0.2">
      <c r="A1681" s="340"/>
      <c r="G1681" s="367"/>
      <c r="H1681" s="367"/>
      <c r="I1681" s="171" t="s">
        <v>331</v>
      </c>
      <c r="J1681" s="128">
        <v>549</v>
      </c>
      <c r="K1681" s="128">
        <v>107</v>
      </c>
      <c r="L1681" s="156">
        <f t="shared" si="76"/>
        <v>442</v>
      </c>
      <c r="M1681" s="171" t="s">
        <v>204</v>
      </c>
      <c r="N1681" s="128">
        <v>169</v>
      </c>
      <c r="O1681" s="128">
        <v>492</v>
      </c>
      <c r="P1681" s="156">
        <f t="shared" si="77"/>
        <v>-323</v>
      </c>
    </row>
    <row r="1682" spans="1:16" ht="14.1" customHeight="1" x14ac:dyDescent="0.2">
      <c r="A1682" s="340"/>
      <c r="G1682" s="367"/>
      <c r="H1682" s="367"/>
      <c r="I1682" s="171" t="s">
        <v>23</v>
      </c>
      <c r="J1682" s="128">
        <v>5002</v>
      </c>
      <c r="K1682" s="128">
        <v>4595</v>
      </c>
      <c r="L1682" s="156">
        <f t="shared" si="76"/>
        <v>407</v>
      </c>
      <c r="M1682" s="171" t="s">
        <v>22</v>
      </c>
      <c r="N1682" s="128">
        <v>1250</v>
      </c>
      <c r="O1682" s="128">
        <v>1533</v>
      </c>
      <c r="P1682" s="156">
        <f t="shared" si="77"/>
        <v>-283</v>
      </c>
    </row>
    <row r="1683" spans="1:16" ht="14.1" customHeight="1" x14ac:dyDescent="0.2">
      <c r="A1683" s="340"/>
      <c r="I1683" s="171" t="s">
        <v>261</v>
      </c>
      <c r="J1683" s="128">
        <v>573</v>
      </c>
      <c r="K1683" s="128">
        <v>168</v>
      </c>
      <c r="L1683" s="156">
        <f t="shared" si="76"/>
        <v>405</v>
      </c>
      <c r="M1683" s="171" t="s">
        <v>323</v>
      </c>
      <c r="N1683" s="128">
        <v>1571</v>
      </c>
      <c r="O1683" s="128">
        <v>1840</v>
      </c>
      <c r="P1683" s="156">
        <f t="shared" si="77"/>
        <v>-269</v>
      </c>
    </row>
    <row r="1684" spans="1:16" ht="14.1" customHeight="1" x14ac:dyDescent="0.2">
      <c r="A1684" s="340"/>
      <c r="I1684" s="171" t="s">
        <v>254</v>
      </c>
      <c r="J1684" s="128">
        <v>4602</v>
      </c>
      <c r="K1684" s="128">
        <v>4303</v>
      </c>
      <c r="L1684" s="156">
        <f t="shared" si="76"/>
        <v>299</v>
      </c>
      <c r="M1684" s="171" t="s">
        <v>308</v>
      </c>
      <c r="N1684" s="128">
        <v>52</v>
      </c>
      <c r="O1684" s="128">
        <v>268</v>
      </c>
      <c r="P1684" s="156">
        <f t="shared" si="77"/>
        <v>-216</v>
      </c>
    </row>
    <row r="1685" spans="1:16" ht="14.1" customHeight="1" x14ac:dyDescent="0.2">
      <c r="A1685" s="340"/>
      <c r="I1685" s="171" t="s">
        <v>318</v>
      </c>
      <c r="J1685" s="128">
        <v>288</v>
      </c>
      <c r="K1685" s="128">
        <v>94</v>
      </c>
      <c r="L1685" s="156">
        <f t="shared" si="76"/>
        <v>194</v>
      </c>
      <c r="M1685" s="171" t="s">
        <v>312</v>
      </c>
      <c r="N1685" s="128">
        <v>3104</v>
      </c>
      <c r="O1685" s="128">
        <v>3318</v>
      </c>
      <c r="P1685" s="156">
        <f t="shared" si="77"/>
        <v>-214</v>
      </c>
    </row>
    <row r="1686" spans="1:16" ht="14.1" customHeight="1" x14ac:dyDescent="0.2">
      <c r="A1686" s="340"/>
      <c r="I1686" s="171" t="s">
        <v>31</v>
      </c>
      <c r="J1686" s="128">
        <v>744</v>
      </c>
      <c r="K1686" s="128">
        <v>561</v>
      </c>
      <c r="L1686" s="156">
        <f t="shared" si="76"/>
        <v>183</v>
      </c>
      <c r="M1686" s="171" t="s">
        <v>301</v>
      </c>
      <c r="N1686" s="128">
        <v>2195</v>
      </c>
      <c r="O1686" s="128">
        <v>2376</v>
      </c>
      <c r="P1686" s="156">
        <f t="shared" si="77"/>
        <v>-181</v>
      </c>
    </row>
    <row r="1687" spans="1:16" ht="14.1" customHeight="1" x14ac:dyDescent="0.2">
      <c r="A1687" s="340"/>
      <c r="I1687" s="171" t="s">
        <v>304</v>
      </c>
      <c r="J1687" s="128">
        <v>658</v>
      </c>
      <c r="K1687" s="128">
        <v>486</v>
      </c>
      <c r="L1687" s="156">
        <f t="shared" si="76"/>
        <v>172</v>
      </c>
      <c r="M1687" s="171" t="s">
        <v>265</v>
      </c>
      <c r="N1687" s="128">
        <v>4</v>
      </c>
      <c r="O1687" s="128">
        <v>84</v>
      </c>
      <c r="P1687" s="156">
        <f t="shared" si="77"/>
        <v>-80</v>
      </c>
    </row>
    <row r="1688" spans="1:16" ht="14.1" customHeight="1" x14ac:dyDescent="0.2">
      <c r="A1688" s="340"/>
      <c r="I1688" s="171" t="s">
        <v>17</v>
      </c>
      <c r="J1688" s="128">
        <v>196</v>
      </c>
      <c r="K1688" s="128">
        <v>44</v>
      </c>
      <c r="L1688" s="156">
        <f t="shared" si="76"/>
        <v>152</v>
      </c>
      <c r="M1688" s="171" t="s">
        <v>49</v>
      </c>
      <c r="N1688" s="128">
        <v>68</v>
      </c>
      <c r="O1688" s="128">
        <v>148</v>
      </c>
      <c r="P1688" s="156">
        <f t="shared" si="77"/>
        <v>-80</v>
      </c>
    </row>
    <row r="1689" spans="1:16" ht="14.1" customHeight="1" x14ac:dyDescent="0.2">
      <c r="A1689" s="340"/>
      <c r="I1689" s="171" t="s">
        <v>306</v>
      </c>
      <c r="J1689" s="128">
        <v>1645</v>
      </c>
      <c r="K1689" s="128">
        <v>1521</v>
      </c>
      <c r="L1689" s="156">
        <f t="shared" si="76"/>
        <v>124</v>
      </c>
      <c r="M1689" s="171" t="s">
        <v>271</v>
      </c>
      <c r="N1689" s="128">
        <v>102</v>
      </c>
      <c r="O1689" s="128">
        <v>173</v>
      </c>
      <c r="P1689" s="156">
        <f t="shared" si="77"/>
        <v>-71</v>
      </c>
    </row>
    <row r="1690" spans="1:16" ht="14.1" customHeight="1" x14ac:dyDescent="0.2">
      <c r="A1690" s="340"/>
      <c r="I1690" s="171" t="s">
        <v>332</v>
      </c>
      <c r="J1690" s="128">
        <v>124</v>
      </c>
      <c r="K1690" s="128">
        <v>0</v>
      </c>
      <c r="L1690" s="156">
        <f t="shared" si="76"/>
        <v>124</v>
      </c>
      <c r="M1690" s="171" t="s">
        <v>307</v>
      </c>
      <c r="N1690" s="128">
        <v>272</v>
      </c>
      <c r="O1690" s="128">
        <v>338</v>
      </c>
      <c r="P1690" s="156">
        <f t="shared" si="77"/>
        <v>-66</v>
      </c>
    </row>
    <row r="1691" spans="1:16" ht="14.1" customHeight="1" x14ac:dyDescent="0.2">
      <c r="A1691" s="340"/>
      <c r="I1691" s="171" t="s">
        <v>350</v>
      </c>
      <c r="J1691" s="128">
        <v>232</v>
      </c>
      <c r="K1691" s="128">
        <v>138</v>
      </c>
      <c r="L1691" s="156">
        <f t="shared" si="76"/>
        <v>94</v>
      </c>
      <c r="M1691" s="171" t="s">
        <v>303</v>
      </c>
      <c r="N1691" s="128">
        <v>145</v>
      </c>
      <c r="O1691" s="128">
        <v>204</v>
      </c>
      <c r="P1691" s="156">
        <f t="shared" si="77"/>
        <v>-59</v>
      </c>
    </row>
    <row r="1692" spans="1:16" ht="14.1" customHeight="1" x14ac:dyDescent="0.2">
      <c r="A1692" s="340"/>
      <c r="I1692" s="171" t="s">
        <v>316</v>
      </c>
      <c r="J1692" s="128">
        <v>642</v>
      </c>
      <c r="K1692" s="128">
        <v>548</v>
      </c>
      <c r="L1692" s="156">
        <f t="shared" si="76"/>
        <v>94</v>
      </c>
      <c r="M1692" s="171" t="s">
        <v>48</v>
      </c>
      <c r="N1692" s="128">
        <v>87</v>
      </c>
      <c r="O1692" s="128">
        <v>123</v>
      </c>
      <c r="P1692" s="156">
        <f t="shared" si="77"/>
        <v>-36</v>
      </c>
    </row>
    <row r="1693" spans="1:16" ht="14.1" customHeight="1" x14ac:dyDescent="0.2">
      <c r="I1693" s="171" t="s">
        <v>311</v>
      </c>
      <c r="J1693" s="128">
        <v>156</v>
      </c>
      <c r="K1693" s="128">
        <v>83</v>
      </c>
      <c r="L1693" s="156">
        <f t="shared" si="76"/>
        <v>73</v>
      </c>
      <c r="M1693" s="171" t="s">
        <v>313</v>
      </c>
      <c r="N1693" s="128">
        <v>18</v>
      </c>
      <c r="O1693" s="128">
        <v>54</v>
      </c>
      <c r="P1693" s="156">
        <f t="shared" si="77"/>
        <v>-36</v>
      </c>
    </row>
    <row r="1694" spans="1:16" ht="14.1" customHeight="1" x14ac:dyDescent="0.2">
      <c r="A1694" s="111"/>
      <c r="I1694" s="171" t="s">
        <v>302</v>
      </c>
      <c r="J1694" s="128">
        <v>1766</v>
      </c>
      <c r="K1694" s="128">
        <v>1695</v>
      </c>
      <c r="L1694" s="156">
        <f t="shared" si="76"/>
        <v>71</v>
      </c>
      <c r="M1694" s="171" t="s">
        <v>342</v>
      </c>
      <c r="N1694" s="128">
        <v>0</v>
      </c>
      <c r="O1694" s="128">
        <v>36</v>
      </c>
      <c r="P1694" s="156">
        <f t="shared" si="77"/>
        <v>-36</v>
      </c>
    </row>
    <row r="1695" spans="1:16" ht="14.1" customHeight="1" x14ac:dyDescent="0.2">
      <c r="I1695" s="171" t="s">
        <v>52</v>
      </c>
      <c r="J1695" s="128">
        <v>67</v>
      </c>
      <c r="K1695" s="128">
        <v>0</v>
      </c>
      <c r="L1695" s="156">
        <f t="shared" si="76"/>
        <v>67</v>
      </c>
      <c r="M1695" s="171" t="s">
        <v>212</v>
      </c>
      <c r="N1695" s="128">
        <v>109</v>
      </c>
      <c r="O1695" s="128">
        <v>138</v>
      </c>
      <c r="P1695" s="156">
        <f t="shared" si="77"/>
        <v>-29</v>
      </c>
    </row>
    <row r="1696" spans="1:16" ht="14.1" customHeight="1" x14ac:dyDescent="0.2">
      <c r="I1696" s="171" t="s">
        <v>335</v>
      </c>
      <c r="J1696" s="128">
        <v>323</v>
      </c>
      <c r="K1696" s="128">
        <v>264</v>
      </c>
      <c r="L1696" s="156">
        <f t="shared" si="76"/>
        <v>59</v>
      </c>
      <c r="M1696" s="171" t="s">
        <v>334</v>
      </c>
      <c r="N1696" s="128">
        <v>3</v>
      </c>
      <c r="O1696" s="128">
        <v>26</v>
      </c>
      <c r="P1696" s="156">
        <f t="shared" si="77"/>
        <v>-23</v>
      </c>
    </row>
    <row r="1697" spans="1:16" ht="14.1" customHeight="1" x14ac:dyDescent="0.2">
      <c r="I1697" s="171" t="s">
        <v>305</v>
      </c>
      <c r="J1697" s="128">
        <v>110</v>
      </c>
      <c r="K1697" s="128">
        <v>63</v>
      </c>
      <c r="L1697" s="156">
        <f t="shared" si="76"/>
        <v>47</v>
      </c>
      <c r="M1697" s="171" t="s">
        <v>134</v>
      </c>
      <c r="N1697" s="128">
        <v>356</v>
      </c>
      <c r="O1697" s="128">
        <v>370</v>
      </c>
      <c r="P1697" s="156">
        <f t="shared" si="77"/>
        <v>-14</v>
      </c>
    </row>
    <row r="1698" spans="1:16" ht="14.1" customHeight="1" x14ac:dyDescent="0.2">
      <c r="I1698" s="171" t="s">
        <v>341</v>
      </c>
      <c r="J1698" s="128">
        <v>40</v>
      </c>
      <c r="K1698" s="128">
        <v>0</v>
      </c>
      <c r="L1698" s="156">
        <f t="shared" si="76"/>
        <v>40</v>
      </c>
      <c r="M1698" s="171" t="s">
        <v>329</v>
      </c>
      <c r="N1698" s="128">
        <v>639</v>
      </c>
      <c r="O1698" s="128">
        <v>649</v>
      </c>
      <c r="P1698" s="156">
        <f t="shared" si="77"/>
        <v>-10</v>
      </c>
    </row>
    <row r="1699" spans="1:16" ht="14.1" customHeight="1" x14ac:dyDescent="0.2">
      <c r="I1699" s="171" t="s">
        <v>326</v>
      </c>
      <c r="J1699" s="128">
        <v>43</v>
      </c>
      <c r="K1699" s="128">
        <v>3</v>
      </c>
      <c r="L1699" s="156">
        <f t="shared" si="76"/>
        <v>40</v>
      </c>
      <c r="M1699" s="171" t="s">
        <v>211</v>
      </c>
      <c r="N1699" s="128">
        <v>0</v>
      </c>
      <c r="O1699" s="128">
        <v>8</v>
      </c>
      <c r="P1699" s="156">
        <f t="shared" si="77"/>
        <v>-8</v>
      </c>
    </row>
    <row r="1700" spans="1:16" ht="14.1" customHeight="1" x14ac:dyDescent="0.2">
      <c r="A1700" s="104"/>
      <c r="I1700" s="171" t="s">
        <v>320</v>
      </c>
      <c r="J1700" s="128">
        <v>65</v>
      </c>
      <c r="K1700" s="128">
        <v>33</v>
      </c>
      <c r="L1700" s="156">
        <f t="shared" si="76"/>
        <v>32</v>
      </c>
      <c r="M1700" s="171" t="s">
        <v>339</v>
      </c>
      <c r="N1700" s="128">
        <v>9</v>
      </c>
      <c r="O1700" s="128">
        <v>17</v>
      </c>
      <c r="P1700" s="156">
        <f t="shared" si="77"/>
        <v>-8</v>
      </c>
    </row>
    <row r="1701" spans="1:16" ht="14.1" customHeight="1" x14ac:dyDescent="0.2">
      <c r="A1701" s="104"/>
      <c r="I1701" s="171" t="s">
        <v>338</v>
      </c>
      <c r="J1701" s="128">
        <v>97</v>
      </c>
      <c r="K1701" s="128">
        <v>67</v>
      </c>
      <c r="L1701" s="156">
        <f t="shared" si="76"/>
        <v>30</v>
      </c>
      <c r="M1701" s="171" t="s">
        <v>337</v>
      </c>
      <c r="N1701" s="128">
        <v>12</v>
      </c>
      <c r="O1701" s="128">
        <v>19</v>
      </c>
      <c r="P1701" s="156">
        <f t="shared" si="77"/>
        <v>-7</v>
      </c>
    </row>
    <row r="1702" spans="1:16" ht="14.1" customHeight="1" x14ac:dyDescent="0.2">
      <c r="A1702" s="104"/>
      <c r="I1702" s="171" t="s">
        <v>327</v>
      </c>
      <c r="J1702" s="128">
        <v>145</v>
      </c>
      <c r="K1702" s="128">
        <v>121</v>
      </c>
      <c r="L1702" s="156">
        <f t="shared" si="76"/>
        <v>24</v>
      </c>
      <c r="M1702" s="171" t="s">
        <v>262</v>
      </c>
      <c r="N1702" s="128">
        <v>33</v>
      </c>
      <c r="O1702" s="128">
        <v>39</v>
      </c>
      <c r="P1702" s="156">
        <f t="shared" si="77"/>
        <v>-6</v>
      </c>
    </row>
    <row r="1703" spans="1:16" ht="14.1" customHeight="1" x14ac:dyDescent="0.2">
      <c r="A1703" s="104"/>
      <c r="I1703" s="171" t="s">
        <v>345</v>
      </c>
      <c r="J1703" s="128">
        <v>20</v>
      </c>
      <c r="K1703" s="128">
        <v>0</v>
      </c>
      <c r="L1703" s="156">
        <f t="shared" si="76"/>
        <v>20</v>
      </c>
      <c r="M1703" s="171" t="s">
        <v>310</v>
      </c>
      <c r="N1703" s="128">
        <v>0</v>
      </c>
      <c r="O1703" s="128">
        <v>3</v>
      </c>
      <c r="P1703" s="156">
        <f t="shared" si="77"/>
        <v>-3</v>
      </c>
    </row>
    <row r="1704" spans="1:16" ht="14.1" customHeight="1" x14ac:dyDescent="0.2">
      <c r="A1704" s="104"/>
      <c r="I1704" s="171" t="s">
        <v>321</v>
      </c>
      <c r="J1704" s="128">
        <v>14</v>
      </c>
      <c r="K1704" s="128">
        <v>0</v>
      </c>
      <c r="L1704" s="156">
        <f t="shared" si="76"/>
        <v>14</v>
      </c>
      <c r="M1704" s="171" t="s">
        <v>336</v>
      </c>
      <c r="N1704" s="128">
        <v>155</v>
      </c>
      <c r="O1704" s="128">
        <v>157</v>
      </c>
      <c r="P1704" s="156">
        <f t="shared" si="77"/>
        <v>-2</v>
      </c>
    </row>
    <row r="1705" spans="1:16" ht="14.1" customHeight="1" x14ac:dyDescent="0.2">
      <c r="A1705" s="104"/>
      <c r="I1705" s="171" t="s">
        <v>319</v>
      </c>
      <c r="J1705" s="128">
        <v>151</v>
      </c>
      <c r="K1705" s="128">
        <v>142</v>
      </c>
      <c r="L1705" s="156">
        <f t="shared" si="76"/>
        <v>9</v>
      </c>
      <c r="M1705" s="171" t="s">
        <v>201</v>
      </c>
      <c r="N1705" s="128">
        <v>1</v>
      </c>
      <c r="O1705" s="128">
        <v>2</v>
      </c>
      <c r="P1705" s="156">
        <f t="shared" si="77"/>
        <v>-1</v>
      </c>
    </row>
    <row r="1706" spans="1:16" ht="14.1" customHeight="1" x14ac:dyDescent="0.2">
      <c r="A1706" s="104"/>
      <c r="I1706" s="171" t="s">
        <v>44</v>
      </c>
      <c r="J1706" s="128">
        <v>35</v>
      </c>
      <c r="K1706" s="128">
        <v>26</v>
      </c>
      <c r="L1706" s="156">
        <f t="shared" si="76"/>
        <v>9</v>
      </c>
      <c r="M1706" s="171" t="s">
        <v>330</v>
      </c>
      <c r="N1706" s="128">
        <v>0</v>
      </c>
      <c r="O1706" s="128">
        <v>1</v>
      </c>
      <c r="P1706" s="156">
        <f t="shared" si="77"/>
        <v>-1</v>
      </c>
    </row>
    <row r="1707" spans="1:16" ht="14.1" customHeight="1" x14ac:dyDescent="0.2">
      <c r="A1707" s="104"/>
      <c r="I1707" s="171" t="s">
        <v>30</v>
      </c>
      <c r="J1707" s="128">
        <v>1</v>
      </c>
      <c r="K1707" s="128">
        <v>0</v>
      </c>
      <c r="L1707" s="156">
        <f t="shared" si="76"/>
        <v>1</v>
      </c>
      <c r="M1707" s="171" t="s">
        <v>347</v>
      </c>
      <c r="N1707" s="128">
        <v>2</v>
      </c>
      <c r="O1707" s="128">
        <v>3</v>
      </c>
      <c r="P1707" s="156">
        <f t="shared" si="77"/>
        <v>-1</v>
      </c>
    </row>
    <row r="1708" spans="1:16" ht="14.1" customHeight="1" x14ac:dyDescent="0.2">
      <c r="A1708" s="104"/>
      <c r="I1708" s="171" t="s">
        <v>340</v>
      </c>
      <c r="J1708" s="128">
        <v>5</v>
      </c>
      <c r="K1708" s="128">
        <v>4</v>
      </c>
      <c r="L1708" s="156">
        <f t="shared" si="76"/>
        <v>1</v>
      </c>
      <c r="M1708" s="369"/>
      <c r="N1708" s="370"/>
      <c r="O1708" s="370"/>
      <c r="P1708" s="156"/>
    </row>
    <row r="1709" spans="1:16" ht="14.1" customHeight="1" x14ac:dyDescent="0.2">
      <c r="A1709" s="104"/>
      <c r="I1709" s="171" t="s">
        <v>210</v>
      </c>
      <c r="J1709" s="128">
        <v>188</v>
      </c>
      <c r="K1709" s="128">
        <v>188</v>
      </c>
      <c r="L1709" s="156">
        <f t="shared" si="76"/>
        <v>0</v>
      </c>
      <c r="M1709" s="369"/>
      <c r="N1709" s="370"/>
      <c r="O1709" s="370"/>
      <c r="P1709" s="156"/>
    </row>
    <row r="1710" spans="1:16" ht="14.1" customHeight="1" x14ac:dyDescent="0.2">
      <c r="I1710" s="171" t="s">
        <v>137</v>
      </c>
      <c r="J1710" s="128">
        <v>17312</v>
      </c>
      <c r="K1710" s="128">
        <v>12077</v>
      </c>
      <c r="L1710" s="156">
        <f t="shared" si="76"/>
        <v>5235</v>
      </c>
    </row>
    <row r="1711" spans="1:16" ht="14.1" customHeight="1" x14ac:dyDescent="0.2"/>
    <row r="1712" spans="1:16" ht="14.1" customHeight="1" x14ac:dyDescent="0.2"/>
    <row r="1713" spans="1:16" ht="14.1" customHeight="1" x14ac:dyDescent="0.2"/>
    <row r="1714" spans="1:16" ht="14.1" customHeight="1" x14ac:dyDescent="0.2"/>
    <row r="1715" spans="1:16" ht="14.1" customHeight="1" x14ac:dyDescent="0.2"/>
    <row r="1716" spans="1:16" ht="14.1" customHeight="1" x14ac:dyDescent="0.2"/>
    <row r="1717" spans="1:16" ht="14.1" customHeight="1" x14ac:dyDescent="0.2">
      <c r="A1717" s="104"/>
      <c r="I1717" s="371" t="s">
        <v>351</v>
      </c>
      <c r="J1717" s="372">
        <f>SUM(J1674:J1716)</f>
        <v>73796</v>
      </c>
      <c r="K1717" s="372">
        <f t="shared" ref="K1717:P1717" si="78">SUM(K1674:K1716)</f>
        <v>54527</v>
      </c>
      <c r="L1717" s="372">
        <f t="shared" si="78"/>
        <v>19269</v>
      </c>
      <c r="M1717" s="371" t="s">
        <v>351</v>
      </c>
      <c r="N1717" s="372">
        <f t="shared" si="78"/>
        <v>28691</v>
      </c>
      <c r="O1717" s="372">
        <f t="shared" si="78"/>
        <v>40298</v>
      </c>
      <c r="P1717" s="372">
        <f t="shared" si="78"/>
        <v>-11607</v>
      </c>
    </row>
    <row r="1718" spans="1:16" ht="14.1" customHeight="1" x14ac:dyDescent="0.2">
      <c r="A1718" s="104"/>
      <c r="I1718" s="379"/>
      <c r="J1718" s="372">
        <f>N1717</f>
        <v>28691</v>
      </c>
      <c r="K1718" s="372">
        <f>O1717</f>
        <v>40298</v>
      </c>
      <c r="L1718" s="372">
        <f>P1717</f>
        <v>-11607</v>
      </c>
      <c r="M1718" s="388"/>
      <c r="N1718" s="389"/>
      <c r="O1718" s="389"/>
      <c r="P1718" s="389"/>
    </row>
    <row r="1719" spans="1:16" ht="14.1" customHeight="1" x14ac:dyDescent="0.2">
      <c r="A1719" s="104"/>
      <c r="J1719" s="376">
        <f>SUM(J1717:J1718)</f>
        <v>102487</v>
      </c>
      <c r="K1719" s="376">
        <f>SUM(K1717:K1718)</f>
        <v>94825</v>
      </c>
      <c r="L1719" s="376">
        <f>SUM(L1717:L1718)</f>
        <v>7662</v>
      </c>
      <c r="M1719" s="343" t="s">
        <v>360</v>
      </c>
    </row>
    <row r="1720" spans="1:16" ht="14.1" customHeight="1" x14ac:dyDescent="0.2">
      <c r="A1720" s="104"/>
      <c r="I1720" s="377" t="s">
        <v>399</v>
      </c>
      <c r="J1720" s="342">
        <f>C1673-J1719</f>
        <v>0</v>
      </c>
      <c r="K1720" s="342">
        <f>E1673-K1719</f>
        <v>0</v>
      </c>
      <c r="L1720" s="342">
        <f>G1673-L1719</f>
        <v>0</v>
      </c>
    </row>
    <row r="1721" spans="1:16" ht="14.1" customHeight="1" x14ac:dyDescent="0.2">
      <c r="I1721" s="392"/>
    </row>
    <row r="1722" spans="1:16" ht="14.1" customHeight="1" x14ac:dyDescent="0.2">
      <c r="A1722" s="114">
        <v>35</v>
      </c>
      <c r="B1722" s="190" t="s">
        <v>292</v>
      </c>
      <c r="C1722" s="48">
        <v>102482</v>
      </c>
      <c r="D1722" s="363">
        <f>C1722*100/22958322</f>
        <v>0.44638279748842269</v>
      </c>
      <c r="E1722" s="48">
        <v>110069</v>
      </c>
      <c r="F1722" s="363">
        <f>E1722*100/23212007</f>
        <v>0.4741899310990213</v>
      </c>
      <c r="G1722" s="120">
        <f>C1722-E1722</f>
        <v>-7587</v>
      </c>
      <c r="H1722" s="121">
        <f>G1722*100/E1722</f>
        <v>-6.892948968374383</v>
      </c>
      <c r="I1722" s="371"/>
      <c r="J1722" s="372"/>
      <c r="K1722" s="372"/>
      <c r="L1722" s="372"/>
      <c r="M1722" s="378"/>
      <c r="N1722" s="372"/>
      <c r="O1722" s="372"/>
      <c r="P1722" s="372"/>
    </row>
    <row r="1723" spans="1:16" ht="14.1" customHeight="1" x14ac:dyDescent="0.2">
      <c r="A1723" s="340"/>
      <c r="I1723" s="171" t="s">
        <v>318</v>
      </c>
      <c r="J1723" s="128">
        <v>2970</v>
      </c>
      <c r="K1723" s="128">
        <v>1642</v>
      </c>
      <c r="L1723" s="156">
        <f t="shared" ref="L1723:L1751" si="79">J1723-K1723</f>
        <v>1328</v>
      </c>
      <c r="M1723" s="171" t="s">
        <v>30</v>
      </c>
      <c r="N1723" s="128">
        <v>21693</v>
      </c>
      <c r="O1723" s="128">
        <v>35399</v>
      </c>
      <c r="P1723" s="156">
        <f t="shared" ref="P1723:P1753" si="80">N1723-O1723</f>
        <v>-13706</v>
      </c>
    </row>
    <row r="1724" spans="1:16" ht="14.1" customHeight="1" x14ac:dyDescent="0.2">
      <c r="A1724" s="340"/>
      <c r="C1724" s="367"/>
      <c r="D1724" s="367"/>
      <c r="E1724" s="367"/>
      <c r="F1724" s="367"/>
      <c r="I1724" s="171" t="s">
        <v>306</v>
      </c>
      <c r="J1724" s="128">
        <v>7609</v>
      </c>
      <c r="K1724" s="128">
        <v>6459</v>
      </c>
      <c r="L1724" s="156">
        <f t="shared" si="79"/>
        <v>1150</v>
      </c>
      <c r="M1724" s="171" t="s">
        <v>201</v>
      </c>
      <c r="N1724" s="128">
        <v>29806</v>
      </c>
      <c r="O1724" s="128">
        <v>35431</v>
      </c>
      <c r="P1724" s="156">
        <f t="shared" si="80"/>
        <v>-5625</v>
      </c>
    </row>
    <row r="1725" spans="1:16" ht="14.1" customHeight="1" x14ac:dyDescent="0.2">
      <c r="A1725" s="340"/>
      <c r="C1725" s="367"/>
      <c r="D1725" s="367"/>
      <c r="E1725" s="367"/>
      <c r="F1725" s="367"/>
      <c r="I1725" s="171" t="s">
        <v>28</v>
      </c>
      <c r="J1725" s="128">
        <v>1184</v>
      </c>
      <c r="K1725" s="128">
        <v>403</v>
      </c>
      <c r="L1725" s="156">
        <f t="shared" si="79"/>
        <v>781</v>
      </c>
      <c r="M1725" s="171" t="s">
        <v>33</v>
      </c>
      <c r="N1725" s="128">
        <v>1833</v>
      </c>
      <c r="O1725" s="128">
        <v>4452</v>
      </c>
      <c r="P1725" s="156">
        <f t="shared" si="80"/>
        <v>-2619</v>
      </c>
    </row>
    <row r="1726" spans="1:16" ht="14.1" customHeight="1" x14ac:dyDescent="0.2">
      <c r="A1726" s="340"/>
      <c r="C1726" s="367"/>
      <c r="D1726" s="367"/>
      <c r="E1726" s="367"/>
      <c r="F1726" s="367"/>
      <c r="I1726" s="171" t="s">
        <v>301</v>
      </c>
      <c r="J1726" s="128">
        <v>5321</v>
      </c>
      <c r="K1726" s="128">
        <v>4597</v>
      </c>
      <c r="L1726" s="156">
        <f t="shared" si="79"/>
        <v>724</v>
      </c>
      <c r="M1726" s="171" t="s">
        <v>336</v>
      </c>
      <c r="N1726" s="128">
        <v>1</v>
      </c>
      <c r="O1726" s="128">
        <v>941</v>
      </c>
      <c r="P1726" s="156">
        <f t="shared" si="80"/>
        <v>-940</v>
      </c>
    </row>
    <row r="1727" spans="1:16" ht="14.1" customHeight="1" x14ac:dyDescent="0.2">
      <c r="A1727" s="340"/>
      <c r="I1727" s="171" t="s">
        <v>329</v>
      </c>
      <c r="J1727" s="128">
        <v>300</v>
      </c>
      <c r="K1727" s="128">
        <v>16</v>
      </c>
      <c r="L1727" s="156">
        <f t="shared" si="79"/>
        <v>284</v>
      </c>
      <c r="M1727" s="171" t="s">
        <v>23</v>
      </c>
      <c r="N1727" s="128">
        <v>2581</v>
      </c>
      <c r="O1727" s="128">
        <v>2982</v>
      </c>
      <c r="P1727" s="156">
        <f t="shared" si="80"/>
        <v>-401</v>
      </c>
    </row>
    <row r="1728" spans="1:16" ht="14.1" customHeight="1" x14ac:dyDescent="0.2">
      <c r="A1728" s="340"/>
      <c r="I1728" s="171" t="s">
        <v>308</v>
      </c>
      <c r="J1728" s="128">
        <v>1509</v>
      </c>
      <c r="K1728" s="128">
        <v>1272</v>
      </c>
      <c r="L1728" s="156">
        <f t="shared" si="79"/>
        <v>237</v>
      </c>
      <c r="M1728" s="171" t="s">
        <v>48</v>
      </c>
      <c r="N1728" s="128">
        <v>275</v>
      </c>
      <c r="O1728" s="128">
        <v>460</v>
      </c>
      <c r="P1728" s="156">
        <f t="shared" si="80"/>
        <v>-185</v>
      </c>
    </row>
    <row r="1729" spans="1:16" ht="14.1" customHeight="1" x14ac:dyDescent="0.2">
      <c r="A1729" s="340"/>
      <c r="I1729" s="171" t="s">
        <v>204</v>
      </c>
      <c r="J1729" s="128">
        <v>527</v>
      </c>
      <c r="K1729" s="128">
        <v>349</v>
      </c>
      <c r="L1729" s="156">
        <f t="shared" si="79"/>
        <v>178</v>
      </c>
      <c r="M1729" s="171" t="s">
        <v>333</v>
      </c>
      <c r="N1729" s="128">
        <v>844</v>
      </c>
      <c r="O1729" s="128">
        <v>1015</v>
      </c>
      <c r="P1729" s="156">
        <f t="shared" si="80"/>
        <v>-171</v>
      </c>
    </row>
    <row r="1730" spans="1:16" ht="14.1" customHeight="1" x14ac:dyDescent="0.2">
      <c r="A1730" s="340"/>
      <c r="I1730" s="171" t="s">
        <v>326</v>
      </c>
      <c r="J1730" s="128">
        <v>146</v>
      </c>
      <c r="K1730" s="128">
        <v>16</v>
      </c>
      <c r="L1730" s="156">
        <f t="shared" si="79"/>
        <v>130</v>
      </c>
      <c r="M1730" s="171" t="s">
        <v>327</v>
      </c>
      <c r="N1730" s="128">
        <v>170</v>
      </c>
      <c r="O1730" s="128">
        <v>316</v>
      </c>
      <c r="P1730" s="156">
        <f t="shared" si="80"/>
        <v>-146</v>
      </c>
    </row>
    <row r="1731" spans="1:16" ht="14.1" customHeight="1" x14ac:dyDescent="0.2">
      <c r="A1731" s="340"/>
      <c r="I1731" s="171" t="s">
        <v>254</v>
      </c>
      <c r="J1731" s="128">
        <v>495</v>
      </c>
      <c r="K1731" s="128">
        <v>443</v>
      </c>
      <c r="L1731" s="156">
        <f t="shared" si="79"/>
        <v>52</v>
      </c>
      <c r="M1731" s="171" t="s">
        <v>199</v>
      </c>
      <c r="N1731" s="128">
        <v>1634</v>
      </c>
      <c r="O1731" s="128">
        <v>1769</v>
      </c>
      <c r="P1731" s="156">
        <f t="shared" si="80"/>
        <v>-135</v>
      </c>
    </row>
    <row r="1732" spans="1:16" ht="14.1" customHeight="1" x14ac:dyDescent="0.2">
      <c r="A1732" s="340"/>
      <c r="I1732" s="171" t="s">
        <v>305</v>
      </c>
      <c r="J1732" s="128">
        <v>199</v>
      </c>
      <c r="K1732" s="128">
        <v>151</v>
      </c>
      <c r="L1732" s="156">
        <f t="shared" si="79"/>
        <v>48</v>
      </c>
      <c r="M1732" s="171" t="s">
        <v>130</v>
      </c>
      <c r="N1732" s="128">
        <v>623</v>
      </c>
      <c r="O1732" s="128">
        <v>709</v>
      </c>
      <c r="P1732" s="156">
        <f t="shared" si="80"/>
        <v>-86</v>
      </c>
    </row>
    <row r="1733" spans="1:16" ht="14.1" customHeight="1" x14ac:dyDescent="0.2">
      <c r="A1733" s="340"/>
      <c r="I1733" s="171" t="s">
        <v>198</v>
      </c>
      <c r="J1733" s="128">
        <v>363</v>
      </c>
      <c r="K1733" s="128">
        <v>318</v>
      </c>
      <c r="L1733" s="156">
        <f t="shared" si="79"/>
        <v>45</v>
      </c>
      <c r="M1733" s="171" t="s">
        <v>311</v>
      </c>
      <c r="N1733" s="128">
        <v>150</v>
      </c>
      <c r="O1733" s="128">
        <v>231</v>
      </c>
      <c r="P1733" s="156">
        <f t="shared" si="80"/>
        <v>-81</v>
      </c>
    </row>
    <row r="1734" spans="1:16" ht="14.1" customHeight="1" x14ac:dyDescent="0.2">
      <c r="A1734" s="340"/>
      <c r="I1734" s="171" t="s">
        <v>315</v>
      </c>
      <c r="J1734" s="128">
        <v>360</v>
      </c>
      <c r="K1734" s="128">
        <v>319</v>
      </c>
      <c r="L1734" s="156">
        <f t="shared" si="79"/>
        <v>41</v>
      </c>
      <c r="M1734" s="171" t="s">
        <v>312</v>
      </c>
      <c r="N1734" s="128">
        <v>137</v>
      </c>
      <c r="O1734" s="128">
        <v>208</v>
      </c>
      <c r="P1734" s="156">
        <f t="shared" si="80"/>
        <v>-71</v>
      </c>
    </row>
    <row r="1735" spans="1:16" ht="14.1" customHeight="1" x14ac:dyDescent="0.2">
      <c r="A1735" s="340"/>
      <c r="I1735" s="171" t="s">
        <v>31</v>
      </c>
      <c r="J1735" s="128">
        <v>143</v>
      </c>
      <c r="K1735" s="128">
        <v>108</v>
      </c>
      <c r="L1735" s="156">
        <f t="shared" si="79"/>
        <v>35</v>
      </c>
      <c r="M1735" s="171" t="s">
        <v>348</v>
      </c>
      <c r="N1735" s="128">
        <v>0</v>
      </c>
      <c r="O1735" s="128">
        <v>66</v>
      </c>
      <c r="P1735" s="156">
        <f t="shared" si="80"/>
        <v>-66</v>
      </c>
    </row>
    <row r="1736" spans="1:16" ht="14.1" customHeight="1" x14ac:dyDescent="0.2">
      <c r="A1736" s="340"/>
      <c r="I1736" s="171" t="s">
        <v>271</v>
      </c>
      <c r="J1736" s="128">
        <v>269</v>
      </c>
      <c r="K1736" s="128">
        <v>236</v>
      </c>
      <c r="L1736" s="156">
        <f t="shared" si="79"/>
        <v>33</v>
      </c>
      <c r="M1736" s="171" t="s">
        <v>307</v>
      </c>
      <c r="N1736" s="128">
        <v>108</v>
      </c>
      <c r="O1736" s="128">
        <v>172</v>
      </c>
      <c r="P1736" s="156">
        <f t="shared" si="80"/>
        <v>-64</v>
      </c>
    </row>
    <row r="1737" spans="1:16" ht="14.1" customHeight="1" x14ac:dyDescent="0.2">
      <c r="A1737" s="340"/>
      <c r="I1737" s="171" t="s">
        <v>319</v>
      </c>
      <c r="J1737" s="128">
        <v>45</v>
      </c>
      <c r="K1737" s="128">
        <v>17</v>
      </c>
      <c r="L1737" s="156">
        <f t="shared" si="79"/>
        <v>28</v>
      </c>
      <c r="M1737" s="171" t="s">
        <v>344</v>
      </c>
      <c r="N1737" s="128">
        <v>0</v>
      </c>
      <c r="O1737" s="128">
        <v>62</v>
      </c>
      <c r="P1737" s="156">
        <f t="shared" si="80"/>
        <v>-62</v>
      </c>
    </row>
    <row r="1738" spans="1:16" ht="14.1" customHeight="1" x14ac:dyDescent="0.2">
      <c r="A1738" s="340"/>
      <c r="I1738" s="171" t="s">
        <v>134</v>
      </c>
      <c r="J1738" s="128">
        <v>32</v>
      </c>
      <c r="K1738" s="128">
        <v>8</v>
      </c>
      <c r="L1738" s="156">
        <f t="shared" si="79"/>
        <v>24</v>
      </c>
      <c r="M1738" s="171" t="s">
        <v>314</v>
      </c>
      <c r="N1738" s="128">
        <v>11</v>
      </c>
      <c r="O1738" s="128">
        <v>69</v>
      </c>
      <c r="P1738" s="156">
        <f t="shared" si="80"/>
        <v>-58</v>
      </c>
    </row>
    <row r="1739" spans="1:16" ht="14.1" customHeight="1" x14ac:dyDescent="0.2">
      <c r="I1739" s="171" t="s">
        <v>309</v>
      </c>
      <c r="J1739" s="128">
        <v>16</v>
      </c>
      <c r="K1739" s="128">
        <v>0</v>
      </c>
      <c r="L1739" s="156">
        <f t="shared" si="79"/>
        <v>16</v>
      </c>
      <c r="M1739" s="171" t="s">
        <v>210</v>
      </c>
      <c r="N1739" s="128">
        <v>111</v>
      </c>
      <c r="O1739" s="128">
        <v>155</v>
      </c>
      <c r="P1739" s="156">
        <f t="shared" si="80"/>
        <v>-44</v>
      </c>
    </row>
    <row r="1740" spans="1:16" ht="14.1" customHeight="1" x14ac:dyDescent="0.2">
      <c r="A1740" s="111"/>
      <c r="I1740" s="171" t="s">
        <v>22</v>
      </c>
      <c r="J1740" s="128">
        <v>49</v>
      </c>
      <c r="K1740" s="128">
        <v>37</v>
      </c>
      <c r="L1740" s="156">
        <f t="shared" si="79"/>
        <v>12</v>
      </c>
      <c r="M1740" s="171" t="s">
        <v>320</v>
      </c>
      <c r="N1740" s="128">
        <v>36</v>
      </c>
      <c r="O1740" s="128">
        <v>79</v>
      </c>
      <c r="P1740" s="156">
        <f t="shared" si="80"/>
        <v>-43</v>
      </c>
    </row>
    <row r="1741" spans="1:16" ht="14.1" customHeight="1" x14ac:dyDescent="0.2">
      <c r="I1741" s="171" t="s">
        <v>302</v>
      </c>
      <c r="J1741" s="128">
        <v>4701</v>
      </c>
      <c r="K1741" s="128">
        <v>4693</v>
      </c>
      <c r="L1741" s="156">
        <f t="shared" si="79"/>
        <v>8</v>
      </c>
      <c r="M1741" s="171" t="s">
        <v>331</v>
      </c>
      <c r="N1741" s="128">
        <v>85</v>
      </c>
      <c r="O1741" s="128">
        <v>121</v>
      </c>
      <c r="P1741" s="156">
        <f t="shared" si="80"/>
        <v>-36</v>
      </c>
    </row>
    <row r="1742" spans="1:16" ht="14.1" customHeight="1" x14ac:dyDescent="0.2">
      <c r="I1742" s="171" t="s">
        <v>345</v>
      </c>
      <c r="J1742" s="128">
        <v>119</v>
      </c>
      <c r="K1742" s="128">
        <v>112</v>
      </c>
      <c r="L1742" s="156">
        <f t="shared" si="79"/>
        <v>7</v>
      </c>
      <c r="M1742" s="171" t="s">
        <v>310</v>
      </c>
      <c r="N1742" s="128">
        <v>0</v>
      </c>
      <c r="O1742" s="128">
        <v>19</v>
      </c>
      <c r="P1742" s="156">
        <f t="shared" si="80"/>
        <v>-19</v>
      </c>
    </row>
    <row r="1743" spans="1:16" ht="14.1" customHeight="1" x14ac:dyDescent="0.2">
      <c r="I1743" s="171" t="s">
        <v>316</v>
      </c>
      <c r="J1743" s="128">
        <v>5</v>
      </c>
      <c r="K1743" s="128">
        <v>0</v>
      </c>
      <c r="L1743" s="156">
        <f t="shared" si="79"/>
        <v>5</v>
      </c>
      <c r="M1743" s="171" t="s">
        <v>339</v>
      </c>
      <c r="N1743" s="128">
        <v>230</v>
      </c>
      <c r="O1743" s="128">
        <v>249</v>
      </c>
      <c r="P1743" s="156">
        <f t="shared" si="80"/>
        <v>-19</v>
      </c>
    </row>
    <row r="1744" spans="1:16" ht="14.1" customHeight="1" x14ac:dyDescent="0.2">
      <c r="I1744" s="171" t="s">
        <v>334</v>
      </c>
      <c r="J1744" s="128">
        <v>6</v>
      </c>
      <c r="K1744" s="128">
        <v>2</v>
      </c>
      <c r="L1744" s="156">
        <f t="shared" si="79"/>
        <v>4</v>
      </c>
      <c r="M1744" s="171" t="s">
        <v>341</v>
      </c>
      <c r="N1744" s="128">
        <v>11</v>
      </c>
      <c r="O1744" s="128">
        <v>26</v>
      </c>
      <c r="P1744" s="156">
        <f t="shared" si="80"/>
        <v>-15</v>
      </c>
    </row>
    <row r="1745" spans="1:16" ht="14.1" customHeight="1" x14ac:dyDescent="0.2">
      <c r="I1745" s="171" t="s">
        <v>317</v>
      </c>
      <c r="J1745" s="128">
        <v>3</v>
      </c>
      <c r="K1745" s="128">
        <v>0</v>
      </c>
      <c r="L1745" s="156">
        <f t="shared" si="79"/>
        <v>3</v>
      </c>
      <c r="M1745" s="171" t="s">
        <v>303</v>
      </c>
      <c r="N1745" s="128">
        <v>22</v>
      </c>
      <c r="O1745" s="128">
        <v>35</v>
      </c>
      <c r="P1745" s="156">
        <f t="shared" si="80"/>
        <v>-13</v>
      </c>
    </row>
    <row r="1746" spans="1:16" ht="14.1" customHeight="1" x14ac:dyDescent="0.2">
      <c r="I1746" s="171" t="s">
        <v>261</v>
      </c>
      <c r="J1746" s="128">
        <v>2</v>
      </c>
      <c r="K1746" s="128">
        <v>0</v>
      </c>
      <c r="L1746" s="156">
        <f t="shared" si="79"/>
        <v>2</v>
      </c>
      <c r="M1746" s="171" t="s">
        <v>257</v>
      </c>
      <c r="N1746" s="128">
        <v>177</v>
      </c>
      <c r="O1746" s="128">
        <v>190</v>
      </c>
      <c r="P1746" s="156">
        <f t="shared" si="80"/>
        <v>-13</v>
      </c>
    </row>
    <row r="1747" spans="1:16" ht="14.1" customHeight="1" x14ac:dyDescent="0.2">
      <c r="I1747" s="171" t="s">
        <v>262</v>
      </c>
      <c r="J1747" s="128">
        <v>3</v>
      </c>
      <c r="K1747" s="128">
        <v>2</v>
      </c>
      <c r="L1747" s="156">
        <f t="shared" si="79"/>
        <v>1</v>
      </c>
      <c r="M1747" s="171" t="s">
        <v>304</v>
      </c>
      <c r="N1747" s="128">
        <v>25</v>
      </c>
      <c r="O1747" s="128">
        <v>37</v>
      </c>
      <c r="P1747" s="156">
        <f t="shared" si="80"/>
        <v>-12</v>
      </c>
    </row>
    <row r="1748" spans="1:16" ht="14.1" customHeight="1" x14ac:dyDescent="0.2">
      <c r="I1748" s="171" t="s">
        <v>335</v>
      </c>
      <c r="J1748" s="128">
        <v>4</v>
      </c>
      <c r="K1748" s="128">
        <v>3</v>
      </c>
      <c r="L1748" s="156">
        <f t="shared" si="79"/>
        <v>1</v>
      </c>
      <c r="M1748" s="171" t="s">
        <v>354</v>
      </c>
      <c r="N1748" s="128">
        <v>0</v>
      </c>
      <c r="O1748" s="128">
        <v>10</v>
      </c>
      <c r="P1748" s="156">
        <f t="shared" si="80"/>
        <v>-10</v>
      </c>
    </row>
    <row r="1749" spans="1:16" ht="14.1" customHeight="1" x14ac:dyDescent="0.2">
      <c r="I1749" s="171" t="s">
        <v>324</v>
      </c>
      <c r="J1749" s="128">
        <v>2</v>
      </c>
      <c r="K1749" s="128">
        <v>1</v>
      </c>
      <c r="L1749" s="156">
        <f t="shared" si="79"/>
        <v>1</v>
      </c>
      <c r="M1749" s="171" t="s">
        <v>323</v>
      </c>
      <c r="N1749" s="128">
        <v>0</v>
      </c>
      <c r="O1749" s="128">
        <v>4</v>
      </c>
      <c r="P1749" s="156">
        <f t="shared" si="80"/>
        <v>-4</v>
      </c>
    </row>
    <row r="1750" spans="1:16" ht="14.1" customHeight="1" x14ac:dyDescent="0.2">
      <c r="I1750" s="171" t="s">
        <v>340</v>
      </c>
      <c r="J1750" s="128">
        <v>6</v>
      </c>
      <c r="K1750" s="128">
        <v>5</v>
      </c>
      <c r="L1750" s="156">
        <f t="shared" si="79"/>
        <v>1</v>
      </c>
      <c r="M1750" s="171" t="s">
        <v>342</v>
      </c>
      <c r="N1750" s="128">
        <v>0</v>
      </c>
      <c r="O1750" s="128">
        <v>4</v>
      </c>
      <c r="P1750" s="156">
        <f t="shared" si="80"/>
        <v>-4</v>
      </c>
    </row>
    <row r="1751" spans="1:16" ht="14.1" customHeight="1" x14ac:dyDescent="0.2">
      <c r="I1751" s="171" t="s">
        <v>137</v>
      </c>
      <c r="J1751" s="128">
        <v>15511</v>
      </c>
      <c r="K1751" s="128">
        <v>3625</v>
      </c>
      <c r="L1751" s="156">
        <f t="shared" si="79"/>
        <v>11886</v>
      </c>
      <c r="M1751" s="171" t="s">
        <v>321</v>
      </c>
      <c r="N1751" s="128">
        <v>2</v>
      </c>
      <c r="O1751" s="128">
        <v>4</v>
      </c>
      <c r="P1751" s="156">
        <f t="shared" si="80"/>
        <v>-2</v>
      </c>
    </row>
    <row r="1752" spans="1:16" ht="14.1" customHeight="1" x14ac:dyDescent="0.2">
      <c r="M1752" s="171" t="s">
        <v>338</v>
      </c>
      <c r="N1752" s="128">
        <v>18</v>
      </c>
      <c r="O1752" s="128">
        <v>19</v>
      </c>
      <c r="P1752" s="156">
        <f t="shared" si="80"/>
        <v>-1</v>
      </c>
    </row>
    <row r="1753" spans="1:16" ht="14.1" customHeight="1" x14ac:dyDescent="0.2">
      <c r="A1753" s="104"/>
      <c r="M1753" s="171" t="s">
        <v>44</v>
      </c>
      <c r="N1753" s="128">
        <v>0</v>
      </c>
      <c r="O1753" s="128">
        <v>1</v>
      </c>
      <c r="P1753" s="156">
        <f t="shared" si="80"/>
        <v>-1</v>
      </c>
    </row>
    <row r="1754" spans="1:16" ht="14.1" customHeight="1" x14ac:dyDescent="0.2">
      <c r="A1754" s="104"/>
      <c r="I1754" s="131"/>
      <c r="J1754" s="128"/>
      <c r="K1754" s="128"/>
      <c r="L1754" s="156"/>
      <c r="M1754" s="369"/>
      <c r="N1754" s="370"/>
      <c r="O1754" s="370"/>
      <c r="P1754" s="156"/>
    </row>
    <row r="1755" spans="1:16" ht="14.1" customHeight="1" x14ac:dyDescent="0.2">
      <c r="A1755" s="104"/>
      <c r="I1755" s="131"/>
      <c r="J1755" s="128"/>
      <c r="K1755" s="128"/>
      <c r="L1755" s="156"/>
      <c r="M1755" s="369"/>
      <c r="N1755" s="370"/>
      <c r="O1755" s="370"/>
      <c r="P1755" s="156"/>
    </row>
    <row r="1756" spans="1:16" ht="14.1" customHeight="1" x14ac:dyDescent="0.2">
      <c r="A1756" s="104"/>
      <c r="I1756" s="131"/>
      <c r="J1756" s="128"/>
      <c r="K1756" s="128"/>
      <c r="L1756" s="156"/>
      <c r="M1756" s="369"/>
      <c r="N1756" s="370"/>
      <c r="O1756" s="370"/>
      <c r="P1756" s="156"/>
    </row>
    <row r="1757" spans="1:16" ht="14.1" customHeight="1" x14ac:dyDescent="0.2">
      <c r="A1757" s="104"/>
      <c r="I1757" s="131"/>
      <c r="J1757" s="370"/>
      <c r="K1757" s="370"/>
      <c r="L1757" s="156"/>
      <c r="M1757" s="369"/>
      <c r="N1757" s="370"/>
      <c r="O1757" s="370"/>
      <c r="P1757" s="156"/>
    </row>
    <row r="1758" spans="1:16" ht="14.1" customHeight="1" x14ac:dyDescent="0.2">
      <c r="A1758" s="104"/>
      <c r="I1758" s="131"/>
      <c r="J1758" s="370"/>
      <c r="K1758" s="370"/>
      <c r="L1758" s="156"/>
      <c r="M1758" s="369"/>
      <c r="N1758" s="370"/>
      <c r="O1758" s="370"/>
      <c r="P1758" s="156"/>
    </row>
    <row r="1759" spans="1:16" ht="14.1" customHeight="1" x14ac:dyDescent="0.2">
      <c r="A1759" s="104"/>
      <c r="I1759" s="131"/>
      <c r="J1759" s="370"/>
      <c r="K1759" s="370"/>
      <c r="L1759" s="156"/>
    </row>
    <row r="1760" spans="1:16" ht="14.1" customHeight="1" x14ac:dyDescent="0.2"/>
    <row r="1761" spans="1:16" ht="14.1" customHeight="1" x14ac:dyDescent="0.2"/>
    <row r="1762" spans="1:16" ht="14.1" customHeight="1" x14ac:dyDescent="0.2"/>
    <row r="1763" spans="1:16" ht="14.1" customHeight="1" x14ac:dyDescent="0.2"/>
    <row r="1764" spans="1:16" ht="14.1" customHeight="1" x14ac:dyDescent="0.2"/>
    <row r="1765" spans="1:16" ht="14.1" customHeight="1" x14ac:dyDescent="0.2"/>
    <row r="1766" spans="1:16" ht="14.1" customHeight="1" x14ac:dyDescent="0.2">
      <c r="A1766" s="104"/>
      <c r="I1766" s="371" t="s">
        <v>351</v>
      </c>
      <c r="J1766" s="372">
        <f>SUM(J1723:J1765)</f>
        <v>41899</v>
      </c>
      <c r="K1766" s="372">
        <f>SUM(K1723:K1765)</f>
        <v>24834</v>
      </c>
      <c r="L1766" s="372">
        <f>SUM(L1723:L1765)</f>
        <v>17065</v>
      </c>
      <c r="M1766" s="378" t="s">
        <v>351</v>
      </c>
      <c r="N1766" s="372">
        <f>SUM(N1723:N1765)</f>
        <v>60583</v>
      </c>
      <c r="O1766" s="372">
        <f>SUM(O1723:O1765)</f>
        <v>85235</v>
      </c>
      <c r="P1766" s="372">
        <f>SUM(P1723:P1765)</f>
        <v>-24652</v>
      </c>
    </row>
    <row r="1767" spans="1:16" ht="14.1" customHeight="1" x14ac:dyDescent="0.2">
      <c r="A1767" s="104"/>
      <c r="I1767" s="379"/>
      <c r="J1767" s="372">
        <f>N1766</f>
        <v>60583</v>
      </c>
      <c r="K1767" s="372">
        <f>O1766</f>
        <v>85235</v>
      </c>
      <c r="L1767" s="372">
        <f>P1766</f>
        <v>-24652</v>
      </c>
    </row>
    <row r="1768" spans="1:16" ht="14.1" customHeight="1" x14ac:dyDescent="0.2">
      <c r="A1768" s="104"/>
      <c r="J1768" s="376">
        <f>SUM(J1766:J1767)</f>
        <v>102482</v>
      </c>
      <c r="K1768" s="376">
        <f>SUM(K1766:K1767)</f>
        <v>110069</v>
      </c>
      <c r="L1768" s="376">
        <f>SUM(L1766:L1767)</f>
        <v>-7587</v>
      </c>
    </row>
    <row r="1769" spans="1:16" ht="14.1" customHeight="1" x14ac:dyDescent="0.2">
      <c r="I1769" s="377" t="s">
        <v>400</v>
      </c>
      <c r="J1769" s="376">
        <f>C1722-J1768</f>
        <v>0</v>
      </c>
      <c r="K1769" s="376">
        <f>E1722-K1768</f>
        <v>0</v>
      </c>
      <c r="L1769" s="376">
        <f>G1722-L1768</f>
        <v>0</v>
      </c>
    </row>
    <row r="1770" spans="1:16" ht="14.1" customHeight="1" x14ac:dyDescent="0.2"/>
    <row r="1771" spans="1:16" ht="14.1" customHeight="1" x14ac:dyDescent="0.2">
      <c r="A1771" s="114">
        <v>36</v>
      </c>
      <c r="B1771" s="190" t="s">
        <v>67</v>
      </c>
      <c r="C1771" s="48">
        <v>99606</v>
      </c>
      <c r="D1771" s="363">
        <f>C1771*100/22958322</f>
        <v>0.43385574956218492</v>
      </c>
      <c r="E1771" s="48">
        <v>106398</v>
      </c>
      <c r="F1771" s="363">
        <f>E1771*100/23212007</f>
        <v>0.45837484022816294</v>
      </c>
      <c r="G1771" s="120">
        <f>C1771-E1771</f>
        <v>-6792</v>
      </c>
      <c r="H1771" s="121">
        <f>G1771*100/E1771</f>
        <v>-6.3835786386962159</v>
      </c>
      <c r="I1771" s="371"/>
      <c r="J1771" s="372"/>
      <c r="K1771" s="372"/>
      <c r="L1771" s="372"/>
      <c r="M1771" s="378"/>
      <c r="N1771" s="372"/>
      <c r="O1771" s="372"/>
      <c r="P1771" s="372"/>
    </row>
    <row r="1772" spans="1:16" ht="14.1" customHeight="1" x14ac:dyDescent="0.2">
      <c r="B1772" s="190"/>
      <c r="D1772" s="367"/>
      <c r="F1772" s="367"/>
      <c r="G1772" s="367"/>
      <c r="H1772" s="367"/>
      <c r="I1772" s="171" t="s">
        <v>254</v>
      </c>
      <c r="J1772" s="128">
        <v>8609</v>
      </c>
      <c r="K1772" s="128">
        <v>4846</v>
      </c>
      <c r="L1772" s="156">
        <f t="shared" ref="L1772:L1799" si="81">J1772-K1772</f>
        <v>3763</v>
      </c>
      <c r="M1772" s="171" t="s">
        <v>199</v>
      </c>
      <c r="N1772" s="128">
        <v>62744</v>
      </c>
      <c r="O1772" s="128">
        <v>68407</v>
      </c>
      <c r="P1772" s="156">
        <f t="shared" ref="P1772:P1797" si="82">N1772-O1772</f>
        <v>-5663</v>
      </c>
    </row>
    <row r="1773" spans="1:16" ht="14.1" customHeight="1" x14ac:dyDescent="0.2">
      <c r="C1773" s="421"/>
      <c r="D1773" s="421"/>
      <c r="E1773" s="421"/>
      <c r="F1773" s="421"/>
      <c r="G1773" s="367"/>
      <c r="H1773" s="367"/>
      <c r="I1773" s="171" t="s">
        <v>306</v>
      </c>
      <c r="J1773" s="128">
        <v>4511</v>
      </c>
      <c r="K1773" s="128">
        <v>2547</v>
      </c>
      <c r="L1773" s="156">
        <f t="shared" si="81"/>
        <v>1964</v>
      </c>
      <c r="M1773" s="171" t="s">
        <v>344</v>
      </c>
      <c r="N1773" s="128">
        <v>0</v>
      </c>
      <c r="O1773" s="128">
        <v>4472</v>
      </c>
      <c r="P1773" s="156">
        <f t="shared" si="82"/>
        <v>-4472</v>
      </c>
    </row>
    <row r="1774" spans="1:16" ht="14.1" customHeight="1" x14ac:dyDescent="0.2">
      <c r="A1774" s="104"/>
      <c r="C1774" s="367"/>
      <c r="D1774" s="367"/>
      <c r="E1774" s="367"/>
      <c r="F1774" s="367"/>
      <c r="G1774" s="367"/>
      <c r="H1774" s="367"/>
      <c r="I1774" s="171" t="s">
        <v>302</v>
      </c>
      <c r="J1774" s="128">
        <v>1824</v>
      </c>
      <c r="K1774" s="128">
        <v>564</v>
      </c>
      <c r="L1774" s="156">
        <f t="shared" si="81"/>
        <v>1260</v>
      </c>
      <c r="M1774" s="171" t="s">
        <v>323</v>
      </c>
      <c r="N1774" s="128">
        <v>173</v>
      </c>
      <c r="O1774" s="128">
        <v>1552</v>
      </c>
      <c r="P1774" s="156">
        <f t="shared" si="82"/>
        <v>-1379</v>
      </c>
    </row>
    <row r="1775" spans="1:16" ht="14.1" customHeight="1" x14ac:dyDescent="0.2">
      <c r="A1775" s="104"/>
      <c r="C1775" s="421"/>
      <c r="D1775" s="421"/>
      <c r="E1775" s="421"/>
      <c r="F1775" s="421"/>
      <c r="G1775" s="367"/>
      <c r="H1775" s="367"/>
      <c r="I1775" s="171" t="s">
        <v>308</v>
      </c>
      <c r="J1775" s="128">
        <v>1207</v>
      </c>
      <c r="K1775" s="128">
        <v>456</v>
      </c>
      <c r="L1775" s="156">
        <f t="shared" si="81"/>
        <v>751</v>
      </c>
      <c r="M1775" s="171" t="s">
        <v>318</v>
      </c>
      <c r="N1775" s="128">
        <v>828</v>
      </c>
      <c r="O1775" s="128">
        <v>1323</v>
      </c>
      <c r="P1775" s="156">
        <f t="shared" si="82"/>
        <v>-495</v>
      </c>
    </row>
    <row r="1776" spans="1:16" ht="14.1" customHeight="1" x14ac:dyDescent="0.2">
      <c r="A1776" s="104"/>
      <c r="D1776" s="367"/>
      <c r="F1776" s="367"/>
      <c r="G1776" s="367"/>
      <c r="H1776" s="367"/>
      <c r="I1776" s="171" t="s">
        <v>336</v>
      </c>
      <c r="J1776" s="128">
        <v>554</v>
      </c>
      <c r="K1776" s="128">
        <v>251</v>
      </c>
      <c r="L1776" s="156">
        <f t="shared" si="81"/>
        <v>303</v>
      </c>
      <c r="M1776" s="171" t="s">
        <v>333</v>
      </c>
      <c r="N1776" s="128">
        <v>1600</v>
      </c>
      <c r="O1776" s="128">
        <v>1943</v>
      </c>
      <c r="P1776" s="156">
        <f t="shared" si="82"/>
        <v>-343</v>
      </c>
    </row>
    <row r="1777" spans="1:16" ht="14.1" customHeight="1" x14ac:dyDescent="0.2">
      <c r="A1777" s="104"/>
      <c r="D1777" s="367"/>
      <c r="F1777" s="367"/>
      <c r="G1777" s="367"/>
      <c r="H1777" s="367"/>
      <c r="I1777" s="171" t="s">
        <v>31</v>
      </c>
      <c r="J1777" s="128">
        <v>1026</v>
      </c>
      <c r="K1777" s="128">
        <v>777</v>
      </c>
      <c r="L1777" s="156">
        <f t="shared" si="81"/>
        <v>249</v>
      </c>
      <c r="M1777" s="171" t="s">
        <v>257</v>
      </c>
      <c r="N1777" s="128">
        <v>2758</v>
      </c>
      <c r="O1777" s="128">
        <v>2899</v>
      </c>
      <c r="P1777" s="156">
        <f t="shared" si="82"/>
        <v>-141</v>
      </c>
    </row>
    <row r="1778" spans="1:16" ht="14.1" customHeight="1" x14ac:dyDescent="0.2">
      <c r="A1778" s="104"/>
      <c r="D1778" s="367"/>
      <c r="F1778" s="367"/>
      <c r="G1778" s="367"/>
      <c r="H1778" s="367"/>
      <c r="I1778" s="171" t="s">
        <v>265</v>
      </c>
      <c r="J1778" s="128">
        <v>284</v>
      </c>
      <c r="K1778" s="128">
        <v>54</v>
      </c>
      <c r="L1778" s="156">
        <f t="shared" si="81"/>
        <v>230</v>
      </c>
      <c r="M1778" s="171" t="s">
        <v>312</v>
      </c>
      <c r="N1778" s="128">
        <v>737</v>
      </c>
      <c r="O1778" s="128">
        <v>862</v>
      </c>
      <c r="P1778" s="156">
        <f t="shared" si="82"/>
        <v>-125</v>
      </c>
    </row>
    <row r="1779" spans="1:16" ht="14.1" customHeight="1" x14ac:dyDescent="0.2">
      <c r="A1779" s="104"/>
      <c r="B1779" s="298"/>
      <c r="C1779" s="298"/>
      <c r="D1779" s="367"/>
      <c r="E1779" s="298"/>
      <c r="F1779" s="367"/>
      <c r="G1779" s="367"/>
      <c r="H1779" s="367"/>
      <c r="I1779" s="171" t="s">
        <v>49</v>
      </c>
      <c r="J1779" s="128">
        <v>1418</v>
      </c>
      <c r="K1779" s="128">
        <v>1232</v>
      </c>
      <c r="L1779" s="156">
        <f t="shared" si="81"/>
        <v>186</v>
      </c>
      <c r="M1779" s="171" t="s">
        <v>319</v>
      </c>
      <c r="N1779" s="128">
        <v>11</v>
      </c>
      <c r="O1779" s="128">
        <v>106</v>
      </c>
      <c r="P1779" s="156">
        <f t="shared" si="82"/>
        <v>-95</v>
      </c>
    </row>
    <row r="1780" spans="1:16" ht="14.1" customHeight="1" x14ac:dyDescent="0.2">
      <c r="A1780" s="104"/>
      <c r="D1780" s="367"/>
      <c r="F1780" s="367"/>
      <c r="G1780" s="367"/>
      <c r="H1780" s="367"/>
      <c r="I1780" s="171" t="s">
        <v>301</v>
      </c>
      <c r="J1780" s="128">
        <v>250</v>
      </c>
      <c r="K1780" s="128">
        <v>102</v>
      </c>
      <c r="L1780" s="156">
        <f t="shared" si="81"/>
        <v>148</v>
      </c>
      <c r="M1780" s="171" t="s">
        <v>48</v>
      </c>
      <c r="N1780" s="128">
        <v>0</v>
      </c>
      <c r="O1780" s="128">
        <v>88</v>
      </c>
      <c r="P1780" s="156">
        <f t="shared" si="82"/>
        <v>-88</v>
      </c>
    </row>
    <row r="1781" spans="1:16" ht="14.1" customHeight="1" x14ac:dyDescent="0.2">
      <c r="A1781" s="104"/>
      <c r="D1781" s="367"/>
      <c r="F1781" s="367"/>
      <c r="G1781" s="367"/>
      <c r="H1781" s="367"/>
      <c r="I1781" s="171" t="s">
        <v>262</v>
      </c>
      <c r="J1781" s="128">
        <v>209</v>
      </c>
      <c r="K1781" s="128">
        <v>93</v>
      </c>
      <c r="L1781" s="156">
        <f t="shared" si="81"/>
        <v>116</v>
      </c>
      <c r="M1781" s="171" t="s">
        <v>346</v>
      </c>
      <c r="N1781" s="128">
        <v>0</v>
      </c>
      <c r="O1781" s="128">
        <v>86</v>
      </c>
      <c r="P1781" s="156">
        <f t="shared" si="82"/>
        <v>-86</v>
      </c>
    </row>
    <row r="1782" spans="1:16" ht="14.1" customHeight="1" x14ac:dyDescent="0.2">
      <c r="A1782" s="104"/>
      <c r="D1782" s="367"/>
      <c r="F1782" s="367"/>
      <c r="G1782" s="367"/>
      <c r="H1782" s="367"/>
      <c r="I1782" s="171" t="s">
        <v>305</v>
      </c>
      <c r="J1782" s="128">
        <v>183</v>
      </c>
      <c r="K1782" s="128">
        <v>98</v>
      </c>
      <c r="L1782" s="156">
        <f t="shared" si="81"/>
        <v>85</v>
      </c>
      <c r="M1782" s="171" t="s">
        <v>304</v>
      </c>
      <c r="N1782" s="128">
        <v>78</v>
      </c>
      <c r="O1782" s="128">
        <v>158</v>
      </c>
      <c r="P1782" s="156">
        <f t="shared" si="82"/>
        <v>-80</v>
      </c>
    </row>
    <row r="1783" spans="1:16" ht="14.1" customHeight="1" x14ac:dyDescent="0.2">
      <c r="A1783" s="104"/>
      <c r="D1783" s="367"/>
      <c r="F1783" s="367"/>
      <c r="G1783" s="367"/>
      <c r="H1783" s="367"/>
      <c r="I1783" s="171" t="s">
        <v>321</v>
      </c>
      <c r="J1783" s="128">
        <v>1037</v>
      </c>
      <c r="K1783" s="128">
        <v>963</v>
      </c>
      <c r="L1783" s="156">
        <f t="shared" si="81"/>
        <v>74</v>
      </c>
      <c r="M1783" s="171" t="s">
        <v>341</v>
      </c>
      <c r="N1783" s="128">
        <v>48</v>
      </c>
      <c r="O1783" s="128">
        <v>127</v>
      </c>
      <c r="P1783" s="156">
        <f t="shared" si="82"/>
        <v>-79</v>
      </c>
    </row>
    <row r="1784" spans="1:16" ht="14.1" customHeight="1" x14ac:dyDescent="0.2">
      <c r="A1784" s="104"/>
      <c r="D1784" s="367"/>
      <c r="F1784" s="367"/>
      <c r="G1784" s="367"/>
      <c r="H1784" s="367"/>
      <c r="I1784" s="171" t="s">
        <v>198</v>
      </c>
      <c r="J1784" s="128">
        <v>441</v>
      </c>
      <c r="K1784" s="128">
        <v>396</v>
      </c>
      <c r="L1784" s="156">
        <f t="shared" si="81"/>
        <v>45</v>
      </c>
      <c r="M1784" s="171" t="s">
        <v>317</v>
      </c>
      <c r="N1784" s="128">
        <v>32</v>
      </c>
      <c r="O1784" s="128">
        <v>88</v>
      </c>
      <c r="P1784" s="156">
        <f t="shared" si="82"/>
        <v>-56</v>
      </c>
    </row>
    <row r="1785" spans="1:16" ht="14.1" customHeight="1" x14ac:dyDescent="0.2">
      <c r="A1785" s="104"/>
      <c r="D1785" s="367"/>
      <c r="F1785" s="367"/>
      <c r="G1785" s="367"/>
      <c r="H1785" s="367"/>
      <c r="I1785" s="171" t="s">
        <v>303</v>
      </c>
      <c r="J1785" s="128">
        <v>31</v>
      </c>
      <c r="K1785" s="128">
        <v>1</v>
      </c>
      <c r="L1785" s="156">
        <f t="shared" si="81"/>
        <v>30</v>
      </c>
      <c r="M1785" s="171" t="s">
        <v>316</v>
      </c>
      <c r="N1785" s="128">
        <v>10</v>
      </c>
      <c r="O1785" s="128">
        <v>46</v>
      </c>
      <c r="P1785" s="156">
        <f t="shared" si="82"/>
        <v>-36</v>
      </c>
    </row>
    <row r="1786" spans="1:16" ht="14.1" customHeight="1" x14ac:dyDescent="0.2">
      <c r="A1786" s="104"/>
      <c r="D1786" s="367"/>
      <c r="F1786" s="367"/>
      <c r="G1786" s="367"/>
      <c r="H1786" s="367"/>
      <c r="I1786" s="171" t="s">
        <v>335</v>
      </c>
      <c r="J1786" s="128">
        <v>443</v>
      </c>
      <c r="K1786" s="128">
        <v>421</v>
      </c>
      <c r="L1786" s="156">
        <f t="shared" si="81"/>
        <v>22</v>
      </c>
      <c r="M1786" s="171" t="s">
        <v>52</v>
      </c>
      <c r="N1786" s="128">
        <v>0</v>
      </c>
      <c r="O1786" s="128">
        <v>35</v>
      </c>
      <c r="P1786" s="156">
        <f t="shared" si="82"/>
        <v>-35</v>
      </c>
    </row>
    <row r="1787" spans="1:16" ht="14.1" customHeight="1" x14ac:dyDescent="0.2">
      <c r="A1787" s="104"/>
      <c r="D1787" s="367"/>
      <c r="F1787" s="367"/>
      <c r="G1787" s="367"/>
      <c r="H1787" s="367"/>
      <c r="I1787" s="171" t="s">
        <v>329</v>
      </c>
      <c r="J1787" s="128">
        <v>254</v>
      </c>
      <c r="K1787" s="128">
        <v>234</v>
      </c>
      <c r="L1787" s="156">
        <f t="shared" si="81"/>
        <v>20</v>
      </c>
      <c r="M1787" s="171" t="s">
        <v>327</v>
      </c>
      <c r="N1787" s="128">
        <v>876</v>
      </c>
      <c r="O1787" s="128">
        <v>897</v>
      </c>
      <c r="P1787" s="156">
        <f t="shared" si="82"/>
        <v>-21</v>
      </c>
    </row>
    <row r="1788" spans="1:16" ht="14.1" customHeight="1" x14ac:dyDescent="0.2">
      <c r="A1788" s="104"/>
      <c r="D1788" s="367"/>
      <c r="F1788" s="367"/>
      <c r="G1788" s="367"/>
      <c r="H1788" s="367"/>
      <c r="I1788" s="171" t="s">
        <v>320</v>
      </c>
      <c r="J1788" s="128">
        <v>16</v>
      </c>
      <c r="K1788" s="128">
        <v>2</v>
      </c>
      <c r="L1788" s="156">
        <f t="shared" si="81"/>
        <v>14</v>
      </c>
      <c r="M1788" s="171" t="s">
        <v>326</v>
      </c>
      <c r="N1788" s="128">
        <v>1</v>
      </c>
      <c r="O1788" s="128">
        <v>17</v>
      </c>
      <c r="P1788" s="156">
        <f t="shared" si="82"/>
        <v>-16</v>
      </c>
    </row>
    <row r="1789" spans="1:16" ht="14.1" customHeight="1" x14ac:dyDescent="0.2">
      <c r="A1789" s="104"/>
      <c r="B1789" s="367"/>
      <c r="C1789" s="367"/>
      <c r="D1789" s="367"/>
      <c r="E1789" s="367"/>
      <c r="F1789" s="367"/>
      <c r="G1789" s="367"/>
      <c r="H1789" s="367"/>
      <c r="I1789" s="171" t="s">
        <v>315</v>
      </c>
      <c r="J1789" s="128">
        <v>98</v>
      </c>
      <c r="K1789" s="128">
        <v>88</v>
      </c>
      <c r="L1789" s="156">
        <f t="shared" si="81"/>
        <v>10</v>
      </c>
      <c r="M1789" s="171" t="s">
        <v>324</v>
      </c>
      <c r="N1789" s="128">
        <v>0</v>
      </c>
      <c r="O1789" s="128">
        <v>15</v>
      </c>
      <c r="P1789" s="156">
        <f t="shared" si="82"/>
        <v>-15</v>
      </c>
    </row>
    <row r="1790" spans="1:16" ht="14.1" customHeight="1" x14ac:dyDescent="0.2">
      <c r="D1790" s="367"/>
      <c r="F1790" s="367"/>
      <c r="G1790" s="367"/>
      <c r="H1790" s="367"/>
      <c r="I1790" s="171" t="s">
        <v>340</v>
      </c>
      <c r="J1790" s="128">
        <v>43</v>
      </c>
      <c r="K1790" s="128">
        <v>33</v>
      </c>
      <c r="L1790" s="156">
        <f t="shared" si="81"/>
        <v>10</v>
      </c>
      <c r="M1790" s="171" t="s">
        <v>30</v>
      </c>
      <c r="N1790" s="128">
        <v>0</v>
      </c>
      <c r="O1790" s="128">
        <v>6</v>
      </c>
      <c r="P1790" s="156">
        <f t="shared" si="82"/>
        <v>-6</v>
      </c>
    </row>
    <row r="1791" spans="1:16" ht="14.1" customHeight="1" x14ac:dyDescent="0.2">
      <c r="D1791" s="367"/>
      <c r="F1791" s="367"/>
      <c r="G1791" s="367"/>
      <c r="H1791" s="367"/>
      <c r="I1791" s="171" t="s">
        <v>334</v>
      </c>
      <c r="J1791" s="128">
        <v>14</v>
      </c>
      <c r="K1791" s="128">
        <v>5</v>
      </c>
      <c r="L1791" s="156">
        <f t="shared" si="81"/>
        <v>9</v>
      </c>
      <c r="M1791" s="171" t="s">
        <v>261</v>
      </c>
      <c r="N1791" s="128">
        <v>3</v>
      </c>
      <c r="O1791" s="128">
        <v>9</v>
      </c>
      <c r="P1791" s="156">
        <f t="shared" si="82"/>
        <v>-6</v>
      </c>
    </row>
    <row r="1792" spans="1:16" ht="14.1" customHeight="1" x14ac:dyDescent="0.2">
      <c r="D1792" s="367"/>
      <c r="F1792" s="367"/>
      <c r="G1792" s="367"/>
      <c r="H1792" s="367"/>
      <c r="I1792" s="171" t="s">
        <v>342</v>
      </c>
      <c r="J1792" s="128">
        <v>6</v>
      </c>
      <c r="K1792" s="128">
        <v>0</v>
      </c>
      <c r="L1792" s="156">
        <f t="shared" si="81"/>
        <v>6</v>
      </c>
      <c r="M1792" s="171" t="s">
        <v>22</v>
      </c>
      <c r="N1792" s="128">
        <v>1</v>
      </c>
      <c r="O1792" s="128">
        <v>7</v>
      </c>
      <c r="P1792" s="156">
        <f t="shared" si="82"/>
        <v>-6</v>
      </c>
    </row>
    <row r="1793" spans="1:16" ht="14.1" customHeight="1" x14ac:dyDescent="0.2">
      <c r="D1793" s="367"/>
      <c r="F1793" s="367"/>
      <c r="G1793" s="367"/>
      <c r="H1793" s="367"/>
      <c r="I1793" s="171" t="s">
        <v>311</v>
      </c>
      <c r="J1793" s="128">
        <v>3</v>
      </c>
      <c r="K1793" s="128">
        <v>0</v>
      </c>
      <c r="L1793" s="156">
        <f t="shared" si="81"/>
        <v>3</v>
      </c>
      <c r="M1793" s="171" t="s">
        <v>212</v>
      </c>
      <c r="N1793" s="128">
        <v>1</v>
      </c>
      <c r="O1793" s="128">
        <v>5</v>
      </c>
      <c r="P1793" s="156">
        <f t="shared" si="82"/>
        <v>-4</v>
      </c>
    </row>
    <row r="1794" spans="1:16" ht="14.1" customHeight="1" x14ac:dyDescent="0.2">
      <c r="D1794" s="367"/>
      <c r="F1794" s="367"/>
      <c r="G1794" s="367"/>
      <c r="H1794" s="367"/>
      <c r="I1794" s="171" t="s">
        <v>331</v>
      </c>
      <c r="J1794" s="128">
        <v>10</v>
      </c>
      <c r="K1794" s="128">
        <v>9</v>
      </c>
      <c r="L1794" s="156">
        <f t="shared" si="81"/>
        <v>1</v>
      </c>
      <c r="M1794" s="171" t="s">
        <v>201</v>
      </c>
      <c r="N1794" s="128">
        <v>25</v>
      </c>
      <c r="O1794" s="128">
        <v>28</v>
      </c>
      <c r="P1794" s="156">
        <f t="shared" si="82"/>
        <v>-3</v>
      </c>
    </row>
    <row r="1795" spans="1:16" ht="14.1" customHeight="1" x14ac:dyDescent="0.2">
      <c r="D1795" s="367"/>
      <c r="F1795" s="367"/>
      <c r="G1795" s="367"/>
      <c r="H1795" s="367"/>
      <c r="I1795" s="171" t="s">
        <v>337</v>
      </c>
      <c r="J1795" s="128">
        <v>1</v>
      </c>
      <c r="K1795" s="128">
        <v>0</v>
      </c>
      <c r="L1795" s="156">
        <f t="shared" si="81"/>
        <v>1</v>
      </c>
      <c r="M1795" s="171" t="s">
        <v>349</v>
      </c>
      <c r="N1795" s="128">
        <v>0</v>
      </c>
      <c r="O1795" s="128">
        <v>3</v>
      </c>
      <c r="P1795" s="156">
        <f t="shared" si="82"/>
        <v>-3</v>
      </c>
    </row>
    <row r="1796" spans="1:16" ht="14.1" customHeight="1" x14ac:dyDescent="0.2">
      <c r="A1796" s="111"/>
      <c r="D1796" s="367"/>
      <c r="F1796" s="367"/>
      <c r="G1796" s="367"/>
      <c r="H1796" s="367"/>
      <c r="I1796" s="171" t="s">
        <v>271</v>
      </c>
      <c r="J1796" s="128">
        <v>1</v>
      </c>
      <c r="K1796" s="128">
        <v>0</v>
      </c>
      <c r="L1796" s="156">
        <f t="shared" si="81"/>
        <v>1</v>
      </c>
      <c r="M1796" s="171" t="s">
        <v>33</v>
      </c>
      <c r="N1796" s="128">
        <v>12</v>
      </c>
      <c r="O1796" s="128">
        <v>14</v>
      </c>
      <c r="P1796" s="156">
        <f t="shared" si="82"/>
        <v>-2</v>
      </c>
    </row>
    <row r="1797" spans="1:16" ht="14.1" customHeight="1" x14ac:dyDescent="0.2">
      <c r="A1797" s="111"/>
      <c r="D1797" s="367"/>
      <c r="F1797" s="367"/>
      <c r="G1797" s="367"/>
      <c r="H1797" s="367"/>
      <c r="I1797" s="171" t="s">
        <v>28</v>
      </c>
      <c r="J1797" s="128">
        <v>1</v>
      </c>
      <c r="K1797" s="128">
        <v>1</v>
      </c>
      <c r="L1797" s="156">
        <f t="shared" si="81"/>
        <v>0</v>
      </c>
      <c r="M1797" s="171" t="s">
        <v>137</v>
      </c>
      <c r="N1797" s="128">
        <v>7186</v>
      </c>
      <c r="O1797" s="128">
        <v>10024</v>
      </c>
      <c r="P1797" s="156">
        <f t="shared" si="82"/>
        <v>-2838</v>
      </c>
    </row>
    <row r="1798" spans="1:16" ht="14.1" customHeight="1" x14ac:dyDescent="0.2">
      <c r="A1798" s="111"/>
      <c r="D1798" s="367"/>
      <c r="F1798" s="367"/>
      <c r="G1798" s="367"/>
      <c r="H1798" s="367"/>
      <c r="I1798" s="171" t="s">
        <v>204</v>
      </c>
      <c r="J1798" s="128">
        <v>5</v>
      </c>
      <c r="K1798" s="128">
        <v>5</v>
      </c>
      <c r="L1798" s="156">
        <f t="shared" si="81"/>
        <v>0</v>
      </c>
    </row>
    <row r="1799" spans="1:16" ht="14.1" customHeight="1" x14ac:dyDescent="0.2">
      <c r="A1799" s="111"/>
      <c r="D1799" s="367"/>
      <c r="F1799" s="367"/>
      <c r="G1799" s="367"/>
      <c r="H1799" s="367"/>
      <c r="I1799" s="171" t="s">
        <v>44</v>
      </c>
      <c r="J1799" s="128">
        <v>3</v>
      </c>
      <c r="K1799" s="128">
        <v>3</v>
      </c>
      <c r="L1799" s="156">
        <f t="shared" si="81"/>
        <v>0</v>
      </c>
      <c r="M1799" s="131"/>
      <c r="N1799" s="128"/>
      <c r="O1799" s="128"/>
      <c r="P1799" s="156"/>
    </row>
    <row r="1800" spans="1:16" ht="14.1" customHeight="1" x14ac:dyDescent="0.2">
      <c r="A1800" s="111"/>
      <c r="D1800" s="367"/>
      <c r="F1800" s="367"/>
      <c r="G1800" s="367"/>
      <c r="H1800" s="367"/>
      <c r="I1800" s="131"/>
      <c r="J1800" s="128"/>
      <c r="K1800" s="128"/>
      <c r="L1800" s="156"/>
      <c r="M1800" s="131"/>
      <c r="N1800" s="128"/>
      <c r="O1800" s="128"/>
      <c r="P1800" s="156"/>
    </row>
    <row r="1801" spans="1:16" ht="14.1" customHeight="1" x14ac:dyDescent="0.2">
      <c r="A1801" s="111"/>
      <c r="D1801" s="367"/>
      <c r="F1801" s="367"/>
      <c r="G1801" s="367"/>
      <c r="H1801" s="367"/>
      <c r="I1801" s="131"/>
      <c r="J1801" s="128"/>
      <c r="K1801" s="128"/>
      <c r="L1801" s="156"/>
      <c r="M1801" s="131"/>
      <c r="N1801" s="128"/>
      <c r="O1801" s="128"/>
      <c r="P1801" s="156"/>
    </row>
    <row r="1802" spans="1:16" ht="14.1" customHeight="1" x14ac:dyDescent="0.2">
      <c r="A1802" s="111"/>
      <c r="D1802" s="367"/>
      <c r="F1802" s="367"/>
      <c r="G1802" s="367"/>
      <c r="H1802" s="367"/>
      <c r="I1802" s="131"/>
      <c r="J1802" s="128"/>
      <c r="K1802" s="128"/>
      <c r="L1802" s="156"/>
      <c r="M1802" s="369"/>
      <c r="N1802" s="370"/>
      <c r="O1802" s="370"/>
      <c r="P1802" s="156"/>
    </row>
    <row r="1803" spans="1:16" ht="14.1" customHeight="1" x14ac:dyDescent="0.2">
      <c r="A1803" s="111"/>
      <c r="M1803" s="369"/>
      <c r="N1803" s="370"/>
      <c r="O1803" s="370"/>
      <c r="P1803" s="156"/>
    </row>
    <row r="1804" spans="1:16" ht="14.1" customHeight="1" x14ac:dyDescent="0.2">
      <c r="I1804" s="131"/>
      <c r="J1804" s="128"/>
      <c r="K1804" s="128"/>
      <c r="L1804" s="156"/>
      <c r="M1804" s="369"/>
      <c r="N1804" s="370"/>
      <c r="O1804" s="370"/>
      <c r="P1804" s="156"/>
    </row>
    <row r="1805" spans="1:16" ht="14.1" customHeight="1" x14ac:dyDescent="0.2">
      <c r="M1805" s="369"/>
      <c r="N1805" s="370"/>
      <c r="O1805" s="370"/>
      <c r="P1805" s="156"/>
    </row>
    <row r="1806" spans="1:16" ht="14.1" customHeight="1" x14ac:dyDescent="0.2">
      <c r="A1806" s="104"/>
      <c r="I1806" s="131"/>
      <c r="J1806" s="128"/>
      <c r="K1806" s="128"/>
      <c r="L1806" s="156"/>
    </row>
    <row r="1807" spans="1:16" ht="14.1" customHeight="1" x14ac:dyDescent="0.2">
      <c r="I1807" s="131"/>
      <c r="J1807" s="370"/>
      <c r="K1807" s="370"/>
      <c r="L1807" s="156"/>
    </row>
    <row r="1808" spans="1:16" ht="14.1" customHeight="1" x14ac:dyDescent="0.2">
      <c r="I1808" s="131"/>
      <c r="J1808" s="370"/>
      <c r="K1808" s="370"/>
      <c r="L1808" s="156"/>
    </row>
    <row r="1809" spans="1:16" ht="14.1" customHeight="1" x14ac:dyDescent="0.2">
      <c r="I1809" s="131"/>
      <c r="J1809" s="370"/>
      <c r="K1809" s="370"/>
      <c r="L1809" s="156"/>
    </row>
    <row r="1810" spans="1:16" ht="14.1" customHeight="1" x14ac:dyDescent="0.2">
      <c r="M1810" s="369"/>
      <c r="N1810" s="370"/>
      <c r="O1810" s="370"/>
      <c r="P1810" s="156"/>
    </row>
    <row r="1811" spans="1:16" ht="14.1" customHeight="1" x14ac:dyDescent="0.2"/>
    <row r="1812" spans="1:16" ht="14.1" customHeight="1" x14ac:dyDescent="0.2"/>
    <row r="1813" spans="1:16" ht="14.1" customHeight="1" x14ac:dyDescent="0.2"/>
    <row r="1814" spans="1:16" ht="14.1" customHeight="1" x14ac:dyDescent="0.2"/>
    <row r="1815" spans="1:16" ht="14.1" customHeight="1" x14ac:dyDescent="0.2">
      <c r="A1815" s="104"/>
      <c r="I1815" s="371" t="s">
        <v>351</v>
      </c>
      <c r="J1815" s="372">
        <f>SUM(J1772:J1814)</f>
        <v>22482</v>
      </c>
      <c r="K1815" s="372">
        <f>SUM(K1772:K1814)</f>
        <v>13181</v>
      </c>
      <c r="L1815" s="372">
        <f>SUM(L1772:L1814)</f>
        <v>9301</v>
      </c>
      <c r="M1815" s="378" t="s">
        <v>351</v>
      </c>
      <c r="N1815" s="372">
        <f>SUM(N1772:N1814)</f>
        <v>77124</v>
      </c>
      <c r="O1815" s="372">
        <f>SUM(O1772:O1814)</f>
        <v>93217</v>
      </c>
      <c r="P1815" s="372">
        <f>SUM(P1772:P1814)</f>
        <v>-16093</v>
      </c>
    </row>
    <row r="1816" spans="1:16" ht="14.1" customHeight="1" x14ac:dyDescent="0.2">
      <c r="A1816" s="104"/>
      <c r="I1816" s="379"/>
      <c r="J1816" s="372">
        <f>N1815</f>
        <v>77124</v>
      </c>
      <c r="K1816" s="372">
        <f>O1815</f>
        <v>93217</v>
      </c>
      <c r="L1816" s="372">
        <f>P1815</f>
        <v>-16093</v>
      </c>
      <c r="M1816" s="388"/>
      <c r="N1816" s="389"/>
      <c r="O1816" s="389"/>
      <c r="P1816" s="389"/>
    </row>
    <row r="1817" spans="1:16" ht="14.1" customHeight="1" x14ac:dyDescent="0.2">
      <c r="A1817" s="104"/>
      <c r="J1817" s="376">
        <f>SUM(J1815:J1816)</f>
        <v>99606</v>
      </c>
      <c r="K1817" s="376">
        <f>SUM(K1815:K1816)</f>
        <v>106398</v>
      </c>
      <c r="L1817" s="376">
        <f>SUM(L1815:L1816)</f>
        <v>-6792</v>
      </c>
    </row>
    <row r="1818" spans="1:16" ht="14.1" customHeight="1" x14ac:dyDescent="0.2">
      <c r="A1818" s="104"/>
      <c r="I1818" s="377" t="s">
        <v>407</v>
      </c>
      <c r="J1818" s="342">
        <f>C1771-J1817</f>
        <v>0</v>
      </c>
      <c r="K1818" s="342">
        <f>E1771-K1817</f>
        <v>0</v>
      </c>
      <c r="L1818" s="342">
        <f>G1771-L1817</f>
        <v>0</v>
      </c>
      <c r="M1818" s="343" t="s">
        <v>360</v>
      </c>
    </row>
    <row r="1819" spans="1:16" ht="14.1" customHeight="1" x14ac:dyDescent="0.2">
      <c r="I1819" s="392"/>
    </row>
    <row r="1820" spans="1:16" ht="14.1" customHeight="1" x14ac:dyDescent="0.2">
      <c r="A1820" s="114">
        <v>37</v>
      </c>
      <c r="B1820" s="190" t="s">
        <v>82</v>
      </c>
      <c r="C1820" s="48">
        <v>98406</v>
      </c>
      <c r="D1820" s="363">
        <f>C1820*100/22958322</f>
        <v>0.42862888672787147</v>
      </c>
      <c r="E1820" s="48">
        <v>91107</v>
      </c>
      <c r="F1820" s="363">
        <f>E1820*100/23212007</f>
        <v>0.39249945082301585</v>
      </c>
      <c r="G1820" s="120">
        <f>C1820-E1820</f>
        <v>7299</v>
      </c>
      <c r="H1820" s="121">
        <f>G1820*100/E1820</f>
        <v>8.011459053640225</v>
      </c>
      <c r="I1820" s="371"/>
      <c r="J1820" s="372"/>
      <c r="K1820" s="372"/>
      <c r="L1820" s="372"/>
      <c r="M1820" s="378"/>
      <c r="N1820" s="372"/>
      <c r="O1820" s="372"/>
      <c r="P1820" s="372"/>
    </row>
    <row r="1821" spans="1:16" ht="14.1" customHeight="1" x14ac:dyDescent="0.2">
      <c r="I1821" s="171" t="s">
        <v>33</v>
      </c>
      <c r="J1821" s="128">
        <v>5260</v>
      </c>
      <c r="K1821" s="128">
        <v>1654</v>
      </c>
      <c r="L1821" s="156">
        <f t="shared" ref="L1821:L1853" si="83">J1821-K1821</f>
        <v>3606</v>
      </c>
      <c r="M1821" s="171" t="s">
        <v>314</v>
      </c>
      <c r="N1821" s="128">
        <v>7830</v>
      </c>
      <c r="O1821" s="128">
        <v>9599</v>
      </c>
      <c r="P1821" s="156">
        <f t="shared" ref="P1821:P1848" si="84">N1821-O1821</f>
        <v>-1769</v>
      </c>
    </row>
    <row r="1822" spans="1:16" ht="14.1" customHeight="1" x14ac:dyDescent="0.2">
      <c r="I1822" s="171" t="s">
        <v>130</v>
      </c>
      <c r="J1822" s="128">
        <v>34805</v>
      </c>
      <c r="K1822" s="128">
        <v>32145</v>
      </c>
      <c r="L1822" s="156">
        <f t="shared" si="83"/>
        <v>2660</v>
      </c>
      <c r="M1822" s="171" t="s">
        <v>344</v>
      </c>
      <c r="N1822" s="128">
        <v>0</v>
      </c>
      <c r="O1822" s="128">
        <v>530</v>
      </c>
      <c r="P1822" s="156">
        <f t="shared" si="84"/>
        <v>-530</v>
      </c>
    </row>
    <row r="1823" spans="1:16" ht="14.1" customHeight="1" x14ac:dyDescent="0.2">
      <c r="I1823" s="171" t="s">
        <v>34</v>
      </c>
      <c r="J1823" s="128">
        <v>1854</v>
      </c>
      <c r="K1823" s="128">
        <v>842</v>
      </c>
      <c r="L1823" s="156">
        <f t="shared" si="83"/>
        <v>1012</v>
      </c>
      <c r="M1823" s="171" t="s">
        <v>323</v>
      </c>
      <c r="N1823" s="128">
        <v>4892</v>
      </c>
      <c r="O1823" s="128">
        <v>5206</v>
      </c>
      <c r="P1823" s="156">
        <f t="shared" si="84"/>
        <v>-314</v>
      </c>
    </row>
    <row r="1824" spans="1:16" ht="14.1" customHeight="1" x14ac:dyDescent="0.2">
      <c r="I1824" s="171" t="s">
        <v>23</v>
      </c>
      <c r="J1824" s="128">
        <v>9738</v>
      </c>
      <c r="K1824" s="128">
        <v>8973</v>
      </c>
      <c r="L1824" s="156">
        <f t="shared" si="83"/>
        <v>765</v>
      </c>
      <c r="M1824" s="171" t="s">
        <v>338</v>
      </c>
      <c r="N1824" s="128">
        <v>25</v>
      </c>
      <c r="O1824" s="128">
        <v>337</v>
      </c>
      <c r="P1824" s="156">
        <f t="shared" si="84"/>
        <v>-312</v>
      </c>
    </row>
    <row r="1825" spans="1:16" ht="14.1" customHeight="1" x14ac:dyDescent="0.2">
      <c r="I1825" s="171" t="s">
        <v>306</v>
      </c>
      <c r="J1825" s="128">
        <v>4157</v>
      </c>
      <c r="K1825" s="128">
        <v>3445</v>
      </c>
      <c r="L1825" s="156">
        <f t="shared" si="83"/>
        <v>712</v>
      </c>
      <c r="M1825" s="171" t="s">
        <v>198</v>
      </c>
      <c r="N1825" s="128">
        <v>1454</v>
      </c>
      <c r="O1825" s="128">
        <v>1697</v>
      </c>
      <c r="P1825" s="156">
        <f t="shared" si="84"/>
        <v>-243</v>
      </c>
    </row>
    <row r="1826" spans="1:16" ht="14.1" customHeight="1" x14ac:dyDescent="0.2">
      <c r="I1826" s="171" t="s">
        <v>28</v>
      </c>
      <c r="J1826" s="128">
        <v>3104</v>
      </c>
      <c r="K1826" s="128">
        <v>2718</v>
      </c>
      <c r="L1826" s="156">
        <f t="shared" si="83"/>
        <v>386</v>
      </c>
      <c r="M1826" s="171" t="s">
        <v>319</v>
      </c>
      <c r="N1826" s="128">
        <v>111</v>
      </c>
      <c r="O1826" s="128">
        <v>342</v>
      </c>
      <c r="P1826" s="156">
        <f t="shared" si="84"/>
        <v>-231</v>
      </c>
    </row>
    <row r="1827" spans="1:16" ht="14.1" customHeight="1" x14ac:dyDescent="0.2">
      <c r="I1827" s="171" t="s">
        <v>315</v>
      </c>
      <c r="J1827" s="128">
        <v>916</v>
      </c>
      <c r="K1827" s="128">
        <v>602</v>
      </c>
      <c r="L1827" s="156">
        <f t="shared" si="83"/>
        <v>314</v>
      </c>
      <c r="M1827" s="171" t="s">
        <v>22</v>
      </c>
      <c r="N1827" s="128">
        <v>1654</v>
      </c>
      <c r="O1827" s="128">
        <v>1856</v>
      </c>
      <c r="P1827" s="156">
        <f t="shared" si="84"/>
        <v>-202</v>
      </c>
    </row>
    <row r="1828" spans="1:16" ht="14.1" customHeight="1" x14ac:dyDescent="0.2">
      <c r="I1828" s="171" t="s">
        <v>316</v>
      </c>
      <c r="J1828" s="128">
        <v>663</v>
      </c>
      <c r="K1828" s="128">
        <v>514</v>
      </c>
      <c r="L1828" s="156">
        <f t="shared" si="83"/>
        <v>149</v>
      </c>
      <c r="M1828" s="171" t="s">
        <v>318</v>
      </c>
      <c r="N1828" s="128">
        <v>254</v>
      </c>
      <c r="O1828" s="128">
        <v>452</v>
      </c>
      <c r="P1828" s="156">
        <f t="shared" si="84"/>
        <v>-198</v>
      </c>
    </row>
    <row r="1829" spans="1:16" ht="14.1" customHeight="1" x14ac:dyDescent="0.2">
      <c r="I1829" s="171" t="s">
        <v>329</v>
      </c>
      <c r="J1829" s="128">
        <v>190</v>
      </c>
      <c r="K1829" s="128">
        <v>58</v>
      </c>
      <c r="L1829" s="156">
        <f t="shared" si="83"/>
        <v>132</v>
      </c>
      <c r="M1829" s="171" t="s">
        <v>199</v>
      </c>
      <c r="N1829" s="128">
        <v>2515</v>
      </c>
      <c r="O1829" s="128">
        <v>2693</v>
      </c>
      <c r="P1829" s="156">
        <f t="shared" si="84"/>
        <v>-178</v>
      </c>
    </row>
    <row r="1830" spans="1:16" ht="14.1" customHeight="1" x14ac:dyDescent="0.2">
      <c r="I1830" s="171" t="s">
        <v>254</v>
      </c>
      <c r="J1830" s="128">
        <v>134</v>
      </c>
      <c r="K1830" s="128">
        <v>6</v>
      </c>
      <c r="L1830" s="156">
        <f t="shared" si="83"/>
        <v>128</v>
      </c>
      <c r="M1830" s="171" t="s">
        <v>312</v>
      </c>
      <c r="N1830" s="128">
        <v>2757</v>
      </c>
      <c r="O1830" s="128">
        <v>2910</v>
      </c>
      <c r="P1830" s="156">
        <f t="shared" si="84"/>
        <v>-153</v>
      </c>
    </row>
    <row r="1831" spans="1:16" ht="14.1" customHeight="1" x14ac:dyDescent="0.2">
      <c r="A1831" s="111"/>
      <c r="I1831" s="171" t="s">
        <v>302</v>
      </c>
      <c r="J1831" s="128">
        <v>2033</v>
      </c>
      <c r="K1831" s="128">
        <v>1913</v>
      </c>
      <c r="L1831" s="156">
        <f t="shared" si="83"/>
        <v>120</v>
      </c>
      <c r="M1831" s="171" t="s">
        <v>311</v>
      </c>
      <c r="N1831" s="128">
        <v>65</v>
      </c>
      <c r="O1831" s="128">
        <v>197</v>
      </c>
      <c r="P1831" s="156">
        <f t="shared" si="84"/>
        <v>-132</v>
      </c>
    </row>
    <row r="1832" spans="1:16" ht="14.1" customHeight="1" x14ac:dyDescent="0.2">
      <c r="I1832" s="171" t="s">
        <v>305</v>
      </c>
      <c r="J1832" s="128">
        <v>271</v>
      </c>
      <c r="K1832" s="128">
        <v>173</v>
      </c>
      <c r="L1832" s="156">
        <f t="shared" si="83"/>
        <v>98</v>
      </c>
      <c r="M1832" s="171" t="s">
        <v>261</v>
      </c>
      <c r="N1832" s="128">
        <v>35</v>
      </c>
      <c r="O1832" s="128">
        <v>133</v>
      </c>
      <c r="P1832" s="156">
        <f t="shared" si="84"/>
        <v>-98</v>
      </c>
    </row>
    <row r="1833" spans="1:16" ht="14.1" customHeight="1" x14ac:dyDescent="0.2">
      <c r="I1833" s="171" t="s">
        <v>31</v>
      </c>
      <c r="J1833" s="128">
        <v>1397</v>
      </c>
      <c r="K1833" s="128">
        <v>1304</v>
      </c>
      <c r="L1833" s="156">
        <f t="shared" si="83"/>
        <v>93</v>
      </c>
      <c r="M1833" s="171" t="s">
        <v>304</v>
      </c>
      <c r="N1833" s="128">
        <v>633</v>
      </c>
      <c r="O1833" s="128">
        <v>723</v>
      </c>
      <c r="P1833" s="156">
        <f t="shared" si="84"/>
        <v>-90</v>
      </c>
    </row>
    <row r="1834" spans="1:16" ht="14.1" customHeight="1" x14ac:dyDescent="0.2">
      <c r="I1834" s="171" t="s">
        <v>317</v>
      </c>
      <c r="J1834" s="128">
        <v>529</v>
      </c>
      <c r="K1834" s="128">
        <v>460</v>
      </c>
      <c r="L1834" s="156">
        <f t="shared" si="83"/>
        <v>69</v>
      </c>
      <c r="M1834" s="171" t="s">
        <v>212</v>
      </c>
      <c r="N1834" s="128">
        <v>226</v>
      </c>
      <c r="O1834" s="128">
        <v>300</v>
      </c>
      <c r="P1834" s="156">
        <f t="shared" si="84"/>
        <v>-74</v>
      </c>
    </row>
    <row r="1835" spans="1:16" ht="14.1" customHeight="1" x14ac:dyDescent="0.2">
      <c r="I1835" s="171" t="s">
        <v>301</v>
      </c>
      <c r="J1835" s="128">
        <v>1254</v>
      </c>
      <c r="K1835" s="128">
        <v>1195</v>
      </c>
      <c r="L1835" s="156">
        <f t="shared" si="83"/>
        <v>59</v>
      </c>
      <c r="M1835" s="171" t="s">
        <v>48</v>
      </c>
      <c r="N1835" s="128">
        <v>158</v>
      </c>
      <c r="O1835" s="128">
        <v>204</v>
      </c>
      <c r="P1835" s="156">
        <f t="shared" si="84"/>
        <v>-46</v>
      </c>
    </row>
    <row r="1836" spans="1:16" ht="14.1" customHeight="1" x14ac:dyDescent="0.2">
      <c r="I1836" s="171" t="s">
        <v>308</v>
      </c>
      <c r="J1836" s="128">
        <v>56</v>
      </c>
      <c r="K1836" s="128">
        <v>26</v>
      </c>
      <c r="L1836" s="156">
        <f t="shared" si="83"/>
        <v>30</v>
      </c>
      <c r="M1836" s="171" t="s">
        <v>320</v>
      </c>
      <c r="N1836" s="128">
        <v>46</v>
      </c>
      <c r="O1836" s="128">
        <v>72</v>
      </c>
      <c r="P1836" s="156">
        <f t="shared" si="84"/>
        <v>-26</v>
      </c>
    </row>
    <row r="1837" spans="1:16" ht="14.1" customHeight="1" x14ac:dyDescent="0.2">
      <c r="I1837" s="171" t="s">
        <v>257</v>
      </c>
      <c r="J1837" s="128">
        <v>121</v>
      </c>
      <c r="K1837" s="128">
        <v>95</v>
      </c>
      <c r="L1837" s="156">
        <f t="shared" si="83"/>
        <v>26</v>
      </c>
      <c r="M1837" s="171" t="s">
        <v>17</v>
      </c>
      <c r="N1837" s="128">
        <v>12</v>
      </c>
      <c r="O1837" s="128">
        <v>33</v>
      </c>
      <c r="P1837" s="156">
        <f t="shared" si="84"/>
        <v>-21</v>
      </c>
    </row>
    <row r="1838" spans="1:16" ht="14.1" customHeight="1" x14ac:dyDescent="0.2">
      <c r="I1838" s="171" t="s">
        <v>334</v>
      </c>
      <c r="J1838" s="128">
        <v>44</v>
      </c>
      <c r="K1838" s="128">
        <v>19</v>
      </c>
      <c r="L1838" s="156">
        <f t="shared" si="83"/>
        <v>25</v>
      </c>
      <c r="M1838" s="171" t="s">
        <v>321</v>
      </c>
      <c r="N1838" s="128">
        <v>423</v>
      </c>
      <c r="O1838" s="128">
        <v>443</v>
      </c>
      <c r="P1838" s="156">
        <f t="shared" si="84"/>
        <v>-20</v>
      </c>
    </row>
    <row r="1839" spans="1:16" ht="14.1" customHeight="1" x14ac:dyDescent="0.2">
      <c r="I1839" s="171" t="s">
        <v>262</v>
      </c>
      <c r="J1839" s="128">
        <v>17</v>
      </c>
      <c r="K1839" s="128">
        <v>0</v>
      </c>
      <c r="L1839" s="156">
        <f t="shared" si="83"/>
        <v>17</v>
      </c>
      <c r="M1839" s="171" t="s">
        <v>210</v>
      </c>
      <c r="N1839" s="128">
        <v>69</v>
      </c>
      <c r="O1839" s="128">
        <v>88</v>
      </c>
      <c r="P1839" s="156">
        <f t="shared" si="84"/>
        <v>-19</v>
      </c>
    </row>
    <row r="1840" spans="1:16" ht="14.1" customHeight="1" x14ac:dyDescent="0.2">
      <c r="I1840" s="171" t="s">
        <v>201</v>
      </c>
      <c r="J1840" s="128">
        <v>17</v>
      </c>
      <c r="K1840" s="128">
        <v>1</v>
      </c>
      <c r="L1840" s="156">
        <f t="shared" si="83"/>
        <v>16</v>
      </c>
      <c r="M1840" s="171" t="s">
        <v>335</v>
      </c>
      <c r="N1840" s="128">
        <v>462</v>
      </c>
      <c r="O1840" s="128">
        <v>480</v>
      </c>
      <c r="P1840" s="156">
        <f t="shared" si="84"/>
        <v>-18</v>
      </c>
    </row>
    <row r="1841" spans="1:16" ht="14.1" customHeight="1" x14ac:dyDescent="0.2">
      <c r="I1841" s="171" t="s">
        <v>44</v>
      </c>
      <c r="J1841" s="128">
        <v>46</v>
      </c>
      <c r="K1841" s="128">
        <v>31</v>
      </c>
      <c r="L1841" s="156">
        <f t="shared" si="83"/>
        <v>15</v>
      </c>
      <c r="M1841" s="171" t="s">
        <v>303</v>
      </c>
      <c r="N1841" s="128">
        <v>84</v>
      </c>
      <c r="O1841" s="128">
        <v>96</v>
      </c>
      <c r="P1841" s="156">
        <f t="shared" si="84"/>
        <v>-12</v>
      </c>
    </row>
    <row r="1842" spans="1:16" ht="14.1" customHeight="1" x14ac:dyDescent="0.2">
      <c r="I1842" s="171" t="s">
        <v>336</v>
      </c>
      <c r="J1842" s="128">
        <v>174</v>
      </c>
      <c r="K1842" s="128">
        <v>162</v>
      </c>
      <c r="L1842" s="156">
        <f t="shared" si="83"/>
        <v>12</v>
      </c>
      <c r="M1842" s="171" t="s">
        <v>342</v>
      </c>
      <c r="N1842" s="128">
        <v>29</v>
      </c>
      <c r="O1842" s="128">
        <v>34</v>
      </c>
      <c r="P1842" s="156">
        <f t="shared" si="84"/>
        <v>-5</v>
      </c>
    </row>
    <row r="1843" spans="1:16" ht="14.1" customHeight="1" x14ac:dyDescent="0.2">
      <c r="A1843" s="104"/>
      <c r="I1843" s="171" t="s">
        <v>271</v>
      </c>
      <c r="J1843" s="128">
        <v>11</v>
      </c>
      <c r="K1843" s="128">
        <v>0</v>
      </c>
      <c r="L1843" s="156">
        <f t="shared" si="83"/>
        <v>11</v>
      </c>
      <c r="M1843" s="171" t="s">
        <v>350</v>
      </c>
      <c r="N1843" s="128">
        <v>0</v>
      </c>
      <c r="O1843" s="128">
        <v>4</v>
      </c>
      <c r="P1843" s="156">
        <f t="shared" si="84"/>
        <v>-4</v>
      </c>
    </row>
    <row r="1844" spans="1:16" ht="14.1" customHeight="1" x14ac:dyDescent="0.2">
      <c r="A1844" s="104"/>
      <c r="I1844" s="171" t="s">
        <v>313</v>
      </c>
      <c r="J1844" s="128">
        <v>24</v>
      </c>
      <c r="K1844" s="128">
        <v>15</v>
      </c>
      <c r="L1844" s="156">
        <f t="shared" si="83"/>
        <v>9</v>
      </c>
      <c r="M1844" s="171" t="s">
        <v>307</v>
      </c>
      <c r="N1844" s="128">
        <v>55</v>
      </c>
      <c r="O1844" s="128">
        <v>59</v>
      </c>
      <c r="P1844" s="156">
        <f t="shared" si="84"/>
        <v>-4</v>
      </c>
    </row>
    <row r="1845" spans="1:16" ht="14.1" customHeight="1" x14ac:dyDescent="0.2">
      <c r="A1845" s="104"/>
      <c r="B1845" s="367"/>
      <c r="C1845" s="367"/>
      <c r="D1845" s="367"/>
      <c r="E1845" s="367"/>
      <c r="F1845" s="367"/>
      <c r="G1845" s="367"/>
      <c r="H1845" s="367"/>
      <c r="I1845" s="171" t="s">
        <v>332</v>
      </c>
      <c r="J1845" s="128">
        <v>57</v>
      </c>
      <c r="K1845" s="128">
        <v>49</v>
      </c>
      <c r="L1845" s="156">
        <f t="shared" si="83"/>
        <v>8</v>
      </c>
      <c r="M1845" s="171" t="s">
        <v>326</v>
      </c>
      <c r="N1845" s="128">
        <v>7</v>
      </c>
      <c r="O1845" s="128">
        <v>11</v>
      </c>
      <c r="P1845" s="156">
        <f t="shared" si="84"/>
        <v>-4</v>
      </c>
    </row>
    <row r="1846" spans="1:16" ht="14.1" customHeight="1" x14ac:dyDescent="0.2">
      <c r="A1846" s="104"/>
      <c r="B1846" s="367"/>
      <c r="C1846" s="367"/>
      <c r="D1846" s="367"/>
      <c r="E1846" s="367"/>
      <c r="F1846" s="367"/>
      <c r="G1846" s="367"/>
      <c r="H1846" s="367"/>
      <c r="I1846" s="171" t="s">
        <v>333</v>
      </c>
      <c r="J1846" s="128">
        <v>113</v>
      </c>
      <c r="K1846" s="128">
        <v>108</v>
      </c>
      <c r="L1846" s="156">
        <f t="shared" si="83"/>
        <v>5</v>
      </c>
      <c r="M1846" s="171" t="s">
        <v>327</v>
      </c>
      <c r="N1846" s="128">
        <v>78</v>
      </c>
      <c r="O1846" s="128">
        <v>81</v>
      </c>
      <c r="P1846" s="156">
        <f t="shared" si="84"/>
        <v>-3</v>
      </c>
    </row>
    <row r="1847" spans="1:16" ht="14.1" customHeight="1" x14ac:dyDescent="0.2">
      <c r="A1847" s="104"/>
      <c r="B1847" s="367"/>
      <c r="C1847" s="367"/>
      <c r="D1847" s="367"/>
      <c r="E1847" s="367"/>
      <c r="F1847" s="367"/>
      <c r="G1847" s="367"/>
      <c r="H1847" s="367"/>
      <c r="I1847" s="171" t="s">
        <v>265</v>
      </c>
      <c r="J1847" s="128">
        <v>4</v>
      </c>
      <c r="K1847" s="128">
        <v>1</v>
      </c>
      <c r="L1847" s="156">
        <f t="shared" si="83"/>
        <v>3</v>
      </c>
      <c r="M1847" s="171" t="s">
        <v>345</v>
      </c>
      <c r="N1847" s="128">
        <v>0</v>
      </c>
      <c r="O1847" s="128">
        <v>2</v>
      </c>
      <c r="P1847" s="156">
        <f t="shared" si="84"/>
        <v>-2</v>
      </c>
    </row>
    <row r="1848" spans="1:16" ht="14.1" customHeight="1" x14ac:dyDescent="0.2">
      <c r="A1848" s="104"/>
      <c r="B1848" s="367"/>
      <c r="C1848" s="367"/>
      <c r="D1848" s="367"/>
      <c r="E1848" s="367"/>
      <c r="F1848" s="367"/>
      <c r="G1848" s="367"/>
      <c r="H1848" s="367"/>
      <c r="I1848" s="171" t="s">
        <v>328</v>
      </c>
      <c r="J1848" s="128">
        <v>7</v>
      </c>
      <c r="K1848" s="128">
        <v>5</v>
      </c>
      <c r="L1848" s="156">
        <f t="shared" si="83"/>
        <v>2</v>
      </c>
      <c r="M1848" s="171" t="s">
        <v>324</v>
      </c>
      <c r="N1848" s="128">
        <v>17</v>
      </c>
      <c r="O1848" s="128">
        <v>18</v>
      </c>
      <c r="P1848" s="156">
        <f t="shared" si="84"/>
        <v>-1</v>
      </c>
    </row>
    <row r="1849" spans="1:16" ht="14.1" customHeight="1" x14ac:dyDescent="0.2">
      <c r="A1849" s="104"/>
      <c r="B1849" s="367"/>
      <c r="C1849" s="367"/>
      <c r="D1849" s="367"/>
      <c r="E1849" s="367"/>
      <c r="F1849" s="367"/>
      <c r="G1849" s="367"/>
      <c r="H1849" s="367"/>
      <c r="I1849" s="171" t="s">
        <v>354</v>
      </c>
      <c r="J1849" s="128">
        <v>6</v>
      </c>
      <c r="K1849" s="128">
        <v>5</v>
      </c>
      <c r="L1849" s="156">
        <f t="shared" si="83"/>
        <v>1</v>
      </c>
      <c r="M1849" s="131"/>
      <c r="N1849" s="128"/>
      <c r="O1849" s="128"/>
      <c r="P1849" s="156"/>
    </row>
    <row r="1850" spans="1:16" ht="14.1" customHeight="1" x14ac:dyDescent="0.2">
      <c r="A1850" s="104"/>
      <c r="B1850" s="367"/>
      <c r="C1850" s="367"/>
      <c r="D1850" s="367"/>
      <c r="E1850" s="367"/>
      <c r="F1850" s="367"/>
      <c r="G1850" s="367"/>
      <c r="H1850" s="367"/>
      <c r="I1850" s="171" t="s">
        <v>337</v>
      </c>
      <c r="J1850" s="128">
        <v>1</v>
      </c>
      <c r="K1850" s="128">
        <v>1</v>
      </c>
      <c r="L1850" s="156">
        <f t="shared" si="83"/>
        <v>0</v>
      </c>
      <c r="M1850" s="131"/>
      <c r="N1850" s="128"/>
      <c r="O1850" s="128"/>
      <c r="P1850" s="156"/>
    </row>
    <row r="1851" spans="1:16" ht="14.1" customHeight="1" x14ac:dyDescent="0.2">
      <c r="A1851" s="104"/>
      <c r="B1851" s="367"/>
      <c r="C1851" s="367"/>
      <c r="D1851" s="367"/>
      <c r="E1851" s="367"/>
      <c r="F1851" s="367"/>
      <c r="G1851" s="367"/>
      <c r="H1851" s="367"/>
      <c r="I1851" s="171" t="s">
        <v>204</v>
      </c>
      <c r="J1851" s="128">
        <v>216</v>
      </c>
      <c r="K1851" s="128">
        <v>216</v>
      </c>
      <c r="L1851" s="156">
        <f t="shared" si="83"/>
        <v>0</v>
      </c>
      <c r="M1851" s="131"/>
      <c r="N1851" s="128"/>
      <c r="O1851" s="128"/>
      <c r="P1851" s="156"/>
    </row>
    <row r="1852" spans="1:16" ht="14.1" customHeight="1" x14ac:dyDescent="0.2">
      <c r="A1852" s="104"/>
      <c r="B1852" s="367"/>
      <c r="C1852" s="367"/>
      <c r="D1852" s="367"/>
      <c r="E1852" s="367"/>
      <c r="F1852" s="367"/>
      <c r="G1852" s="367"/>
      <c r="H1852" s="367"/>
      <c r="I1852" s="171" t="s">
        <v>134</v>
      </c>
      <c r="J1852" s="128">
        <v>1</v>
      </c>
      <c r="K1852" s="128">
        <v>1</v>
      </c>
      <c r="L1852" s="156">
        <f t="shared" si="83"/>
        <v>0</v>
      </c>
      <c r="M1852" s="131"/>
      <c r="N1852" s="128"/>
      <c r="O1852" s="128"/>
      <c r="P1852" s="156"/>
    </row>
    <row r="1853" spans="1:16" ht="14.1" customHeight="1" x14ac:dyDescent="0.2">
      <c r="A1853" s="104"/>
      <c r="B1853" s="367"/>
      <c r="C1853" s="367"/>
      <c r="D1853" s="367"/>
      <c r="E1853" s="367"/>
      <c r="F1853" s="367"/>
      <c r="G1853" s="367"/>
      <c r="H1853" s="367"/>
      <c r="I1853" s="171" t="s">
        <v>137</v>
      </c>
      <c r="J1853" s="128">
        <v>7295</v>
      </c>
      <c r="K1853" s="128">
        <v>5770</v>
      </c>
      <c r="L1853" s="156">
        <f t="shared" si="83"/>
        <v>1525</v>
      </c>
      <c r="M1853" s="369"/>
      <c r="N1853" s="370"/>
      <c r="O1853" s="370"/>
      <c r="P1853" s="156"/>
    </row>
    <row r="1854" spans="1:16" ht="14.1" customHeight="1" x14ac:dyDescent="0.2">
      <c r="A1854" s="104"/>
      <c r="B1854" s="367"/>
      <c r="C1854" s="367"/>
      <c r="D1854" s="367"/>
      <c r="E1854" s="367"/>
      <c r="F1854" s="367"/>
      <c r="G1854" s="367"/>
      <c r="H1854" s="367"/>
      <c r="M1854" s="369"/>
      <c r="N1854" s="370"/>
      <c r="O1854" s="370"/>
      <c r="P1854" s="156"/>
    </row>
    <row r="1855" spans="1:16" ht="14.1" customHeight="1" x14ac:dyDescent="0.2">
      <c r="A1855" s="104"/>
      <c r="B1855" s="367"/>
      <c r="C1855" s="367"/>
      <c r="D1855" s="367"/>
      <c r="E1855" s="367"/>
      <c r="F1855" s="367"/>
      <c r="G1855" s="367"/>
      <c r="H1855" s="367"/>
      <c r="M1855" s="369"/>
      <c r="N1855" s="370"/>
      <c r="O1855" s="370"/>
      <c r="P1855" s="156"/>
    </row>
    <row r="1856" spans="1:16" ht="14.1" customHeight="1" x14ac:dyDescent="0.2">
      <c r="A1856" s="104"/>
      <c r="B1856" s="367"/>
      <c r="C1856" s="367"/>
      <c r="D1856" s="367"/>
      <c r="E1856" s="367"/>
      <c r="F1856" s="367"/>
      <c r="G1856" s="367"/>
      <c r="H1856" s="367"/>
      <c r="I1856" s="131"/>
      <c r="J1856" s="128"/>
      <c r="K1856" s="128"/>
      <c r="L1856" s="156"/>
      <c r="M1856" s="369"/>
      <c r="N1856" s="370"/>
      <c r="O1856" s="370"/>
      <c r="P1856" s="156"/>
    </row>
    <row r="1857" spans="1:16" ht="14.1" customHeight="1" x14ac:dyDescent="0.2">
      <c r="A1857" s="104"/>
      <c r="B1857" s="367"/>
      <c r="C1857" s="367"/>
      <c r="D1857" s="367"/>
      <c r="E1857" s="367"/>
      <c r="F1857" s="367"/>
      <c r="G1857" s="367"/>
      <c r="H1857" s="367"/>
      <c r="M1857" s="369"/>
      <c r="N1857" s="370"/>
      <c r="O1857" s="370"/>
      <c r="P1857" s="156"/>
    </row>
    <row r="1858" spans="1:16" ht="14.1" customHeight="1" x14ac:dyDescent="0.2">
      <c r="A1858" s="104"/>
      <c r="I1858" s="131"/>
      <c r="J1858" s="128"/>
      <c r="K1858" s="128"/>
      <c r="L1858" s="156"/>
      <c r="M1858" s="369"/>
      <c r="N1858" s="370"/>
      <c r="O1858" s="370"/>
      <c r="P1858" s="156"/>
    </row>
    <row r="1859" spans="1:16" ht="14.1" customHeight="1" x14ac:dyDescent="0.2"/>
    <row r="1860" spans="1:16" ht="14.1" customHeight="1" x14ac:dyDescent="0.2"/>
    <row r="1861" spans="1:16" ht="14.1" customHeight="1" x14ac:dyDescent="0.2"/>
    <row r="1862" spans="1:16" ht="14.1" customHeight="1" x14ac:dyDescent="0.2"/>
    <row r="1863" spans="1:16" ht="14.1" customHeight="1" x14ac:dyDescent="0.2"/>
    <row r="1864" spans="1:16" ht="14.1" customHeight="1" x14ac:dyDescent="0.2">
      <c r="I1864" s="371" t="s">
        <v>351</v>
      </c>
      <c r="J1864" s="372">
        <f>SUM(J1821:J1863)</f>
        <v>74515</v>
      </c>
      <c r="K1864" s="372">
        <f>SUM(K1821:K1863)</f>
        <v>62507</v>
      </c>
      <c r="L1864" s="372">
        <f>SUM(L1821:L1863)</f>
        <v>12008</v>
      </c>
      <c r="M1864" s="378" t="s">
        <v>351</v>
      </c>
      <c r="N1864" s="372">
        <f>SUM(N1821:N1863)</f>
        <v>23891</v>
      </c>
      <c r="O1864" s="372">
        <f>SUM(O1821:O1863)</f>
        <v>28600</v>
      </c>
      <c r="P1864" s="372">
        <f>SUM(P1821:P1863)</f>
        <v>-4709</v>
      </c>
    </row>
    <row r="1865" spans="1:16" ht="14.1" customHeight="1" x14ac:dyDescent="0.2">
      <c r="I1865" s="371"/>
      <c r="J1865" s="372">
        <f>N1864</f>
        <v>23891</v>
      </c>
      <c r="K1865" s="372">
        <f>O1864</f>
        <v>28600</v>
      </c>
      <c r="L1865" s="372">
        <f>P1864</f>
        <v>-4709</v>
      </c>
      <c r="M1865" s="378"/>
      <c r="N1865" s="372"/>
      <c r="O1865" s="372"/>
      <c r="P1865" s="372"/>
    </row>
    <row r="1866" spans="1:16" ht="14.1" customHeight="1" x14ac:dyDescent="0.2">
      <c r="I1866" s="367"/>
      <c r="J1866" s="376">
        <f>SUM(J1864:J1865)</f>
        <v>98406</v>
      </c>
      <c r="K1866" s="376">
        <f>SUM(K1864:K1865)</f>
        <v>91107</v>
      </c>
      <c r="L1866" s="376">
        <f>SUM(L1864:L1865)</f>
        <v>7299</v>
      </c>
      <c r="M1866" s="387"/>
      <c r="N1866" s="345"/>
      <c r="O1866" s="345"/>
      <c r="P1866" s="345"/>
    </row>
    <row r="1867" spans="1:16" ht="14.1" customHeight="1" x14ac:dyDescent="0.2">
      <c r="I1867" s="377" t="s">
        <v>718</v>
      </c>
      <c r="J1867" s="342">
        <f>C1820-J1866</f>
        <v>0</v>
      </c>
      <c r="K1867" s="342">
        <f>E1820-K1866</f>
        <v>0</v>
      </c>
      <c r="L1867" s="342">
        <f>G1820-L1866</f>
        <v>0</v>
      </c>
      <c r="M1867" s="387"/>
      <c r="N1867" s="345"/>
      <c r="O1867" s="345"/>
      <c r="P1867" s="345"/>
    </row>
    <row r="1868" spans="1:16" ht="14.1" customHeight="1" x14ac:dyDescent="0.2">
      <c r="B1868" s="422"/>
      <c r="I1868" s="392"/>
    </row>
    <row r="1869" spans="1:16" ht="14.1" customHeight="1" x14ac:dyDescent="0.2">
      <c r="A1869" s="114">
        <v>38</v>
      </c>
      <c r="B1869" s="190" t="s">
        <v>72</v>
      </c>
      <c r="C1869" s="48">
        <v>97082</v>
      </c>
      <c r="D1869" s="363">
        <f>C1869*100/22958322</f>
        <v>0.42286191473401236</v>
      </c>
      <c r="E1869" s="48">
        <v>101115</v>
      </c>
      <c r="F1869" s="363">
        <f>E1869*100/23212007</f>
        <v>0.43561506766734992</v>
      </c>
      <c r="G1869" s="120">
        <f>C1869-E1869</f>
        <v>-4033</v>
      </c>
      <c r="H1869" s="121">
        <f>G1869*100/E1869</f>
        <v>-3.9885279137615588</v>
      </c>
      <c r="I1869" s="371"/>
      <c r="J1869" s="372"/>
      <c r="K1869" s="372"/>
      <c r="L1869" s="372"/>
      <c r="M1869" s="378"/>
      <c r="N1869" s="372"/>
      <c r="O1869" s="372"/>
      <c r="P1869" s="372"/>
    </row>
    <row r="1870" spans="1:16" ht="14.1" customHeight="1" x14ac:dyDescent="0.2">
      <c r="A1870" s="340"/>
      <c r="I1870" s="171" t="s">
        <v>301</v>
      </c>
      <c r="J1870" s="128">
        <v>15725</v>
      </c>
      <c r="K1870" s="128">
        <v>12702</v>
      </c>
      <c r="L1870" s="156">
        <f t="shared" ref="L1870:L1889" si="85">J1870-K1870</f>
        <v>3023</v>
      </c>
      <c r="M1870" s="171" t="s">
        <v>318</v>
      </c>
      <c r="N1870" s="128">
        <v>9494</v>
      </c>
      <c r="O1870" s="128">
        <v>11965</v>
      </c>
      <c r="P1870" s="156">
        <f t="shared" ref="P1870:P1895" si="86">N1870-O1870</f>
        <v>-2471</v>
      </c>
    </row>
    <row r="1871" spans="1:16" ht="14.1" customHeight="1" x14ac:dyDescent="0.2">
      <c r="A1871" s="340"/>
      <c r="H1871" s="367"/>
      <c r="I1871" s="171" t="s">
        <v>302</v>
      </c>
      <c r="J1871" s="128">
        <v>16902</v>
      </c>
      <c r="K1871" s="128">
        <v>14207</v>
      </c>
      <c r="L1871" s="156">
        <f t="shared" si="85"/>
        <v>2695</v>
      </c>
      <c r="M1871" s="171" t="s">
        <v>336</v>
      </c>
      <c r="N1871" s="128">
        <v>2981</v>
      </c>
      <c r="O1871" s="128">
        <v>4954</v>
      </c>
      <c r="P1871" s="156">
        <f t="shared" si="86"/>
        <v>-1973</v>
      </c>
    </row>
    <row r="1872" spans="1:16" ht="14.1" customHeight="1" x14ac:dyDescent="0.2">
      <c r="A1872" s="340"/>
      <c r="H1872" s="367"/>
      <c r="I1872" s="171" t="s">
        <v>257</v>
      </c>
      <c r="J1872" s="128">
        <v>1631</v>
      </c>
      <c r="K1872" s="128">
        <v>810</v>
      </c>
      <c r="L1872" s="156">
        <f t="shared" si="85"/>
        <v>821</v>
      </c>
      <c r="M1872" s="171" t="s">
        <v>315</v>
      </c>
      <c r="N1872" s="128">
        <v>10</v>
      </c>
      <c r="O1872" s="128">
        <v>1475</v>
      </c>
      <c r="P1872" s="156">
        <f t="shared" si="86"/>
        <v>-1465</v>
      </c>
    </row>
    <row r="1873" spans="1:16" ht="14.1" customHeight="1" x14ac:dyDescent="0.2">
      <c r="A1873" s="340"/>
      <c r="H1873" s="367"/>
      <c r="I1873" s="171" t="s">
        <v>48</v>
      </c>
      <c r="J1873" s="128">
        <v>2245</v>
      </c>
      <c r="K1873" s="128">
        <v>1949</v>
      </c>
      <c r="L1873" s="156">
        <f t="shared" si="85"/>
        <v>296</v>
      </c>
      <c r="M1873" s="171" t="s">
        <v>308</v>
      </c>
      <c r="N1873" s="128">
        <v>4517</v>
      </c>
      <c r="O1873" s="128">
        <v>5799</v>
      </c>
      <c r="P1873" s="156">
        <f t="shared" si="86"/>
        <v>-1282</v>
      </c>
    </row>
    <row r="1874" spans="1:16" ht="14.1" customHeight="1" x14ac:dyDescent="0.2">
      <c r="A1874" s="340"/>
      <c r="H1874" s="367"/>
      <c r="I1874" s="171" t="s">
        <v>210</v>
      </c>
      <c r="J1874" s="128">
        <v>305</v>
      </c>
      <c r="K1874" s="128">
        <v>72</v>
      </c>
      <c r="L1874" s="156">
        <f t="shared" si="85"/>
        <v>233</v>
      </c>
      <c r="M1874" s="171" t="s">
        <v>305</v>
      </c>
      <c r="N1874" s="128">
        <v>3386</v>
      </c>
      <c r="O1874" s="128">
        <v>4271</v>
      </c>
      <c r="P1874" s="156">
        <f t="shared" si="86"/>
        <v>-885</v>
      </c>
    </row>
    <row r="1875" spans="1:16" ht="14.1" customHeight="1" x14ac:dyDescent="0.2">
      <c r="A1875" s="340"/>
      <c r="H1875" s="367"/>
      <c r="I1875" s="171" t="s">
        <v>321</v>
      </c>
      <c r="J1875" s="128">
        <v>105</v>
      </c>
      <c r="K1875" s="128">
        <v>0</v>
      </c>
      <c r="L1875" s="156">
        <f t="shared" si="85"/>
        <v>105</v>
      </c>
      <c r="M1875" s="171" t="s">
        <v>306</v>
      </c>
      <c r="N1875" s="128">
        <v>34665</v>
      </c>
      <c r="O1875" s="128">
        <v>35346</v>
      </c>
      <c r="P1875" s="156">
        <f t="shared" si="86"/>
        <v>-681</v>
      </c>
    </row>
    <row r="1876" spans="1:16" ht="14.1" customHeight="1" x14ac:dyDescent="0.2">
      <c r="A1876" s="340"/>
      <c r="H1876" s="367"/>
      <c r="I1876" s="171" t="s">
        <v>340</v>
      </c>
      <c r="J1876" s="128">
        <v>65</v>
      </c>
      <c r="K1876" s="128">
        <v>0</v>
      </c>
      <c r="L1876" s="156">
        <f t="shared" si="85"/>
        <v>65</v>
      </c>
      <c r="M1876" s="171" t="s">
        <v>311</v>
      </c>
      <c r="N1876" s="128">
        <v>388</v>
      </c>
      <c r="O1876" s="128">
        <v>924</v>
      </c>
      <c r="P1876" s="156">
        <f t="shared" si="86"/>
        <v>-536</v>
      </c>
    </row>
    <row r="1877" spans="1:16" ht="14.1" customHeight="1" x14ac:dyDescent="0.2">
      <c r="A1877" s="340"/>
      <c r="H1877" s="367"/>
      <c r="I1877" s="171" t="s">
        <v>326</v>
      </c>
      <c r="J1877" s="128">
        <v>408</v>
      </c>
      <c r="K1877" s="128">
        <v>348</v>
      </c>
      <c r="L1877" s="156">
        <f t="shared" si="85"/>
        <v>60</v>
      </c>
      <c r="M1877" s="171" t="s">
        <v>31</v>
      </c>
      <c r="N1877" s="128">
        <v>568</v>
      </c>
      <c r="O1877" s="128">
        <v>985</v>
      </c>
      <c r="P1877" s="156">
        <f t="shared" si="86"/>
        <v>-417</v>
      </c>
    </row>
    <row r="1878" spans="1:16" ht="14.1" customHeight="1" x14ac:dyDescent="0.2">
      <c r="A1878" s="340"/>
      <c r="H1878" s="367"/>
      <c r="I1878" s="171" t="s">
        <v>312</v>
      </c>
      <c r="J1878" s="128">
        <v>326</v>
      </c>
      <c r="K1878" s="128">
        <v>282</v>
      </c>
      <c r="L1878" s="156">
        <f t="shared" si="85"/>
        <v>44</v>
      </c>
      <c r="M1878" s="171" t="s">
        <v>22</v>
      </c>
      <c r="N1878" s="128">
        <v>214</v>
      </c>
      <c r="O1878" s="128">
        <v>606</v>
      </c>
      <c r="P1878" s="156">
        <f t="shared" si="86"/>
        <v>-392</v>
      </c>
    </row>
    <row r="1879" spans="1:16" ht="14.1" customHeight="1" x14ac:dyDescent="0.2">
      <c r="A1879" s="340"/>
      <c r="H1879" s="367"/>
      <c r="I1879" s="171" t="s">
        <v>335</v>
      </c>
      <c r="J1879" s="128">
        <v>39</v>
      </c>
      <c r="K1879" s="128">
        <v>0</v>
      </c>
      <c r="L1879" s="156">
        <f t="shared" si="85"/>
        <v>39</v>
      </c>
      <c r="M1879" s="171" t="s">
        <v>323</v>
      </c>
      <c r="N1879" s="128">
        <v>0</v>
      </c>
      <c r="O1879" s="128">
        <v>326</v>
      </c>
      <c r="P1879" s="156">
        <f t="shared" si="86"/>
        <v>-326</v>
      </c>
    </row>
    <row r="1880" spans="1:16" ht="14.1" customHeight="1" x14ac:dyDescent="0.2">
      <c r="A1880" s="340"/>
      <c r="B1880" s="367"/>
      <c r="C1880" s="367"/>
      <c r="D1880" s="367"/>
      <c r="E1880" s="367"/>
      <c r="F1880" s="367"/>
      <c r="G1880" s="367"/>
      <c r="H1880" s="367"/>
      <c r="I1880" s="171" t="s">
        <v>313</v>
      </c>
      <c r="J1880" s="128">
        <v>25</v>
      </c>
      <c r="K1880" s="128">
        <v>0</v>
      </c>
      <c r="L1880" s="156">
        <f t="shared" si="85"/>
        <v>25</v>
      </c>
      <c r="M1880" s="171" t="s">
        <v>30</v>
      </c>
      <c r="N1880" s="128">
        <v>406</v>
      </c>
      <c r="O1880" s="128">
        <v>594</v>
      </c>
      <c r="P1880" s="156">
        <f t="shared" si="86"/>
        <v>-188</v>
      </c>
    </row>
    <row r="1881" spans="1:16" ht="14.1" customHeight="1" x14ac:dyDescent="0.2">
      <c r="A1881" s="340"/>
      <c r="H1881" s="367"/>
      <c r="I1881" s="171" t="s">
        <v>338</v>
      </c>
      <c r="J1881" s="128">
        <v>35</v>
      </c>
      <c r="K1881" s="128">
        <v>11</v>
      </c>
      <c r="L1881" s="156">
        <f t="shared" si="85"/>
        <v>24</v>
      </c>
      <c r="M1881" s="171" t="s">
        <v>303</v>
      </c>
      <c r="N1881" s="128">
        <v>87</v>
      </c>
      <c r="O1881" s="128">
        <v>275</v>
      </c>
      <c r="P1881" s="156">
        <f t="shared" si="86"/>
        <v>-188</v>
      </c>
    </row>
    <row r="1882" spans="1:16" ht="14.1" customHeight="1" x14ac:dyDescent="0.2">
      <c r="A1882" s="340"/>
      <c r="H1882" s="367"/>
      <c r="I1882" s="171" t="s">
        <v>309</v>
      </c>
      <c r="J1882" s="128">
        <v>98</v>
      </c>
      <c r="K1882" s="128">
        <v>75</v>
      </c>
      <c r="L1882" s="156">
        <f t="shared" si="85"/>
        <v>23</v>
      </c>
      <c r="M1882" s="171" t="s">
        <v>307</v>
      </c>
      <c r="N1882" s="128">
        <v>0</v>
      </c>
      <c r="O1882" s="128">
        <v>147</v>
      </c>
      <c r="P1882" s="156">
        <f t="shared" si="86"/>
        <v>-147</v>
      </c>
    </row>
    <row r="1883" spans="1:16" ht="14.1" customHeight="1" x14ac:dyDescent="0.2">
      <c r="A1883" s="340"/>
      <c r="H1883" s="367"/>
      <c r="I1883" s="171" t="s">
        <v>329</v>
      </c>
      <c r="J1883" s="128">
        <v>11</v>
      </c>
      <c r="K1883" s="128">
        <v>0</v>
      </c>
      <c r="L1883" s="156">
        <f t="shared" si="85"/>
        <v>11</v>
      </c>
      <c r="M1883" s="171" t="s">
        <v>265</v>
      </c>
      <c r="N1883" s="128">
        <v>10</v>
      </c>
      <c r="O1883" s="128">
        <v>102</v>
      </c>
      <c r="P1883" s="156">
        <f t="shared" si="86"/>
        <v>-92</v>
      </c>
    </row>
    <row r="1884" spans="1:16" ht="14.1" customHeight="1" x14ac:dyDescent="0.2">
      <c r="A1884" s="340"/>
      <c r="H1884" s="367"/>
      <c r="I1884" s="171" t="s">
        <v>317</v>
      </c>
      <c r="J1884" s="128">
        <v>3</v>
      </c>
      <c r="K1884" s="128">
        <v>0</v>
      </c>
      <c r="L1884" s="156">
        <f t="shared" si="85"/>
        <v>3</v>
      </c>
      <c r="M1884" s="171" t="s">
        <v>204</v>
      </c>
      <c r="N1884" s="128">
        <v>63</v>
      </c>
      <c r="O1884" s="128">
        <v>136</v>
      </c>
      <c r="P1884" s="156">
        <f t="shared" si="86"/>
        <v>-73</v>
      </c>
    </row>
    <row r="1885" spans="1:16" ht="14.1" customHeight="1" x14ac:dyDescent="0.2">
      <c r="A1885" s="340"/>
      <c r="H1885" s="367"/>
      <c r="I1885" s="171" t="s">
        <v>33</v>
      </c>
      <c r="J1885" s="128">
        <v>2</v>
      </c>
      <c r="K1885" s="128">
        <v>1</v>
      </c>
      <c r="L1885" s="156">
        <f t="shared" si="85"/>
        <v>1</v>
      </c>
      <c r="M1885" s="171" t="s">
        <v>201</v>
      </c>
      <c r="N1885" s="128">
        <v>75</v>
      </c>
      <c r="O1885" s="128">
        <v>141</v>
      </c>
      <c r="P1885" s="156">
        <f t="shared" si="86"/>
        <v>-66</v>
      </c>
    </row>
    <row r="1886" spans="1:16" ht="14.1" customHeight="1" x14ac:dyDescent="0.2">
      <c r="A1886" s="111"/>
      <c r="H1886" s="367"/>
      <c r="I1886" s="171" t="s">
        <v>254</v>
      </c>
      <c r="J1886" s="128">
        <v>1</v>
      </c>
      <c r="K1886" s="128">
        <v>0</v>
      </c>
      <c r="L1886" s="156">
        <f t="shared" si="85"/>
        <v>1</v>
      </c>
      <c r="M1886" s="171" t="s">
        <v>320</v>
      </c>
      <c r="N1886" s="128">
        <v>356</v>
      </c>
      <c r="O1886" s="128">
        <v>411</v>
      </c>
      <c r="P1886" s="156">
        <f t="shared" si="86"/>
        <v>-55</v>
      </c>
    </row>
    <row r="1887" spans="1:16" ht="14.1" customHeight="1" x14ac:dyDescent="0.2">
      <c r="H1887" s="367"/>
      <c r="I1887" s="171" t="s">
        <v>342</v>
      </c>
      <c r="J1887" s="128">
        <v>1</v>
      </c>
      <c r="K1887" s="128">
        <v>0</v>
      </c>
      <c r="L1887" s="156">
        <f t="shared" si="85"/>
        <v>1</v>
      </c>
      <c r="M1887" s="171" t="s">
        <v>261</v>
      </c>
      <c r="N1887" s="128">
        <v>0</v>
      </c>
      <c r="O1887" s="128">
        <v>32</v>
      </c>
      <c r="P1887" s="156">
        <f t="shared" si="86"/>
        <v>-32</v>
      </c>
    </row>
    <row r="1888" spans="1:16" ht="14.1" customHeight="1" x14ac:dyDescent="0.2">
      <c r="H1888" s="367"/>
      <c r="I1888" s="171" t="s">
        <v>339</v>
      </c>
      <c r="J1888" s="128">
        <v>1</v>
      </c>
      <c r="K1888" s="128">
        <v>0</v>
      </c>
      <c r="L1888" s="156">
        <f t="shared" si="85"/>
        <v>1</v>
      </c>
      <c r="M1888" s="171" t="s">
        <v>271</v>
      </c>
      <c r="N1888" s="128">
        <v>0</v>
      </c>
      <c r="O1888" s="128">
        <v>21</v>
      </c>
      <c r="P1888" s="156">
        <f t="shared" si="86"/>
        <v>-21</v>
      </c>
    </row>
    <row r="1889" spans="1:16" ht="14.1" customHeight="1" x14ac:dyDescent="0.2">
      <c r="H1889" s="367"/>
      <c r="I1889" s="171" t="s">
        <v>28</v>
      </c>
      <c r="J1889" s="128">
        <v>1</v>
      </c>
      <c r="K1889" s="128">
        <v>1</v>
      </c>
      <c r="L1889" s="156">
        <f t="shared" si="85"/>
        <v>0</v>
      </c>
      <c r="M1889" s="171" t="s">
        <v>304</v>
      </c>
      <c r="N1889" s="128">
        <v>75</v>
      </c>
      <c r="O1889" s="128">
        <v>95</v>
      </c>
      <c r="P1889" s="156">
        <f t="shared" si="86"/>
        <v>-20</v>
      </c>
    </row>
    <row r="1890" spans="1:16" ht="14.1" customHeight="1" x14ac:dyDescent="0.2">
      <c r="H1890" s="367"/>
      <c r="I1890" s="131"/>
      <c r="J1890" s="128"/>
      <c r="K1890" s="128"/>
      <c r="L1890" s="156"/>
      <c r="M1890" s="171" t="s">
        <v>310</v>
      </c>
      <c r="N1890" s="128">
        <v>0</v>
      </c>
      <c r="O1890" s="128">
        <v>14</v>
      </c>
      <c r="P1890" s="156">
        <f t="shared" si="86"/>
        <v>-14</v>
      </c>
    </row>
    <row r="1891" spans="1:16" ht="14.1" customHeight="1" x14ac:dyDescent="0.2">
      <c r="H1891" s="367"/>
      <c r="I1891" s="131"/>
      <c r="J1891" s="128"/>
      <c r="K1891" s="128"/>
      <c r="L1891" s="156"/>
      <c r="M1891" s="171" t="s">
        <v>333</v>
      </c>
      <c r="N1891" s="128">
        <v>0</v>
      </c>
      <c r="O1891" s="128">
        <v>9</v>
      </c>
      <c r="P1891" s="156">
        <f t="shared" si="86"/>
        <v>-9</v>
      </c>
    </row>
    <row r="1892" spans="1:16" ht="14.1" customHeight="1" x14ac:dyDescent="0.2">
      <c r="H1892" s="367"/>
      <c r="I1892" s="131"/>
      <c r="J1892" s="128"/>
      <c r="K1892" s="128"/>
      <c r="L1892" s="156"/>
      <c r="M1892" s="171" t="s">
        <v>211</v>
      </c>
      <c r="N1892" s="128">
        <v>0</v>
      </c>
      <c r="O1892" s="128">
        <v>9</v>
      </c>
      <c r="P1892" s="156">
        <f t="shared" si="86"/>
        <v>-9</v>
      </c>
    </row>
    <row r="1893" spans="1:16" ht="14.1" customHeight="1" x14ac:dyDescent="0.2">
      <c r="H1893" s="367"/>
      <c r="I1893" s="131"/>
      <c r="J1893" s="128"/>
      <c r="K1893" s="128"/>
      <c r="L1893" s="156"/>
      <c r="M1893" s="171" t="s">
        <v>350</v>
      </c>
      <c r="N1893" s="128">
        <v>0</v>
      </c>
      <c r="O1893" s="128">
        <v>5</v>
      </c>
      <c r="P1893" s="156">
        <f t="shared" si="86"/>
        <v>-5</v>
      </c>
    </row>
    <row r="1894" spans="1:16" ht="14.1" customHeight="1" x14ac:dyDescent="0.2">
      <c r="I1894" s="131"/>
      <c r="J1894" s="128"/>
      <c r="K1894" s="128"/>
      <c r="L1894" s="156"/>
      <c r="M1894" s="171" t="s">
        <v>49</v>
      </c>
      <c r="N1894" s="128">
        <v>0</v>
      </c>
      <c r="O1894" s="128">
        <v>4</v>
      </c>
      <c r="P1894" s="156">
        <f t="shared" si="86"/>
        <v>-4</v>
      </c>
    </row>
    <row r="1895" spans="1:16" ht="14.1" customHeight="1" x14ac:dyDescent="0.2">
      <c r="I1895" s="131"/>
      <c r="J1895" s="128"/>
      <c r="K1895" s="128"/>
      <c r="L1895" s="156"/>
      <c r="M1895" s="171" t="s">
        <v>137</v>
      </c>
      <c r="N1895" s="128">
        <v>1858</v>
      </c>
      <c r="O1895" s="128">
        <v>2011</v>
      </c>
      <c r="P1895" s="156">
        <f t="shared" si="86"/>
        <v>-153</v>
      </c>
    </row>
    <row r="1896" spans="1:16" ht="14.1" customHeight="1" x14ac:dyDescent="0.2">
      <c r="A1896" s="104"/>
      <c r="I1896" s="131"/>
      <c r="J1896" s="128"/>
      <c r="K1896" s="128"/>
      <c r="L1896" s="156"/>
    </row>
    <row r="1897" spans="1:16" ht="14.1" customHeight="1" x14ac:dyDescent="0.2">
      <c r="A1897" s="104"/>
      <c r="I1897" s="131"/>
      <c r="J1897" s="128"/>
      <c r="K1897" s="128"/>
      <c r="L1897" s="156"/>
      <c r="M1897" s="131"/>
      <c r="N1897" s="128"/>
      <c r="O1897" s="128"/>
      <c r="P1897" s="156"/>
    </row>
    <row r="1898" spans="1:16" ht="14.1" customHeight="1" x14ac:dyDescent="0.2">
      <c r="A1898" s="104"/>
      <c r="I1898" s="131"/>
      <c r="J1898" s="128"/>
      <c r="K1898" s="128"/>
      <c r="L1898" s="156"/>
      <c r="M1898" s="131"/>
      <c r="N1898" s="128"/>
      <c r="O1898" s="128"/>
      <c r="P1898" s="156"/>
    </row>
    <row r="1899" spans="1:16" ht="14.1" customHeight="1" x14ac:dyDescent="0.2">
      <c r="I1899" s="131"/>
      <c r="J1899" s="128"/>
      <c r="K1899" s="128"/>
      <c r="L1899" s="156"/>
      <c r="M1899" s="131"/>
      <c r="N1899" s="128"/>
      <c r="O1899" s="128"/>
      <c r="P1899" s="156"/>
    </row>
    <row r="1900" spans="1:16" ht="14.1" customHeight="1" x14ac:dyDescent="0.2">
      <c r="A1900" s="104"/>
      <c r="I1900" s="131"/>
      <c r="J1900" s="128"/>
      <c r="K1900" s="128"/>
      <c r="L1900" s="156"/>
      <c r="M1900" s="131"/>
      <c r="N1900" s="128"/>
      <c r="O1900" s="128"/>
      <c r="P1900" s="156"/>
    </row>
    <row r="1901" spans="1:16" ht="14.1" customHeight="1" x14ac:dyDescent="0.2">
      <c r="A1901" s="104"/>
      <c r="I1901" s="131"/>
      <c r="J1901" s="128"/>
      <c r="K1901" s="128"/>
      <c r="L1901" s="156"/>
      <c r="M1901" s="131"/>
      <c r="N1901" s="128"/>
      <c r="O1901" s="128"/>
      <c r="P1901" s="156"/>
    </row>
    <row r="1902" spans="1:16" ht="14.1" customHeight="1" x14ac:dyDescent="0.2">
      <c r="A1902" s="104"/>
      <c r="I1902" s="131"/>
      <c r="J1902" s="128"/>
      <c r="K1902" s="128"/>
      <c r="L1902" s="156"/>
      <c r="M1902" s="131"/>
      <c r="N1902" s="128"/>
      <c r="O1902" s="128"/>
      <c r="P1902" s="156"/>
    </row>
    <row r="1903" spans="1:16" ht="14.1" customHeight="1" x14ac:dyDescent="0.2">
      <c r="A1903" s="104"/>
      <c r="I1903" s="131"/>
      <c r="J1903" s="128"/>
      <c r="K1903" s="128"/>
      <c r="L1903" s="156"/>
      <c r="M1903" s="369"/>
      <c r="N1903" s="370"/>
      <c r="O1903" s="370"/>
      <c r="P1903" s="156"/>
    </row>
    <row r="1904" spans="1:16" ht="14.1" customHeight="1" x14ac:dyDescent="0.2">
      <c r="A1904" s="104"/>
      <c r="I1904" s="131"/>
      <c r="J1904" s="128"/>
      <c r="K1904" s="128"/>
      <c r="L1904" s="156"/>
      <c r="M1904" s="369"/>
      <c r="N1904" s="370"/>
      <c r="O1904" s="370"/>
      <c r="P1904" s="156"/>
    </row>
    <row r="1905" spans="1:16" ht="14.1" customHeight="1" x14ac:dyDescent="0.2">
      <c r="A1905" s="104"/>
      <c r="I1905" s="131"/>
      <c r="J1905" s="128"/>
      <c r="K1905" s="128"/>
      <c r="L1905" s="156"/>
      <c r="M1905" s="369"/>
      <c r="N1905" s="370"/>
      <c r="O1905" s="370"/>
      <c r="P1905" s="156"/>
    </row>
    <row r="1906" spans="1:16" ht="14.1" customHeight="1" x14ac:dyDescent="0.2">
      <c r="A1906" s="104"/>
      <c r="M1906" s="369"/>
      <c r="N1906" s="370"/>
      <c r="O1906" s="370"/>
      <c r="P1906" s="156"/>
    </row>
    <row r="1907" spans="1:16" ht="14.1" customHeight="1" x14ac:dyDescent="0.2">
      <c r="A1907" s="104"/>
      <c r="I1907" s="131"/>
      <c r="J1907" s="128"/>
      <c r="K1907" s="128"/>
      <c r="L1907" s="156"/>
      <c r="M1907" s="369"/>
      <c r="N1907" s="370"/>
      <c r="O1907" s="370"/>
      <c r="P1907" s="156"/>
    </row>
    <row r="1908" spans="1:16" ht="14.1" customHeight="1" x14ac:dyDescent="0.2">
      <c r="A1908" s="104"/>
      <c r="I1908" s="131"/>
      <c r="J1908" s="128"/>
      <c r="K1908" s="128"/>
      <c r="L1908" s="156"/>
      <c r="M1908" s="369"/>
      <c r="N1908" s="370"/>
      <c r="O1908" s="370"/>
      <c r="P1908" s="156"/>
    </row>
    <row r="1909" spans="1:16" ht="14.1" customHeight="1" x14ac:dyDescent="0.2">
      <c r="A1909" s="104"/>
      <c r="I1909" s="131"/>
      <c r="J1909" s="128"/>
      <c r="K1909" s="128"/>
      <c r="L1909" s="156"/>
      <c r="M1909" s="369"/>
      <c r="N1909" s="370"/>
      <c r="O1909" s="370"/>
      <c r="P1909" s="156"/>
    </row>
    <row r="1910" spans="1:16" ht="14.1" customHeight="1" x14ac:dyDescent="0.2">
      <c r="A1910" s="104"/>
      <c r="I1910" s="131"/>
      <c r="J1910" s="128"/>
      <c r="K1910" s="128"/>
      <c r="L1910" s="156"/>
      <c r="M1910" s="369"/>
      <c r="N1910" s="370"/>
      <c r="O1910" s="370"/>
      <c r="P1910" s="156"/>
    </row>
    <row r="1911" spans="1:16" ht="14.1" customHeight="1" x14ac:dyDescent="0.2"/>
    <row r="1912" spans="1:16" ht="14.1" customHeight="1" x14ac:dyDescent="0.2">
      <c r="I1912" s="131"/>
      <c r="J1912" s="128"/>
      <c r="K1912" s="128"/>
      <c r="L1912" s="156"/>
    </row>
    <row r="1913" spans="1:16" ht="14.1" customHeight="1" x14ac:dyDescent="0.2">
      <c r="A1913" s="104"/>
      <c r="I1913" s="371" t="s">
        <v>351</v>
      </c>
      <c r="J1913" s="372">
        <f>SUM(J1870:J1912)</f>
        <v>37929</v>
      </c>
      <c r="K1913" s="372">
        <f>SUM(K1870:K1912)</f>
        <v>30458</v>
      </c>
      <c r="L1913" s="372">
        <f>SUM(L1870:L1912)</f>
        <v>7471</v>
      </c>
      <c r="M1913" s="371" t="s">
        <v>351</v>
      </c>
      <c r="N1913" s="372">
        <f>SUM(N1870:N1912)</f>
        <v>59153</v>
      </c>
      <c r="O1913" s="372">
        <f>SUM(O1870:O1912)</f>
        <v>70657</v>
      </c>
      <c r="P1913" s="372">
        <f>SUM(P1870:P1912)</f>
        <v>-11504</v>
      </c>
    </row>
    <row r="1914" spans="1:16" ht="14.1" customHeight="1" x14ac:dyDescent="0.2">
      <c r="A1914" s="104"/>
      <c r="I1914" s="379"/>
      <c r="J1914" s="372">
        <f>N1913</f>
        <v>59153</v>
      </c>
      <c r="K1914" s="372">
        <f>O1913</f>
        <v>70657</v>
      </c>
      <c r="L1914" s="372">
        <f>P1913</f>
        <v>-11504</v>
      </c>
      <c r="M1914" s="388"/>
      <c r="N1914" s="389"/>
      <c r="O1914" s="389"/>
      <c r="P1914" s="389"/>
    </row>
    <row r="1915" spans="1:16" ht="14.1" customHeight="1" x14ac:dyDescent="0.2">
      <c r="A1915" s="104"/>
      <c r="J1915" s="376">
        <f>SUM(J1913:J1914)</f>
        <v>97082</v>
      </c>
      <c r="K1915" s="376">
        <f>SUM(K1913:K1914)</f>
        <v>101115</v>
      </c>
      <c r="L1915" s="376">
        <f>SUM(L1913:L1914)</f>
        <v>-4033</v>
      </c>
      <c r="M1915" s="343" t="s">
        <v>360</v>
      </c>
    </row>
    <row r="1916" spans="1:16" ht="14.1" customHeight="1" x14ac:dyDescent="0.2">
      <c r="A1916" s="104"/>
      <c r="I1916" s="377" t="s">
        <v>719</v>
      </c>
      <c r="J1916" s="342">
        <f>C1869-J1915</f>
        <v>0</v>
      </c>
      <c r="K1916" s="342">
        <f>E1869-K1915</f>
        <v>0</v>
      </c>
      <c r="L1916" s="342">
        <f>G1869-L1915</f>
        <v>0</v>
      </c>
    </row>
    <row r="1917" spans="1:16" ht="14.1" customHeight="1" x14ac:dyDescent="0.2">
      <c r="B1917" s="422"/>
    </row>
    <row r="1918" spans="1:16" ht="14.1" customHeight="1" x14ac:dyDescent="0.2">
      <c r="A1918" s="114">
        <v>39</v>
      </c>
      <c r="B1918" s="190" t="s">
        <v>71</v>
      </c>
      <c r="C1918" s="48">
        <v>95140</v>
      </c>
      <c r="D1918" s="363">
        <f>C1918*100/22958322</f>
        <v>0.41440310838048183</v>
      </c>
      <c r="E1918" s="48">
        <v>166761</v>
      </c>
      <c r="F1918" s="363">
        <f>E1918*100/23212007</f>
        <v>0.71842559757973534</v>
      </c>
      <c r="G1918" s="120">
        <f>C1918-E1918</f>
        <v>-71621</v>
      </c>
      <c r="H1918" s="121">
        <f>G1918*100/E1918</f>
        <v>-42.9482912671428</v>
      </c>
      <c r="M1918" s="378"/>
      <c r="N1918" s="372"/>
      <c r="O1918" s="372"/>
      <c r="P1918" s="372"/>
    </row>
    <row r="1919" spans="1:16" ht="14.1" customHeight="1" x14ac:dyDescent="0.2">
      <c r="I1919" s="171" t="s">
        <v>52</v>
      </c>
      <c r="J1919" s="128">
        <v>6045</v>
      </c>
      <c r="K1919" s="128">
        <v>0</v>
      </c>
      <c r="L1919" s="156">
        <f t="shared" ref="L1919:L1937" si="87">J1919-K1919</f>
        <v>6045</v>
      </c>
      <c r="M1919" s="171" t="s">
        <v>199</v>
      </c>
      <c r="N1919" s="128">
        <v>49827</v>
      </c>
      <c r="O1919" s="128">
        <v>114029</v>
      </c>
      <c r="P1919" s="156">
        <f t="shared" ref="P1919:P1940" si="88">N1919-O1919</f>
        <v>-64202</v>
      </c>
    </row>
    <row r="1920" spans="1:16" ht="14.1" customHeight="1" x14ac:dyDescent="0.2">
      <c r="H1920" s="367"/>
      <c r="I1920" s="171" t="s">
        <v>306</v>
      </c>
      <c r="J1920" s="128">
        <v>9886</v>
      </c>
      <c r="K1920" s="128">
        <v>8451</v>
      </c>
      <c r="L1920" s="156">
        <f t="shared" si="87"/>
        <v>1435</v>
      </c>
      <c r="M1920" s="171" t="s">
        <v>344</v>
      </c>
      <c r="N1920" s="128">
        <v>0</v>
      </c>
      <c r="O1920" s="128">
        <v>519</v>
      </c>
      <c r="P1920" s="156">
        <f t="shared" si="88"/>
        <v>-519</v>
      </c>
    </row>
    <row r="1921" spans="1:16" ht="14.1" customHeight="1" x14ac:dyDescent="0.2">
      <c r="H1921" s="367"/>
      <c r="I1921" s="171" t="s">
        <v>318</v>
      </c>
      <c r="J1921" s="128">
        <v>1672</v>
      </c>
      <c r="K1921" s="128">
        <v>765</v>
      </c>
      <c r="L1921" s="156">
        <f t="shared" si="87"/>
        <v>907</v>
      </c>
      <c r="M1921" s="171" t="s">
        <v>340</v>
      </c>
      <c r="N1921" s="128">
        <v>55</v>
      </c>
      <c r="O1921" s="128">
        <v>333</v>
      </c>
      <c r="P1921" s="156">
        <f t="shared" si="88"/>
        <v>-278</v>
      </c>
    </row>
    <row r="1922" spans="1:16" ht="14.1" customHeight="1" x14ac:dyDescent="0.2">
      <c r="B1922" s="190"/>
      <c r="H1922" s="367"/>
      <c r="I1922" s="171" t="s">
        <v>49</v>
      </c>
      <c r="J1922" s="128">
        <v>19179</v>
      </c>
      <c r="K1922" s="128">
        <v>18409</v>
      </c>
      <c r="L1922" s="156">
        <f t="shared" si="87"/>
        <v>770</v>
      </c>
      <c r="M1922" s="171" t="s">
        <v>257</v>
      </c>
      <c r="N1922" s="128">
        <v>3157</v>
      </c>
      <c r="O1922" s="128">
        <v>3298</v>
      </c>
      <c r="P1922" s="156">
        <f t="shared" si="88"/>
        <v>-141</v>
      </c>
    </row>
    <row r="1923" spans="1:16" ht="14.1" customHeight="1" x14ac:dyDescent="0.2">
      <c r="H1923" s="367"/>
      <c r="I1923" s="171" t="s">
        <v>341</v>
      </c>
      <c r="J1923" s="128">
        <v>405</v>
      </c>
      <c r="K1923" s="128">
        <v>0</v>
      </c>
      <c r="L1923" s="156">
        <f t="shared" si="87"/>
        <v>405</v>
      </c>
      <c r="M1923" s="171" t="s">
        <v>333</v>
      </c>
      <c r="N1923" s="128">
        <v>64</v>
      </c>
      <c r="O1923" s="128">
        <v>200</v>
      </c>
      <c r="P1923" s="156">
        <f t="shared" si="88"/>
        <v>-136</v>
      </c>
    </row>
    <row r="1924" spans="1:16" ht="14.1" customHeight="1" x14ac:dyDescent="0.2">
      <c r="H1924" s="367"/>
      <c r="I1924" s="171" t="s">
        <v>326</v>
      </c>
      <c r="J1924" s="128">
        <v>191</v>
      </c>
      <c r="K1924" s="128">
        <v>21</v>
      </c>
      <c r="L1924" s="156">
        <f t="shared" si="87"/>
        <v>170</v>
      </c>
      <c r="M1924" s="171" t="s">
        <v>329</v>
      </c>
      <c r="N1924" s="128">
        <v>31</v>
      </c>
      <c r="O1924" s="128">
        <v>147</v>
      </c>
      <c r="P1924" s="156">
        <f t="shared" si="88"/>
        <v>-116</v>
      </c>
    </row>
    <row r="1925" spans="1:16" ht="14.1" customHeight="1" x14ac:dyDescent="0.2">
      <c r="H1925" s="367"/>
      <c r="I1925" s="171" t="s">
        <v>305</v>
      </c>
      <c r="J1925" s="128">
        <v>219</v>
      </c>
      <c r="K1925" s="128">
        <v>90</v>
      </c>
      <c r="L1925" s="156">
        <f t="shared" si="87"/>
        <v>129</v>
      </c>
      <c r="M1925" s="171" t="s">
        <v>30</v>
      </c>
      <c r="N1925" s="128">
        <v>1258</v>
      </c>
      <c r="O1925" s="128">
        <v>1327</v>
      </c>
      <c r="P1925" s="156">
        <f t="shared" si="88"/>
        <v>-69</v>
      </c>
    </row>
    <row r="1926" spans="1:16" ht="14.1" customHeight="1" x14ac:dyDescent="0.2">
      <c r="H1926" s="367"/>
      <c r="I1926" s="171" t="s">
        <v>338</v>
      </c>
      <c r="J1926" s="128">
        <v>144</v>
      </c>
      <c r="K1926" s="128">
        <v>64</v>
      </c>
      <c r="L1926" s="156">
        <f t="shared" si="87"/>
        <v>80</v>
      </c>
      <c r="M1926" s="171" t="s">
        <v>335</v>
      </c>
      <c r="N1926" s="128">
        <v>1</v>
      </c>
      <c r="O1926" s="128">
        <v>59</v>
      </c>
      <c r="P1926" s="156">
        <f t="shared" si="88"/>
        <v>-58</v>
      </c>
    </row>
    <row r="1927" spans="1:16" ht="14.1" customHeight="1" x14ac:dyDescent="0.2">
      <c r="H1927" s="367"/>
      <c r="I1927" s="171" t="s">
        <v>324</v>
      </c>
      <c r="J1927" s="128">
        <v>50</v>
      </c>
      <c r="K1927" s="128">
        <v>0</v>
      </c>
      <c r="L1927" s="156">
        <f t="shared" si="87"/>
        <v>50</v>
      </c>
      <c r="M1927" s="171" t="s">
        <v>254</v>
      </c>
      <c r="N1927" s="128">
        <v>216</v>
      </c>
      <c r="O1927" s="128">
        <v>273</v>
      </c>
      <c r="P1927" s="156">
        <f t="shared" si="88"/>
        <v>-57</v>
      </c>
    </row>
    <row r="1928" spans="1:16" ht="14.1" customHeight="1" x14ac:dyDescent="0.2">
      <c r="H1928" s="367"/>
      <c r="I1928" s="171" t="s">
        <v>308</v>
      </c>
      <c r="J1928" s="128">
        <v>105</v>
      </c>
      <c r="K1928" s="128">
        <v>62</v>
      </c>
      <c r="L1928" s="156">
        <f t="shared" si="87"/>
        <v>43</v>
      </c>
      <c r="M1928" s="171" t="s">
        <v>321</v>
      </c>
      <c r="N1928" s="128">
        <v>31</v>
      </c>
      <c r="O1928" s="128">
        <v>81</v>
      </c>
      <c r="P1928" s="156">
        <f t="shared" si="88"/>
        <v>-50</v>
      </c>
    </row>
    <row r="1929" spans="1:16" ht="14.1" customHeight="1" x14ac:dyDescent="0.2">
      <c r="A1929" s="111"/>
      <c r="B1929" s="367"/>
      <c r="C1929" s="367"/>
      <c r="D1929" s="367"/>
      <c r="E1929" s="367"/>
      <c r="F1929" s="367"/>
      <c r="G1929" s="367"/>
      <c r="H1929" s="367"/>
      <c r="I1929" s="171" t="s">
        <v>265</v>
      </c>
      <c r="J1929" s="128">
        <v>67</v>
      </c>
      <c r="K1929" s="128">
        <v>25</v>
      </c>
      <c r="L1929" s="156">
        <f t="shared" si="87"/>
        <v>42</v>
      </c>
      <c r="M1929" s="171" t="s">
        <v>327</v>
      </c>
      <c r="N1929" s="128">
        <v>58</v>
      </c>
      <c r="O1929" s="128">
        <v>101</v>
      </c>
      <c r="P1929" s="156">
        <f t="shared" si="88"/>
        <v>-43</v>
      </c>
    </row>
    <row r="1930" spans="1:16" ht="14.1" customHeight="1" x14ac:dyDescent="0.2">
      <c r="H1930" s="367"/>
      <c r="I1930" s="171" t="s">
        <v>315</v>
      </c>
      <c r="J1930" s="128">
        <v>11</v>
      </c>
      <c r="K1930" s="128">
        <v>0</v>
      </c>
      <c r="L1930" s="156">
        <f t="shared" si="87"/>
        <v>11</v>
      </c>
      <c r="M1930" s="171" t="s">
        <v>262</v>
      </c>
      <c r="N1930" s="128">
        <v>0</v>
      </c>
      <c r="O1930" s="128">
        <v>40</v>
      </c>
      <c r="P1930" s="156">
        <f t="shared" si="88"/>
        <v>-40</v>
      </c>
    </row>
    <row r="1931" spans="1:16" ht="14.1" customHeight="1" x14ac:dyDescent="0.2">
      <c r="H1931" s="367"/>
      <c r="I1931" s="171" t="s">
        <v>302</v>
      </c>
      <c r="J1931" s="128">
        <v>34</v>
      </c>
      <c r="K1931" s="128">
        <v>27</v>
      </c>
      <c r="L1931" s="156">
        <f t="shared" si="87"/>
        <v>7</v>
      </c>
      <c r="M1931" s="171" t="s">
        <v>198</v>
      </c>
      <c r="N1931" s="128">
        <v>28</v>
      </c>
      <c r="O1931" s="128">
        <v>60</v>
      </c>
      <c r="P1931" s="156">
        <f t="shared" si="88"/>
        <v>-32</v>
      </c>
    </row>
    <row r="1932" spans="1:16" ht="14.1" customHeight="1" x14ac:dyDescent="0.2">
      <c r="H1932" s="367"/>
      <c r="I1932" s="171" t="s">
        <v>312</v>
      </c>
      <c r="J1932" s="128">
        <v>7</v>
      </c>
      <c r="K1932" s="128">
        <v>0</v>
      </c>
      <c r="L1932" s="156">
        <f t="shared" si="87"/>
        <v>7</v>
      </c>
      <c r="M1932" s="171" t="s">
        <v>31</v>
      </c>
      <c r="N1932" s="128">
        <v>15</v>
      </c>
      <c r="O1932" s="128">
        <v>41</v>
      </c>
      <c r="P1932" s="156">
        <f t="shared" si="88"/>
        <v>-26</v>
      </c>
    </row>
    <row r="1933" spans="1:16" ht="14.1" customHeight="1" x14ac:dyDescent="0.2">
      <c r="H1933" s="367"/>
      <c r="I1933" s="171" t="s">
        <v>319</v>
      </c>
      <c r="J1933" s="128">
        <v>15</v>
      </c>
      <c r="K1933" s="128">
        <v>8</v>
      </c>
      <c r="L1933" s="156">
        <f t="shared" si="87"/>
        <v>7</v>
      </c>
      <c r="M1933" s="171" t="s">
        <v>304</v>
      </c>
      <c r="N1933" s="128">
        <v>766</v>
      </c>
      <c r="O1933" s="128">
        <v>782</v>
      </c>
      <c r="P1933" s="156">
        <f t="shared" si="88"/>
        <v>-16</v>
      </c>
    </row>
    <row r="1934" spans="1:16" ht="14.1" customHeight="1" x14ac:dyDescent="0.2">
      <c r="H1934" s="367"/>
      <c r="I1934" s="171" t="s">
        <v>317</v>
      </c>
      <c r="J1934" s="128">
        <v>4</v>
      </c>
      <c r="K1934" s="128">
        <v>1</v>
      </c>
      <c r="L1934" s="156">
        <f t="shared" si="87"/>
        <v>3</v>
      </c>
      <c r="M1934" s="171" t="s">
        <v>323</v>
      </c>
      <c r="N1934" s="128">
        <v>0</v>
      </c>
      <c r="O1934" s="128">
        <v>10</v>
      </c>
      <c r="P1934" s="156">
        <f t="shared" si="88"/>
        <v>-10</v>
      </c>
    </row>
    <row r="1935" spans="1:16" ht="14.1" customHeight="1" x14ac:dyDescent="0.2">
      <c r="H1935" s="367"/>
      <c r="I1935" s="171" t="s">
        <v>33</v>
      </c>
      <c r="J1935" s="128">
        <v>2</v>
      </c>
      <c r="K1935" s="128">
        <v>0</v>
      </c>
      <c r="L1935" s="156">
        <f t="shared" si="87"/>
        <v>2</v>
      </c>
      <c r="M1935" s="171" t="s">
        <v>261</v>
      </c>
      <c r="N1935" s="128">
        <v>0</v>
      </c>
      <c r="O1935" s="128">
        <v>9</v>
      </c>
      <c r="P1935" s="156">
        <f t="shared" si="88"/>
        <v>-9</v>
      </c>
    </row>
    <row r="1936" spans="1:16" ht="14.1" customHeight="1" x14ac:dyDescent="0.2">
      <c r="H1936" s="367"/>
      <c r="I1936" s="171" t="s">
        <v>320</v>
      </c>
      <c r="J1936" s="128">
        <v>9</v>
      </c>
      <c r="K1936" s="128">
        <v>8</v>
      </c>
      <c r="L1936" s="156">
        <f t="shared" si="87"/>
        <v>1</v>
      </c>
      <c r="M1936" s="171" t="s">
        <v>301</v>
      </c>
      <c r="N1936" s="128">
        <v>4</v>
      </c>
      <c r="O1936" s="128">
        <v>12</v>
      </c>
      <c r="P1936" s="156">
        <f t="shared" si="88"/>
        <v>-8</v>
      </c>
    </row>
    <row r="1937" spans="1:16" ht="14.1" customHeight="1" x14ac:dyDescent="0.2">
      <c r="H1937" s="367"/>
      <c r="I1937" s="171" t="s">
        <v>334</v>
      </c>
      <c r="J1937" s="128">
        <v>1</v>
      </c>
      <c r="K1937" s="128">
        <v>1</v>
      </c>
      <c r="L1937" s="156">
        <f t="shared" si="87"/>
        <v>0</v>
      </c>
      <c r="M1937" s="171" t="s">
        <v>28</v>
      </c>
      <c r="N1937" s="128">
        <v>0</v>
      </c>
      <c r="O1937" s="128">
        <v>6</v>
      </c>
      <c r="P1937" s="156">
        <f t="shared" si="88"/>
        <v>-6</v>
      </c>
    </row>
    <row r="1938" spans="1:16" ht="14.1" customHeight="1" x14ac:dyDescent="0.2">
      <c r="H1938" s="367"/>
      <c r="I1938" s="131"/>
      <c r="J1938" s="128"/>
      <c r="K1938" s="128"/>
      <c r="L1938" s="156"/>
      <c r="M1938" s="171" t="s">
        <v>204</v>
      </c>
      <c r="N1938" s="128">
        <v>0</v>
      </c>
      <c r="O1938" s="128">
        <v>2</v>
      </c>
      <c r="P1938" s="156">
        <f t="shared" si="88"/>
        <v>-2</v>
      </c>
    </row>
    <row r="1939" spans="1:16" ht="14.1" customHeight="1" x14ac:dyDescent="0.2">
      <c r="H1939" s="367"/>
      <c r="I1939" s="131"/>
      <c r="J1939" s="128"/>
      <c r="K1939" s="128"/>
      <c r="L1939" s="156"/>
      <c r="M1939" s="171" t="s">
        <v>336</v>
      </c>
      <c r="N1939" s="128">
        <v>0</v>
      </c>
      <c r="O1939" s="128">
        <v>1</v>
      </c>
      <c r="P1939" s="156">
        <f t="shared" si="88"/>
        <v>-1</v>
      </c>
    </row>
    <row r="1940" spans="1:16" ht="14.1" customHeight="1" x14ac:dyDescent="0.2">
      <c r="H1940" s="367"/>
      <c r="I1940" s="131"/>
      <c r="J1940" s="128"/>
      <c r="K1940" s="128"/>
      <c r="L1940" s="156"/>
      <c r="M1940" s="171" t="s">
        <v>137</v>
      </c>
      <c r="N1940" s="128">
        <v>1583</v>
      </c>
      <c r="O1940" s="128">
        <v>17499</v>
      </c>
      <c r="P1940" s="156">
        <f t="shared" si="88"/>
        <v>-15916</v>
      </c>
    </row>
    <row r="1941" spans="1:16" ht="14.1" customHeight="1" x14ac:dyDescent="0.2">
      <c r="H1941" s="367"/>
      <c r="I1941" s="131"/>
      <c r="J1941" s="128"/>
      <c r="K1941" s="128"/>
      <c r="L1941" s="156"/>
    </row>
    <row r="1942" spans="1:16" ht="14.1" customHeight="1" x14ac:dyDescent="0.2">
      <c r="H1942" s="367"/>
      <c r="I1942" s="131"/>
      <c r="J1942" s="128"/>
      <c r="K1942" s="128"/>
      <c r="L1942" s="156"/>
      <c r="M1942" s="131"/>
      <c r="N1942" s="128"/>
      <c r="O1942" s="128"/>
      <c r="P1942" s="156"/>
    </row>
    <row r="1943" spans="1:16" ht="14.1" customHeight="1" x14ac:dyDescent="0.2">
      <c r="B1943" s="367"/>
      <c r="C1943" s="367"/>
      <c r="D1943" s="367"/>
      <c r="E1943" s="367"/>
      <c r="F1943" s="367"/>
      <c r="G1943" s="367"/>
      <c r="H1943" s="367"/>
      <c r="I1943" s="131"/>
      <c r="J1943" s="128"/>
      <c r="K1943" s="128"/>
      <c r="L1943" s="156"/>
      <c r="M1943" s="131"/>
      <c r="N1943" s="128"/>
      <c r="O1943" s="128"/>
      <c r="P1943" s="156"/>
    </row>
    <row r="1944" spans="1:16" ht="14.1" customHeight="1" x14ac:dyDescent="0.2">
      <c r="B1944" s="367"/>
      <c r="C1944" s="367"/>
      <c r="D1944" s="367"/>
      <c r="E1944" s="367"/>
      <c r="F1944" s="367"/>
      <c r="G1944" s="367"/>
      <c r="H1944" s="367"/>
      <c r="I1944" s="131"/>
      <c r="J1944" s="128"/>
      <c r="K1944" s="128"/>
      <c r="L1944" s="156"/>
      <c r="M1944" s="131"/>
      <c r="N1944" s="128"/>
      <c r="O1944" s="128"/>
      <c r="P1944" s="156"/>
    </row>
    <row r="1945" spans="1:16" ht="14.1" customHeight="1" x14ac:dyDescent="0.2">
      <c r="B1945" s="367"/>
      <c r="C1945" s="367"/>
      <c r="D1945" s="367"/>
      <c r="E1945" s="367"/>
      <c r="F1945" s="367"/>
      <c r="G1945" s="367"/>
      <c r="H1945" s="367"/>
      <c r="M1945" s="131"/>
      <c r="N1945" s="128"/>
      <c r="O1945" s="128"/>
      <c r="P1945" s="156"/>
    </row>
    <row r="1946" spans="1:16" ht="14.1" customHeight="1" x14ac:dyDescent="0.2">
      <c r="B1946" s="367"/>
      <c r="C1946" s="367"/>
      <c r="D1946" s="367"/>
      <c r="E1946" s="367"/>
      <c r="F1946" s="367"/>
      <c r="G1946" s="367"/>
      <c r="H1946" s="367"/>
      <c r="I1946" s="131"/>
      <c r="J1946" s="128"/>
      <c r="K1946" s="128"/>
      <c r="L1946" s="156"/>
      <c r="M1946" s="131"/>
      <c r="N1946" s="128"/>
      <c r="O1946" s="128"/>
      <c r="P1946" s="156"/>
    </row>
    <row r="1947" spans="1:16" ht="14.1" customHeight="1" x14ac:dyDescent="0.2">
      <c r="B1947" s="367"/>
      <c r="C1947" s="367"/>
      <c r="D1947" s="367"/>
      <c r="E1947" s="367"/>
      <c r="F1947" s="367"/>
      <c r="G1947" s="367"/>
      <c r="H1947" s="367"/>
      <c r="I1947" s="131"/>
      <c r="J1947" s="128"/>
      <c r="K1947" s="128"/>
      <c r="L1947" s="156"/>
      <c r="M1947" s="131"/>
      <c r="N1947" s="128"/>
      <c r="O1947" s="128"/>
      <c r="P1947" s="156"/>
    </row>
    <row r="1948" spans="1:16" ht="14.1" customHeight="1" x14ac:dyDescent="0.2">
      <c r="A1948" s="104"/>
      <c r="B1948" s="367"/>
      <c r="C1948" s="367"/>
      <c r="D1948" s="367"/>
      <c r="E1948" s="367"/>
      <c r="F1948" s="367"/>
      <c r="G1948" s="367"/>
      <c r="H1948" s="367"/>
      <c r="I1948" s="131"/>
      <c r="J1948" s="128"/>
      <c r="K1948" s="128"/>
      <c r="L1948" s="156"/>
      <c r="M1948" s="131"/>
      <c r="N1948" s="128"/>
      <c r="O1948" s="128"/>
      <c r="P1948" s="156"/>
    </row>
    <row r="1949" spans="1:16" ht="14.1" customHeight="1" x14ac:dyDescent="0.2">
      <c r="A1949" s="104"/>
      <c r="B1949" s="367"/>
      <c r="C1949" s="367"/>
      <c r="D1949" s="367"/>
      <c r="E1949" s="367"/>
      <c r="F1949" s="367"/>
      <c r="G1949" s="367"/>
      <c r="H1949" s="367"/>
      <c r="I1949" s="131"/>
      <c r="J1949" s="128"/>
      <c r="K1949" s="128"/>
      <c r="L1949" s="156"/>
      <c r="M1949" s="131"/>
      <c r="N1949" s="128"/>
      <c r="O1949" s="128"/>
      <c r="P1949" s="156"/>
    </row>
    <row r="1950" spans="1:16" ht="14.1" customHeight="1" x14ac:dyDescent="0.2">
      <c r="A1950" s="104"/>
      <c r="I1950" s="131"/>
      <c r="J1950" s="128"/>
      <c r="K1950" s="128"/>
      <c r="L1950" s="156"/>
      <c r="M1950" s="131"/>
      <c r="N1950" s="128"/>
      <c r="O1950" s="128"/>
      <c r="P1950" s="156"/>
    </row>
    <row r="1951" spans="1:16" ht="14.1" customHeight="1" x14ac:dyDescent="0.2">
      <c r="A1951" s="104"/>
      <c r="I1951" s="131"/>
      <c r="J1951" s="128"/>
      <c r="K1951" s="128"/>
      <c r="L1951" s="156"/>
      <c r="M1951" s="131"/>
      <c r="N1951" s="128"/>
      <c r="O1951" s="128"/>
      <c r="P1951" s="156"/>
    </row>
    <row r="1952" spans="1:16" ht="14.1" customHeight="1" x14ac:dyDescent="0.2">
      <c r="A1952" s="104"/>
      <c r="I1952" s="131"/>
      <c r="J1952" s="128"/>
      <c r="K1952" s="128"/>
      <c r="L1952" s="156"/>
      <c r="M1952" s="131"/>
      <c r="N1952" s="128"/>
      <c r="O1952" s="128"/>
      <c r="P1952" s="156"/>
    </row>
    <row r="1953" spans="1:16" ht="14.1" customHeight="1" x14ac:dyDescent="0.2">
      <c r="A1953" s="104"/>
      <c r="I1953" s="131"/>
      <c r="J1953" s="128"/>
      <c r="K1953" s="128"/>
      <c r="L1953" s="156"/>
      <c r="M1953" s="369"/>
      <c r="N1953" s="370"/>
      <c r="O1953" s="370"/>
      <c r="P1953" s="156"/>
    </row>
    <row r="1954" spans="1:16" ht="14.1" customHeight="1" x14ac:dyDescent="0.2">
      <c r="A1954" s="104"/>
      <c r="I1954" s="131"/>
      <c r="J1954" s="128"/>
      <c r="K1954" s="128"/>
      <c r="L1954" s="156"/>
    </row>
    <row r="1955" spans="1:16" ht="14.1" customHeight="1" x14ac:dyDescent="0.2">
      <c r="A1955" s="104"/>
      <c r="I1955" s="131"/>
      <c r="J1955" s="128"/>
      <c r="K1955" s="128"/>
      <c r="L1955" s="156"/>
    </row>
    <row r="1956" spans="1:16" ht="14.1" customHeight="1" x14ac:dyDescent="0.2">
      <c r="A1956" s="104"/>
      <c r="I1956" s="131"/>
      <c r="J1956" s="128"/>
      <c r="K1956" s="128"/>
      <c r="L1956" s="156"/>
    </row>
    <row r="1957" spans="1:16" ht="14.1" customHeight="1" x14ac:dyDescent="0.2">
      <c r="A1957" s="104"/>
      <c r="I1957" s="131"/>
      <c r="J1957" s="128"/>
      <c r="K1957" s="128"/>
      <c r="L1957" s="156"/>
    </row>
    <row r="1958" spans="1:16" ht="14.1" customHeight="1" x14ac:dyDescent="0.2">
      <c r="A1958" s="104"/>
    </row>
    <row r="1959" spans="1:16" ht="14.1" customHeight="1" x14ac:dyDescent="0.2">
      <c r="A1959" s="104"/>
      <c r="I1959" s="131"/>
      <c r="J1959" s="128"/>
      <c r="K1959" s="128"/>
      <c r="L1959" s="156"/>
    </row>
    <row r="1960" spans="1:16" ht="14.1" customHeight="1" x14ac:dyDescent="0.2">
      <c r="A1960" s="104"/>
      <c r="I1960" s="131"/>
      <c r="J1960" s="128"/>
      <c r="K1960" s="128"/>
      <c r="L1960" s="156"/>
    </row>
    <row r="1961" spans="1:16" ht="14.1" customHeight="1" x14ac:dyDescent="0.2">
      <c r="A1961" s="104"/>
    </row>
    <row r="1962" spans="1:16" ht="14.1" customHeight="1" x14ac:dyDescent="0.2">
      <c r="A1962" s="104"/>
      <c r="I1962" s="371" t="s">
        <v>351</v>
      </c>
      <c r="J1962" s="372">
        <f>SUM(J1919:J1961)</f>
        <v>38046</v>
      </c>
      <c r="K1962" s="372">
        <f>SUM(K1919:K1961)</f>
        <v>27932</v>
      </c>
      <c r="L1962" s="372">
        <f>SUM(L1919:L1961)</f>
        <v>10114</v>
      </c>
      <c r="M1962" s="371" t="s">
        <v>351</v>
      </c>
      <c r="N1962" s="372">
        <f t="shared" ref="N1962:P1962" si="89">SUM(N1919:N1961)</f>
        <v>57094</v>
      </c>
      <c r="O1962" s="372">
        <f t="shared" si="89"/>
        <v>138829</v>
      </c>
      <c r="P1962" s="372">
        <f t="shared" si="89"/>
        <v>-81735</v>
      </c>
    </row>
    <row r="1963" spans="1:16" ht="14.1" customHeight="1" x14ac:dyDescent="0.2">
      <c r="A1963" s="104"/>
      <c r="I1963" s="371"/>
      <c r="J1963" s="372">
        <f>N1962</f>
        <v>57094</v>
      </c>
      <c r="K1963" s="372">
        <f>O1962</f>
        <v>138829</v>
      </c>
      <c r="L1963" s="372">
        <f>P1962</f>
        <v>-81735</v>
      </c>
      <c r="M1963" s="378"/>
      <c r="N1963" s="372"/>
      <c r="O1963" s="372"/>
      <c r="P1963" s="372"/>
    </row>
    <row r="1964" spans="1:16" ht="14.1" customHeight="1" x14ac:dyDescent="0.2">
      <c r="A1964" s="104"/>
      <c r="I1964" s="367"/>
      <c r="J1964" s="376">
        <f>SUM(J1962:J1963)</f>
        <v>95140</v>
      </c>
      <c r="K1964" s="376">
        <f>SUM(K1962:K1963)</f>
        <v>166761</v>
      </c>
      <c r="L1964" s="376">
        <f>SUM(L1962:L1963)</f>
        <v>-71621</v>
      </c>
      <c r="M1964" s="387"/>
      <c r="N1964" s="345"/>
      <c r="O1964" s="345"/>
      <c r="P1964" s="345"/>
    </row>
    <row r="1965" spans="1:16" ht="14.1" customHeight="1" x14ac:dyDescent="0.2">
      <c r="A1965" s="104"/>
      <c r="I1965" s="377" t="s">
        <v>721</v>
      </c>
      <c r="J1965" s="342">
        <f>C1918-J1964</f>
        <v>0</v>
      </c>
      <c r="K1965" s="342">
        <f>E1918-K1964</f>
        <v>0</v>
      </c>
      <c r="L1965" s="342">
        <f>G1918-L1964</f>
        <v>0</v>
      </c>
      <c r="M1965" s="387"/>
      <c r="N1965" s="345"/>
      <c r="O1965" s="345"/>
      <c r="P1965" s="345"/>
    </row>
    <row r="1966" spans="1:16" ht="14.1" customHeight="1" x14ac:dyDescent="0.2">
      <c r="A1966" s="114"/>
      <c r="B1966" s="422"/>
      <c r="I1966" s="377"/>
    </row>
    <row r="1967" spans="1:16" ht="14.1" customHeight="1" x14ac:dyDescent="0.2">
      <c r="A1967" s="114">
        <v>40</v>
      </c>
      <c r="B1967" s="190" t="s">
        <v>87</v>
      </c>
      <c r="C1967" s="48">
        <v>91461</v>
      </c>
      <c r="D1967" s="363">
        <f>C1967*100/22958322</f>
        <v>0.39837841807428259</v>
      </c>
      <c r="E1967" s="48">
        <v>89979</v>
      </c>
      <c r="F1967" s="363">
        <f>E1967*100/23212007</f>
        <v>0.38763989688612449</v>
      </c>
      <c r="G1967" s="120">
        <f>C1967-E1967</f>
        <v>1482</v>
      </c>
      <c r="H1967" s="121">
        <f>G1967*100/E1967</f>
        <v>1.6470509785616645</v>
      </c>
      <c r="I1967" s="371"/>
      <c r="J1967" s="372"/>
      <c r="K1967" s="372"/>
      <c r="L1967" s="372"/>
      <c r="M1967" s="378"/>
      <c r="N1967" s="372"/>
      <c r="O1967" s="372"/>
      <c r="P1967" s="372"/>
    </row>
    <row r="1968" spans="1:16" ht="14.1" customHeight="1" x14ac:dyDescent="0.2">
      <c r="I1968" s="171" t="s">
        <v>234</v>
      </c>
      <c r="J1968" s="128">
        <v>25603</v>
      </c>
      <c r="K1968" s="128">
        <v>0</v>
      </c>
      <c r="L1968" s="156">
        <f t="shared" ref="L1968:L1995" si="90">J1968-K1968</f>
        <v>25603</v>
      </c>
      <c r="M1968" s="171" t="s">
        <v>52</v>
      </c>
      <c r="N1968" s="128">
        <v>17161</v>
      </c>
      <c r="O1968" s="128">
        <v>39045</v>
      </c>
      <c r="P1968" s="156">
        <f t="shared" ref="P1968:P1999" si="91">N1968-O1968</f>
        <v>-21884</v>
      </c>
    </row>
    <row r="1969" spans="1:16" ht="14.1" customHeight="1" x14ac:dyDescent="0.2">
      <c r="I1969" s="171" t="s">
        <v>301</v>
      </c>
      <c r="J1969" s="128">
        <v>11704</v>
      </c>
      <c r="K1969" s="128">
        <v>9463</v>
      </c>
      <c r="L1969" s="156">
        <f t="shared" si="90"/>
        <v>2241</v>
      </c>
      <c r="M1969" s="171" t="s">
        <v>302</v>
      </c>
      <c r="N1969" s="128">
        <v>6024</v>
      </c>
      <c r="O1969" s="128">
        <v>10664</v>
      </c>
      <c r="P1969" s="156">
        <f t="shared" si="91"/>
        <v>-4640</v>
      </c>
    </row>
    <row r="1970" spans="1:16" ht="14.1" customHeight="1" x14ac:dyDescent="0.2">
      <c r="A1970" s="104"/>
      <c r="I1970" s="171" t="s">
        <v>199</v>
      </c>
      <c r="J1970" s="128">
        <v>2884</v>
      </c>
      <c r="K1970" s="128">
        <v>986</v>
      </c>
      <c r="L1970" s="156">
        <f t="shared" si="90"/>
        <v>1898</v>
      </c>
      <c r="M1970" s="171" t="s">
        <v>23</v>
      </c>
      <c r="N1970" s="128">
        <v>669</v>
      </c>
      <c r="O1970" s="128">
        <v>1413</v>
      </c>
      <c r="P1970" s="156">
        <f t="shared" si="91"/>
        <v>-744</v>
      </c>
    </row>
    <row r="1971" spans="1:16" ht="14.1" customHeight="1" x14ac:dyDescent="0.2">
      <c r="A1971" s="104"/>
      <c r="B1971" s="422"/>
      <c r="C1971" s="398"/>
      <c r="D1971" s="390"/>
      <c r="E1971" s="398"/>
      <c r="F1971" s="390"/>
      <c r="I1971" s="171" t="s">
        <v>33</v>
      </c>
      <c r="J1971" s="128">
        <v>2116</v>
      </c>
      <c r="K1971" s="128">
        <v>1312</v>
      </c>
      <c r="L1971" s="156">
        <f t="shared" si="90"/>
        <v>804</v>
      </c>
      <c r="M1971" s="171" t="s">
        <v>321</v>
      </c>
      <c r="N1971" s="128">
        <v>591</v>
      </c>
      <c r="O1971" s="128">
        <v>1190</v>
      </c>
      <c r="P1971" s="156">
        <f t="shared" si="91"/>
        <v>-599</v>
      </c>
    </row>
    <row r="1972" spans="1:16" ht="14.1" customHeight="1" x14ac:dyDescent="0.2">
      <c r="A1972" s="104"/>
      <c r="B1972" s="390"/>
      <c r="C1972" s="390"/>
      <c r="D1972" s="390"/>
      <c r="E1972" s="390"/>
      <c r="F1972" s="390"/>
      <c r="I1972" s="171" t="s">
        <v>306</v>
      </c>
      <c r="J1972" s="128">
        <v>1645</v>
      </c>
      <c r="K1972" s="128">
        <v>1257</v>
      </c>
      <c r="L1972" s="156">
        <f t="shared" si="90"/>
        <v>388</v>
      </c>
      <c r="M1972" s="171" t="s">
        <v>204</v>
      </c>
      <c r="N1972" s="128">
        <v>340</v>
      </c>
      <c r="O1972" s="128">
        <v>788</v>
      </c>
      <c r="P1972" s="156">
        <f t="shared" si="91"/>
        <v>-448</v>
      </c>
    </row>
    <row r="1973" spans="1:16" ht="14.1" customHeight="1" x14ac:dyDescent="0.2">
      <c r="A1973" s="104"/>
      <c r="B1973" s="390"/>
      <c r="C1973" s="390"/>
      <c r="D1973" s="390"/>
      <c r="E1973" s="390"/>
      <c r="F1973" s="390"/>
      <c r="I1973" s="171" t="s">
        <v>327</v>
      </c>
      <c r="J1973" s="128">
        <v>1917</v>
      </c>
      <c r="K1973" s="128">
        <v>1650</v>
      </c>
      <c r="L1973" s="156">
        <f t="shared" si="90"/>
        <v>267</v>
      </c>
      <c r="M1973" s="171" t="s">
        <v>257</v>
      </c>
      <c r="N1973" s="128">
        <v>3754</v>
      </c>
      <c r="O1973" s="128">
        <v>4155</v>
      </c>
      <c r="P1973" s="156">
        <f t="shared" si="91"/>
        <v>-401</v>
      </c>
    </row>
    <row r="1974" spans="1:16" ht="14.1" customHeight="1" x14ac:dyDescent="0.2">
      <c r="A1974" s="104"/>
      <c r="I1974" s="171" t="s">
        <v>333</v>
      </c>
      <c r="J1974" s="128">
        <v>689</v>
      </c>
      <c r="K1974" s="128">
        <v>425</v>
      </c>
      <c r="L1974" s="156">
        <f t="shared" si="90"/>
        <v>264</v>
      </c>
      <c r="M1974" s="171" t="s">
        <v>345</v>
      </c>
      <c r="N1974" s="128">
        <v>7</v>
      </c>
      <c r="O1974" s="128">
        <v>328</v>
      </c>
      <c r="P1974" s="156">
        <f t="shared" si="91"/>
        <v>-321</v>
      </c>
    </row>
    <row r="1975" spans="1:16" ht="14.1" customHeight="1" x14ac:dyDescent="0.2">
      <c r="A1975" s="104"/>
      <c r="I1975" s="171" t="s">
        <v>328</v>
      </c>
      <c r="J1975" s="128">
        <v>432</v>
      </c>
      <c r="K1975" s="128">
        <v>179</v>
      </c>
      <c r="L1975" s="156">
        <f t="shared" si="90"/>
        <v>253</v>
      </c>
      <c r="M1975" s="171" t="s">
        <v>30</v>
      </c>
      <c r="N1975" s="128">
        <v>0</v>
      </c>
      <c r="O1975" s="128">
        <v>293</v>
      </c>
      <c r="P1975" s="156">
        <f t="shared" si="91"/>
        <v>-293</v>
      </c>
    </row>
    <row r="1976" spans="1:16" ht="14.1" customHeight="1" x14ac:dyDescent="0.2">
      <c r="A1976" s="104"/>
      <c r="I1976" s="171" t="s">
        <v>31</v>
      </c>
      <c r="J1976" s="128">
        <v>1352</v>
      </c>
      <c r="K1976" s="128">
        <v>1222</v>
      </c>
      <c r="L1976" s="156">
        <f t="shared" si="90"/>
        <v>130</v>
      </c>
      <c r="M1976" s="171" t="s">
        <v>305</v>
      </c>
      <c r="N1976" s="128">
        <v>775</v>
      </c>
      <c r="O1976" s="128">
        <v>1044</v>
      </c>
      <c r="P1976" s="156">
        <f t="shared" si="91"/>
        <v>-269</v>
      </c>
    </row>
    <row r="1977" spans="1:16" ht="14.1" customHeight="1" x14ac:dyDescent="0.2">
      <c r="A1977" s="104"/>
      <c r="I1977" s="171" t="s">
        <v>28</v>
      </c>
      <c r="J1977" s="128">
        <v>1365</v>
      </c>
      <c r="K1977" s="128">
        <v>1258</v>
      </c>
      <c r="L1977" s="156">
        <f t="shared" si="90"/>
        <v>107</v>
      </c>
      <c r="M1977" s="171" t="s">
        <v>48</v>
      </c>
      <c r="N1977" s="128">
        <v>305</v>
      </c>
      <c r="O1977" s="128">
        <v>522</v>
      </c>
      <c r="P1977" s="156">
        <f t="shared" si="91"/>
        <v>-217</v>
      </c>
    </row>
    <row r="1978" spans="1:16" ht="14.1" customHeight="1" x14ac:dyDescent="0.2">
      <c r="A1978" s="104"/>
      <c r="B1978" s="367"/>
      <c r="C1978" s="367"/>
      <c r="D1978" s="367"/>
      <c r="E1978" s="367"/>
      <c r="F1978" s="367"/>
      <c r="G1978" s="367"/>
      <c r="H1978" s="367"/>
      <c r="I1978" s="171" t="s">
        <v>303</v>
      </c>
      <c r="J1978" s="128">
        <v>235</v>
      </c>
      <c r="K1978" s="128">
        <v>151</v>
      </c>
      <c r="L1978" s="156">
        <f t="shared" si="90"/>
        <v>84</v>
      </c>
      <c r="M1978" s="171" t="s">
        <v>201</v>
      </c>
      <c r="N1978" s="128">
        <v>257</v>
      </c>
      <c r="O1978" s="128">
        <v>470</v>
      </c>
      <c r="P1978" s="156">
        <f t="shared" si="91"/>
        <v>-213</v>
      </c>
    </row>
    <row r="1979" spans="1:16" ht="14.1" customHeight="1" x14ac:dyDescent="0.2">
      <c r="A1979" s="104"/>
      <c r="I1979" s="171" t="s">
        <v>318</v>
      </c>
      <c r="J1979" s="128">
        <v>237</v>
      </c>
      <c r="K1979" s="128">
        <v>163</v>
      </c>
      <c r="L1979" s="156">
        <f t="shared" si="90"/>
        <v>74</v>
      </c>
      <c r="M1979" s="171" t="s">
        <v>254</v>
      </c>
      <c r="N1979" s="128">
        <v>266</v>
      </c>
      <c r="O1979" s="128">
        <v>456</v>
      </c>
      <c r="P1979" s="156">
        <f t="shared" si="91"/>
        <v>-190</v>
      </c>
    </row>
    <row r="1980" spans="1:16" ht="14.1" customHeight="1" x14ac:dyDescent="0.2">
      <c r="A1980" s="104"/>
      <c r="I1980" s="171" t="s">
        <v>198</v>
      </c>
      <c r="J1980" s="128">
        <v>1017</v>
      </c>
      <c r="K1980" s="128">
        <v>946</v>
      </c>
      <c r="L1980" s="156">
        <f t="shared" si="90"/>
        <v>71</v>
      </c>
      <c r="M1980" s="171" t="s">
        <v>315</v>
      </c>
      <c r="N1980" s="128">
        <v>307</v>
      </c>
      <c r="O1980" s="128">
        <v>449</v>
      </c>
      <c r="P1980" s="156">
        <f t="shared" si="91"/>
        <v>-142</v>
      </c>
    </row>
    <row r="1981" spans="1:16" ht="14.1" customHeight="1" x14ac:dyDescent="0.2">
      <c r="A1981" s="104"/>
      <c r="I1981" s="171" t="s">
        <v>329</v>
      </c>
      <c r="J1981" s="128">
        <v>124</v>
      </c>
      <c r="K1981" s="128">
        <v>56</v>
      </c>
      <c r="L1981" s="156">
        <f t="shared" si="90"/>
        <v>68</v>
      </c>
      <c r="M1981" s="171" t="s">
        <v>308</v>
      </c>
      <c r="N1981" s="128">
        <v>1836</v>
      </c>
      <c r="O1981" s="128">
        <v>1977</v>
      </c>
      <c r="P1981" s="156">
        <f t="shared" si="91"/>
        <v>-141</v>
      </c>
    </row>
    <row r="1982" spans="1:16" ht="14.1" customHeight="1" x14ac:dyDescent="0.2">
      <c r="A1982" s="104"/>
      <c r="I1982" s="171" t="s">
        <v>22</v>
      </c>
      <c r="J1982" s="128">
        <v>1471</v>
      </c>
      <c r="K1982" s="128">
        <v>1407</v>
      </c>
      <c r="L1982" s="156">
        <f t="shared" si="90"/>
        <v>64</v>
      </c>
      <c r="M1982" s="171" t="s">
        <v>304</v>
      </c>
      <c r="N1982" s="128">
        <v>75</v>
      </c>
      <c r="O1982" s="128">
        <v>165</v>
      </c>
      <c r="P1982" s="156">
        <f t="shared" si="91"/>
        <v>-90</v>
      </c>
    </row>
    <row r="1983" spans="1:16" ht="14.1" customHeight="1" x14ac:dyDescent="0.2">
      <c r="A1983" s="104"/>
      <c r="I1983" s="171" t="s">
        <v>262</v>
      </c>
      <c r="J1983" s="128">
        <v>52</v>
      </c>
      <c r="K1983" s="128">
        <v>23</v>
      </c>
      <c r="L1983" s="156">
        <f t="shared" si="90"/>
        <v>29</v>
      </c>
      <c r="M1983" s="171" t="s">
        <v>338</v>
      </c>
      <c r="N1983" s="128">
        <v>109</v>
      </c>
      <c r="O1983" s="128">
        <v>178</v>
      </c>
      <c r="P1983" s="156">
        <f t="shared" si="91"/>
        <v>-69</v>
      </c>
    </row>
    <row r="1984" spans="1:16" ht="14.1" customHeight="1" x14ac:dyDescent="0.2">
      <c r="A1984" s="104"/>
      <c r="I1984" s="171" t="s">
        <v>307</v>
      </c>
      <c r="J1984" s="128">
        <v>138</v>
      </c>
      <c r="K1984" s="128">
        <v>110</v>
      </c>
      <c r="L1984" s="156">
        <f t="shared" si="90"/>
        <v>28</v>
      </c>
      <c r="M1984" s="171" t="s">
        <v>311</v>
      </c>
      <c r="N1984" s="128">
        <v>341</v>
      </c>
      <c r="O1984" s="128">
        <v>410</v>
      </c>
      <c r="P1984" s="156">
        <f t="shared" si="91"/>
        <v>-69</v>
      </c>
    </row>
    <row r="1985" spans="1:16" ht="14.1" customHeight="1" x14ac:dyDescent="0.2">
      <c r="A1985" s="104"/>
      <c r="I1985" s="171" t="s">
        <v>313</v>
      </c>
      <c r="J1985" s="128">
        <v>17</v>
      </c>
      <c r="K1985" s="128">
        <v>4</v>
      </c>
      <c r="L1985" s="156">
        <f t="shared" si="90"/>
        <v>13</v>
      </c>
      <c r="M1985" s="171" t="s">
        <v>317</v>
      </c>
      <c r="N1985" s="128">
        <v>82</v>
      </c>
      <c r="O1985" s="128">
        <v>148</v>
      </c>
      <c r="P1985" s="156">
        <f t="shared" si="91"/>
        <v>-66</v>
      </c>
    </row>
    <row r="1986" spans="1:16" ht="14.1" customHeight="1" x14ac:dyDescent="0.2">
      <c r="I1986" s="171" t="s">
        <v>332</v>
      </c>
      <c r="J1986" s="128">
        <v>13</v>
      </c>
      <c r="K1986" s="128">
        <v>6</v>
      </c>
      <c r="L1986" s="156">
        <f t="shared" si="90"/>
        <v>7</v>
      </c>
      <c r="M1986" s="171" t="s">
        <v>210</v>
      </c>
      <c r="N1986" s="128">
        <v>252</v>
      </c>
      <c r="O1986" s="128">
        <v>313</v>
      </c>
      <c r="P1986" s="156">
        <f t="shared" si="91"/>
        <v>-61</v>
      </c>
    </row>
    <row r="1987" spans="1:16" ht="14.1" customHeight="1" x14ac:dyDescent="0.2">
      <c r="I1987" s="171" t="s">
        <v>316</v>
      </c>
      <c r="J1987" s="128">
        <v>392</v>
      </c>
      <c r="K1987" s="128">
        <v>387</v>
      </c>
      <c r="L1987" s="156">
        <f t="shared" si="90"/>
        <v>5</v>
      </c>
      <c r="M1987" s="171" t="s">
        <v>320</v>
      </c>
      <c r="N1987" s="128">
        <v>73</v>
      </c>
      <c r="O1987" s="128">
        <v>120</v>
      </c>
      <c r="P1987" s="156">
        <f t="shared" si="91"/>
        <v>-47</v>
      </c>
    </row>
    <row r="1988" spans="1:16" ht="14.1" customHeight="1" x14ac:dyDescent="0.2">
      <c r="I1988" s="171" t="s">
        <v>339</v>
      </c>
      <c r="J1988" s="128">
        <v>4</v>
      </c>
      <c r="K1988" s="128">
        <v>0</v>
      </c>
      <c r="L1988" s="156">
        <f t="shared" si="90"/>
        <v>4</v>
      </c>
      <c r="M1988" s="171" t="s">
        <v>358</v>
      </c>
      <c r="N1988" s="128">
        <v>29</v>
      </c>
      <c r="O1988" s="128">
        <v>67</v>
      </c>
      <c r="P1988" s="156">
        <f t="shared" si="91"/>
        <v>-38</v>
      </c>
    </row>
    <row r="1989" spans="1:16" ht="14.1" customHeight="1" x14ac:dyDescent="0.2">
      <c r="I1989" s="171" t="s">
        <v>354</v>
      </c>
      <c r="J1989" s="128">
        <v>8</v>
      </c>
      <c r="K1989" s="128">
        <v>5</v>
      </c>
      <c r="L1989" s="156">
        <f t="shared" si="90"/>
        <v>3</v>
      </c>
      <c r="M1989" s="171" t="s">
        <v>335</v>
      </c>
      <c r="N1989" s="128">
        <v>60</v>
      </c>
      <c r="O1989" s="128">
        <v>93</v>
      </c>
      <c r="P1989" s="156">
        <f t="shared" si="91"/>
        <v>-33</v>
      </c>
    </row>
    <row r="1990" spans="1:16" ht="14.1" customHeight="1" x14ac:dyDescent="0.2">
      <c r="I1990" s="171" t="s">
        <v>271</v>
      </c>
      <c r="J1990" s="128">
        <v>6</v>
      </c>
      <c r="K1990" s="128">
        <v>3</v>
      </c>
      <c r="L1990" s="156">
        <f t="shared" si="90"/>
        <v>3</v>
      </c>
      <c r="M1990" s="171" t="s">
        <v>344</v>
      </c>
      <c r="N1990" s="128">
        <v>0</v>
      </c>
      <c r="O1990" s="128">
        <v>17</v>
      </c>
      <c r="P1990" s="156">
        <f t="shared" si="91"/>
        <v>-17</v>
      </c>
    </row>
    <row r="1991" spans="1:16" ht="14.1" customHeight="1" x14ac:dyDescent="0.2">
      <c r="I1991" s="171" t="s">
        <v>265</v>
      </c>
      <c r="J1991" s="128">
        <v>10</v>
      </c>
      <c r="K1991" s="128">
        <v>8</v>
      </c>
      <c r="L1991" s="156">
        <f t="shared" si="90"/>
        <v>2</v>
      </c>
      <c r="M1991" s="171" t="s">
        <v>323</v>
      </c>
      <c r="N1991" s="128">
        <v>106</v>
      </c>
      <c r="O1991" s="128">
        <v>121</v>
      </c>
      <c r="P1991" s="156">
        <f t="shared" si="91"/>
        <v>-15</v>
      </c>
    </row>
    <row r="1992" spans="1:16" ht="14.1" customHeight="1" x14ac:dyDescent="0.2">
      <c r="I1992" s="171" t="s">
        <v>350</v>
      </c>
      <c r="J1992" s="128">
        <v>4</v>
      </c>
      <c r="K1992" s="128">
        <v>3</v>
      </c>
      <c r="L1992" s="156">
        <f t="shared" si="90"/>
        <v>1</v>
      </c>
      <c r="M1992" s="171" t="s">
        <v>44</v>
      </c>
      <c r="N1992" s="128">
        <v>5</v>
      </c>
      <c r="O1992" s="128">
        <v>19</v>
      </c>
      <c r="P1992" s="156">
        <f t="shared" si="91"/>
        <v>-14</v>
      </c>
    </row>
    <row r="1993" spans="1:16" ht="14.1" customHeight="1" x14ac:dyDescent="0.2">
      <c r="I1993" s="171" t="s">
        <v>340</v>
      </c>
      <c r="J1993" s="128">
        <v>1</v>
      </c>
      <c r="K1993" s="128">
        <v>0</v>
      </c>
      <c r="L1993" s="156">
        <f t="shared" si="90"/>
        <v>1</v>
      </c>
      <c r="M1993" s="171" t="s">
        <v>312</v>
      </c>
      <c r="N1993" s="128">
        <v>2569</v>
      </c>
      <c r="O1993" s="128">
        <v>2582</v>
      </c>
      <c r="P1993" s="156">
        <f t="shared" si="91"/>
        <v>-13</v>
      </c>
    </row>
    <row r="1994" spans="1:16" ht="14.1" customHeight="1" x14ac:dyDescent="0.2">
      <c r="I1994" s="171" t="s">
        <v>331</v>
      </c>
      <c r="J1994" s="128">
        <v>16</v>
      </c>
      <c r="K1994" s="128">
        <v>16</v>
      </c>
      <c r="L1994" s="156">
        <f t="shared" si="90"/>
        <v>0</v>
      </c>
      <c r="M1994" s="171" t="s">
        <v>309</v>
      </c>
      <c r="N1994" s="128">
        <v>0</v>
      </c>
      <c r="O1994" s="128">
        <v>9</v>
      </c>
      <c r="P1994" s="156">
        <f t="shared" si="91"/>
        <v>-9</v>
      </c>
    </row>
    <row r="1995" spans="1:16" ht="14.1" customHeight="1" x14ac:dyDescent="0.2">
      <c r="I1995" s="171" t="s">
        <v>137</v>
      </c>
      <c r="J1995" s="128">
        <v>2013</v>
      </c>
      <c r="K1995" s="128">
        <v>1879</v>
      </c>
      <c r="L1995" s="156">
        <f t="shared" si="90"/>
        <v>134</v>
      </c>
      <c r="M1995" s="171" t="s">
        <v>310</v>
      </c>
      <c r="N1995" s="128">
        <v>0</v>
      </c>
      <c r="O1995" s="128">
        <v>9</v>
      </c>
      <c r="P1995" s="156">
        <f t="shared" si="91"/>
        <v>-9</v>
      </c>
    </row>
    <row r="1996" spans="1:16" ht="14.1" customHeight="1" x14ac:dyDescent="0.2">
      <c r="M1996" s="171" t="s">
        <v>337</v>
      </c>
      <c r="N1996" s="128">
        <v>0</v>
      </c>
      <c r="O1996" s="128">
        <v>6</v>
      </c>
      <c r="P1996" s="156">
        <f t="shared" si="91"/>
        <v>-6</v>
      </c>
    </row>
    <row r="1997" spans="1:16" ht="14.1" customHeight="1" x14ac:dyDescent="0.2">
      <c r="I1997" s="131"/>
      <c r="J1997" s="128"/>
      <c r="K1997" s="128"/>
      <c r="L1997" s="156"/>
      <c r="M1997" s="171" t="s">
        <v>324</v>
      </c>
      <c r="N1997" s="128">
        <v>0</v>
      </c>
      <c r="O1997" s="128">
        <v>4</v>
      </c>
      <c r="P1997" s="156">
        <f t="shared" si="91"/>
        <v>-4</v>
      </c>
    </row>
    <row r="1998" spans="1:16" ht="14.1" customHeight="1" x14ac:dyDescent="0.2">
      <c r="A1998" s="104"/>
      <c r="I1998" s="131"/>
      <c r="J1998" s="128"/>
      <c r="K1998" s="128"/>
      <c r="L1998" s="156"/>
      <c r="M1998" s="171" t="s">
        <v>212</v>
      </c>
      <c r="N1998" s="128">
        <v>1</v>
      </c>
      <c r="O1998" s="128">
        <v>2</v>
      </c>
      <c r="P1998" s="156">
        <f t="shared" si="91"/>
        <v>-1</v>
      </c>
    </row>
    <row r="1999" spans="1:16" ht="14.1" customHeight="1" x14ac:dyDescent="0.2">
      <c r="M1999" s="171" t="s">
        <v>319</v>
      </c>
      <c r="N1999" s="128">
        <v>2</v>
      </c>
      <c r="O1999" s="128">
        <v>3</v>
      </c>
      <c r="P1999" s="156">
        <f t="shared" si="91"/>
        <v>-1</v>
      </c>
    </row>
    <row r="2000" spans="1:16" ht="14.1" customHeight="1" x14ac:dyDescent="0.2">
      <c r="I2000" s="131"/>
      <c r="J2000" s="128"/>
      <c r="K2000" s="128"/>
      <c r="L2000" s="156"/>
      <c r="M2000" s="369"/>
      <c r="N2000" s="370"/>
      <c r="O2000" s="370"/>
      <c r="P2000" s="156"/>
    </row>
    <row r="2001" spans="1:16" ht="14.1" customHeight="1" x14ac:dyDescent="0.2">
      <c r="I2001" s="131"/>
      <c r="J2001" s="128"/>
      <c r="K2001" s="128"/>
      <c r="L2001" s="156"/>
      <c r="M2001" s="369"/>
      <c r="N2001" s="370"/>
      <c r="O2001" s="370"/>
      <c r="P2001" s="156"/>
    </row>
    <row r="2002" spans="1:16" ht="14.1" customHeight="1" x14ac:dyDescent="0.2">
      <c r="A2002" s="104"/>
      <c r="I2002" s="131"/>
      <c r="J2002" s="128"/>
      <c r="K2002" s="128"/>
      <c r="L2002" s="156"/>
    </row>
    <row r="2003" spans="1:16" ht="14.1" customHeight="1" x14ac:dyDescent="0.2">
      <c r="A2003" s="104"/>
      <c r="I2003" s="131"/>
      <c r="J2003" s="128"/>
      <c r="K2003" s="128"/>
      <c r="L2003" s="156"/>
      <c r="M2003" s="369"/>
      <c r="N2003" s="370"/>
      <c r="O2003" s="370"/>
      <c r="P2003" s="156"/>
    </row>
    <row r="2004" spans="1:16" ht="14.1" customHeight="1" x14ac:dyDescent="0.2">
      <c r="A2004" s="104"/>
      <c r="I2004" s="131"/>
      <c r="J2004" s="128"/>
      <c r="K2004" s="128"/>
      <c r="L2004" s="156"/>
      <c r="M2004" s="391"/>
      <c r="P2004" s="156"/>
    </row>
    <row r="2005" spans="1:16" ht="14.1" customHeight="1" x14ac:dyDescent="0.2">
      <c r="A2005" s="104"/>
      <c r="I2005" s="131"/>
      <c r="J2005" s="128"/>
      <c r="K2005" s="128"/>
      <c r="L2005" s="156"/>
      <c r="M2005" s="391"/>
      <c r="P2005" s="156"/>
    </row>
    <row r="2006" spans="1:16" ht="14.1" customHeight="1" x14ac:dyDescent="0.2">
      <c r="A2006" s="104"/>
      <c r="I2006" s="131"/>
      <c r="J2006" s="128"/>
      <c r="K2006" s="128"/>
      <c r="L2006" s="156"/>
      <c r="M2006" s="391"/>
      <c r="P2006" s="156"/>
    </row>
    <row r="2007" spans="1:16" ht="14.1" customHeight="1" x14ac:dyDescent="0.2">
      <c r="A2007" s="104"/>
      <c r="I2007" s="131"/>
      <c r="J2007" s="128"/>
      <c r="K2007" s="128"/>
      <c r="L2007" s="156"/>
      <c r="M2007" s="391"/>
      <c r="P2007" s="156"/>
    </row>
    <row r="2008" spans="1:16" ht="14.1" customHeight="1" x14ac:dyDescent="0.2">
      <c r="A2008" s="104"/>
    </row>
    <row r="2009" spans="1:16" ht="14.1" customHeight="1" x14ac:dyDescent="0.2"/>
    <row r="2010" spans="1:16" ht="14.1" customHeight="1" x14ac:dyDescent="0.2"/>
    <row r="2011" spans="1:16" ht="14.1" customHeight="1" x14ac:dyDescent="0.2">
      <c r="A2011" s="104"/>
      <c r="I2011" s="371" t="s">
        <v>351</v>
      </c>
      <c r="J2011" s="372">
        <f>SUM(J1968:J2010)</f>
        <v>55465</v>
      </c>
      <c r="K2011" s="372">
        <f>SUM(K1968:K2010)</f>
        <v>22919</v>
      </c>
      <c r="L2011" s="372">
        <f>SUM(L1968:L2010)</f>
        <v>32546</v>
      </c>
      <c r="M2011" s="378" t="s">
        <v>351</v>
      </c>
      <c r="N2011" s="372">
        <f>SUM(N1968:N2010)</f>
        <v>35996</v>
      </c>
      <c r="O2011" s="372">
        <f>SUM(O1968:O2010)</f>
        <v>67060</v>
      </c>
      <c r="P2011" s="372">
        <f>SUM(P1968:P2010)</f>
        <v>-31064</v>
      </c>
    </row>
    <row r="2012" spans="1:16" ht="14.1" customHeight="1" x14ac:dyDescent="0.2">
      <c r="A2012" s="104"/>
      <c r="I2012" s="371"/>
      <c r="J2012" s="372">
        <f>N2011</f>
        <v>35996</v>
      </c>
      <c r="K2012" s="372">
        <f>O2011</f>
        <v>67060</v>
      </c>
      <c r="L2012" s="372">
        <f>P2011</f>
        <v>-31064</v>
      </c>
    </row>
    <row r="2013" spans="1:16" ht="14.1" customHeight="1" x14ac:dyDescent="0.2">
      <c r="A2013" s="104"/>
      <c r="I2013" s="367"/>
      <c r="J2013" s="376">
        <f>SUM(J2011:J2012)</f>
        <v>91461</v>
      </c>
      <c r="K2013" s="376">
        <f>SUM(K2011:K2012)</f>
        <v>89979</v>
      </c>
      <c r="L2013" s="376">
        <f>SUM(L2011:L2012)</f>
        <v>1482</v>
      </c>
    </row>
    <row r="2014" spans="1:16" ht="14.1" customHeight="1" x14ac:dyDescent="0.2">
      <c r="A2014" s="104"/>
      <c r="I2014" s="377" t="s">
        <v>722</v>
      </c>
      <c r="J2014" s="342">
        <f>C1967-J2013</f>
        <v>0</v>
      </c>
      <c r="K2014" s="342">
        <f>E1967-K2013</f>
        <v>0</v>
      </c>
      <c r="L2014" s="342">
        <f>G1967-L2013</f>
        <v>0</v>
      </c>
    </row>
    <row r="2015" spans="1:16" ht="14.1" customHeight="1" x14ac:dyDescent="0.2">
      <c r="A2015" s="104"/>
      <c r="I2015" s="377"/>
    </row>
    <row r="2016" spans="1:16" ht="14.1" customHeight="1" x14ac:dyDescent="0.2">
      <c r="A2016" s="104"/>
      <c r="I2016" s="377"/>
    </row>
    <row r="2017" spans="1:16" ht="14.1" customHeight="1" x14ac:dyDescent="0.2"/>
    <row r="2018" spans="1:16" ht="14.1" customHeight="1" x14ac:dyDescent="0.2"/>
    <row r="2019" spans="1:16" ht="14.1" customHeight="1" x14ac:dyDescent="0.2">
      <c r="C2019" s="423"/>
      <c r="D2019" s="424"/>
      <c r="E2019" s="423"/>
      <c r="F2019" s="424"/>
    </row>
    <row r="2020" spans="1:16" ht="14.1" customHeight="1" x14ac:dyDescent="0.2">
      <c r="C2020" s="423"/>
      <c r="D2020" s="424"/>
      <c r="E2020" s="423"/>
      <c r="F2020" s="424"/>
    </row>
    <row r="2021" spans="1:16" ht="14.1" customHeight="1" x14ac:dyDescent="0.2">
      <c r="C2021" s="423"/>
      <c r="D2021" s="424"/>
      <c r="E2021" s="423"/>
      <c r="F2021" s="424"/>
    </row>
    <row r="2022" spans="1:16" ht="14.1" customHeight="1" x14ac:dyDescent="0.2">
      <c r="C2022" s="423"/>
      <c r="D2022" s="424"/>
      <c r="E2022" s="423"/>
      <c r="F2022" s="424"/>
      <c r="J2022" s="340"/>
      <c r="K2022" s="340"/>
      <c r="L2022" s="340"/>
      <c r="M2022" s="340"/>
      <c r="N2022" s="340"/>
      <c r="O2022" s="340"/>
      <c r="P2022" s="340"/>
    </row>
    <row r="2023" spans="1:16" ht="14.1" customHeight="1" x14ac:dyDescent="0.2">
      <c r="C2023" s="423"/>
      <c r="D2023" s="424"/>
      <c r="E2023" s="423"/>
      <c r="F2023" s="424"/>
      <c r="J2023" s="340"/>
      <c r="K2023" s="340"/>
      <c r="L2023" s="340"/>
      <c r="M2023" s="340"/>
      <c r="N2023" s="340"/>
      <c r="O2023" s="340"/>
      <c r="P2023" s="340"/>
    </row>
    <row r="2024" spans="1:16" ht="14.1" customHeight="1" x14ac:dyDescent="0.2">
      <c r="B2024" s="405"/>
      <c r="C2024" s="425"/>
      <c r="D2024" s="104"/>
      <c r="E2024" s="425"/>
      <c r="F2024" s="104"/>
      <c r="J2024" s="340"/>
      <c r="K2024" s="340"/>
      <c r="L2024" s="340"/>
      <c r="M2024" s="340"/>
      <c r="N2024" s="340"/>
      <c r="O2024" s="340"/>
      <c r="P2024" s="340"/>
    </row>
    <row r="2025" spans="1:16" ht="14.1" customHeight="1" x14ac:dyDescent="0.2">
      <c r="B2025" s="405"/>
      <c r="J2025" s="340"/>
      <c r="K2025" s="340"/>
      <c r="L2025" s="340"/>
      <c r="M2025" s="340"/>
      <c r="N2025" s="340"/>
      <c r="O2025" s="340"/>
      <c r="P2025" s="340"/>
    </row>
    <row r="2026" spans="1:16" ht="14.1" customHeight="1" x14ac:dyDescent="0.2">
      <c r="B2026" s="405"/>
      <c r="J2026" s="340"/>
      <c r="K2026" s="340"/>
      <c r="L2026" s="340"/>
      <c r="M2026" s="340"/>
      <c r="N2026" s="340"/>
      <c r="O2026" s="340"/>
      <c r="P2026" s="340"/>
    </row>
    <row r="2027" spans="1:16" ht="14.1" customHeight="1" x14ac:dyDescent="0.2">
      <c r="A2027" s="620" t="s">
        <v>401</v>
      </c>
      <c r="B2027" s="620"/>
      <c r="J2027" s="340"/>
      <c r="K2027" s="340"/>
      <c r="L2027" s="340"/>
      <c r="M2027" s="340"/>
      <c r="N2027" s="340"/>
      <c r="O2027" s="340"/>
      <c r="P2027" s="340"/>
    </row>
    <row r="2028" spans="1:16" ht="14.1" customHeight="1" x14ac:dyDescent="0.2">
      <c r="A2028" s="621" t="s">
        <v>402</v>
      </c>
      <c r="B2028" s="621"/>
      <c r="C2028" s="410">
        <f>SUM(C1036:C2019)</f>
        <v>3010604</v>
      </c>
      <c r="D2028" s="402">
        <f>C2028*100/22958322</f>
        <v>13.113345130362751</v>
      </c>
      <c r="E2028" s="410">
        <f>SUM(E1036:E2019)</f>
        <v>3212801</v>
      </c>
      <c r="F2028" s="402">
        <f>E2028*100/23212007</f>
        <v>13.841116797871033</v>
      </c>
      <c r="G2028" s="403">
        <f>C2028-E2028</f>
        <v>-202197</v>
      </c>
      <c r="H2028" s="404">
        <f>G2028*100/E2028</f>
        <v>-6.293480361840027</v>
      </c>
      <c r="J2028" s="340"/>
      <c r="K2028" s="340"/>
      <c r="L2028" s="340"/>
      <c r="M2028" s="340"/>
      <c r="N2028" s="340"/>
      <c r="O2028" s="340"/>
      <c r="P2028" s="340"/>
    </row>
    <row r="2029" spans="1:16" ht="14.1" customHeight="1" x14ac:dyDescent="0.2">
      <c r="B2029" s="405"/>
      <c r="C2029" s="426" t="s">
        <v>403</v>
      </c>
      <c r="D2029" s="426" t="s">
        <v>403</v>
      </c>
      <c r="E2029" s="426" t="s">
        <v>403</v>
      </c>
      <c r="F2029" s="426" t="s">
        <v>403</v>
      </c>
      <c r="G2029" s="427" t="s">
        <v>404</v>
      </c>
      <c r="H2029" s="427" t="s">
        <v>405</v>
      </c>
      <c r="J2029" s="340"/>
      <c r="K2029" s="340"/>
      <c r="L2029" s="340"/>
      <c r="M2029" s="340"/>
      <c r="N2029" s="340"/>
      <c r="O2029" s="340"/>
      <c r="P2029" s="340"/>
    </row>
    <row r="2030" spans="1:16" ht="14.1" customHeight="1" x14ac:dyDescent="0.2">
      <c r="B2030" s="405"/>
      <c r="C2030" s="426"/>
      <c r="D2030" s="426"/>
      <c r="E2030" s="426"/>
      <c r="F2030" s="426"/>
      <c r="G2030" s="427"/>
      <c r="H2030" s="427"/>
      <c r="J2030" s="340"/>
      <c r="K2030" s="340"/>
      <c r="L2030" s="340"/>
      <c r="M2030" s="340"/>
      <c r="N2030" s="340"/>
      <c r="O2030" s="340"/>
      <c r="P2030" s="340"/>
    </row>
    <row r="2031" spans="1:16" ht="14.1" customHeight="1" x14ac:dyDescent="0.2">
      <c r="A2031" s="620" t="s">
        <v>377</v>
      </c>
      <c r="B2031" s="620"/>
      <c r="C2031" s="405"/>
      <c r="D2031" s="405"/>
      <c r="E2031" s="405"/>
      <c r="F2031" s="405"/>
      <c r="G2031" s="428"/>
      <c r="H2031" s="428"/>
      <c r="J2031" s="340"/>
      <c r="K2031" s="340"/>
      <c r="L2031" s="340"/>
      <c r="M2031" s="340"/>
      <c r="N2031" s="340"/>
      <c r="O2031" s="340"/>
      <c r="P2031" s="340"/>
    </row>
    <row r="2032" spans="1:16" ht="14.1" customHeight="1" x14ac:dyDescent="0.2">
      <c r="A2032" s="620" t="s">
        <v>378</v>
      </c>
      <c r="B2032" s="620"/>
      <c r="C2032" s="401">
        <f>C998</f>
        <v>17673781</v>
      </c>
      <c r="D2032" s="402">
        <f>C2032*100/22958322</f>
        <v>76.982024208912136</v>
      </c>
      <c r="E2032" s="401">
        <f>E998</f>
        <v>17644028</v>
      </c>
      <c r="F2032" s="402">
        <f>E2032*100/23212007</f>
        <v>76.012505079806331</v>
      </c>
      <c r="G2032" s="403">
        <f>C2032-E2032</f>
        <v>29753</v>
      </c>
      <c r="H2032" s="404">
        <f>G2032*100/E2032</f>
        <v>0.16862929485262662</v>
      </c>
      <c r="J2032" s="340"/>
      <c r="K2032" s="340"/>
      <c r="L2032" s="340"/>
      <c r="M2032" s="340"/>
      <c r="N2032" s="340"/>
      <c r="O2032" s="340"/>
      <c r="P2032" s="340"/>
    </row>
    <row r="2033" spans="1:16" ht="14.1" customHeight="1" x14ac:dyDescent="0.2">
      <c r="B2033" s="405"/>
      <c r="C2033" s="405"/>
      <c r="D2033" s="405"/>
      <c r="E2033" s="405"/>
      <c r="F2033" s="405"/>
      <c r="G2033" s="428"/>
      <c r="H2033" s="428"/>
      <c r="J2033" s="340"/>
      <c r="K2033" s="340"/>
      <c r="L2033" s="340"/>
      <c r="M2033" s="340"/>
      <c r="N2033" s="340"/>
      <c r="O2033" s="340"/>
      <c r="P2033" s="340"/>
    </row>
    <row r="2034" spans="1:16" ht="14.1" customHeight="1" x14ac:dyDescent="0.2">
      <c r="A2034" s="620" t="s">
        <v>401</v>
      </c>
      <c r="B2034" s="620"/>
      <c r="C2034" s="405"/>
      <c r="D2034" s="405"/>
      <c r="E2034" s="405"/>
      <c r="F2034" s="405"/>
      <c r="G2034" s="428"/>
      <c r="H2034" s="428"/>
      <c r="J2034" s="340"/>
      <c r="K2034" s="340"/>
      <c r="L2034" s="340"/>
      <c r="M2034" s="340"/>
      <c r="N2034" s="340"/>
      <c r="O2034" s="340"/>
      <c r="P2034" s="340"/>
    </row>
    <row r="2035" spans="1:16" ht="14.1" customHeight="1" x14ac:dyDescent="0.2">
      <c r="A2035" s="621" t="s">
        <v>402</v>
      </c>
      <c r="B2035" s="621"/>
      <c r="C2035" s="410">
        <f>C2028</f>
        <v>3010604</v>
      </c>
      <c r="D2035" s="402">
        <f>C2035*100/22958322</f>
        <v>13.113345130362751</v>
      </c>
      <c r="E2035" s="410">
        <f>E2028</f>
        <v>3212801</v>
      </c>
      <c r="F2035" s="402">
        <f>E2035*100/23212007</f>
        <v>13.841116797871033</v>
      </c>
      <c r="G2035" s="403">
        <f>C2035-E2035</f>
        <v>-202197</v>
      </c>
      <c r="H2035" s="404">
        <f>G2035*100/E2035</f>
        <v>-6.293480361840027</v>
      </c>
      <c r="J2035" s="340"/>
      <c r="K2035" s="340"/>
      <c r="L2035" s="340"/>
      <c r="M2035" s="340"/>
      <c r="N2035" s="340"/>
      <c r="O2035" s="340"/>
      <c r="P2035" s="340"/>
    </row>
    <row r="2036" spans="1:16" ht="14.1" customHeight="1" x14ac:dyDescent="0.2">
      <c r="B2036" s="405"/>
      <c r="C2036" s="405"/>
      <c r="D2036" s="429"/>
      <c r="E2036" s="405"/>
      <c r="F2036" s="429"/>
      <c r="G2036" s="428"/>
      <c r="H2036" s="430"/>
      <c r="J2036" s="340"/>
      <c r="K2036" s="340"/>
      <c r="L2036" s="340"/>
      <c r="M2036" s="340"/>
      <c r="N2036" s="340"/>
      <c r="O2036" s="340"/>
      <c r="P2036" s="340"/>
    </row>
    <row r="2037" spans="1:16" ht="14.1" customHeight="1" x14ac:dyDescent="0.2">
      <c r="A2037" s="622" t="s">
        <v>406</v>
      </c>
      <c r="B2037" s="622"/>
      <c r="C2037" s="411">
        <f>C2040-C2032-C2035</f>
        <v>2273937</v>
      </c>
      <c r="D2037" s="402">
        <f>C2037*100/22958322</f>
        <v>9.9046306607251182</v>
      </c>
      <c r="E2037" s="411">
        <f>E2040-E2032-E2035</f>
        <v>2355178</v>
      </c>
      <c r="F2037" s="402">
        <f>E2037*100/23212007</f>
        <v>10.146378122322641</v>
      </c>
      <c r="G2037" s="403">
        <f>C2037-E2037</f>
        <v>-81241</v>
      </c>
      <c r="H2037" s="404">
        <f>G2037*100/E2037</f>
        <v>-3.4494632677445187</v>
      </c>
      <c r="J2037" s="340"/>
      <c r="K2037" s="340"/>
      <c r="L2037" s="340"/>
      <c r="M2037" s="340"/>
      <c r="N2037" s="340"/>
      <c r="O2037" s="340"/>
      <c r="P2037" s="340"/>
    </row>
    <row r="2038" spans="1:16" ht="14.1" customHeight="1" x14ac:dyDescent="0.2">
      <c r="A2038" s="431"/>
      <c r="B2038" s="431"/>
      <c r="C2038" s="431"/>
      <c r="D2038" s="432"/>
      <c r="E2038" s="431"/>
      <c r="F2038" s="432"/>
      <c r="G2038" s="433"/>
      <c r="H2038" s="434"/>
    </row>
    <row r="2039" spans="1:16" ht="14.1" customHeight="1" x14ac:dyDescent="0.2">
      <c r="B2039" s="405"/>
      <c r="C2039" s="435">
        <f>C2032+C2035+C2037</f>
        <v>22958322</v>
      </c>
      <c r="D2039" s="436">
        <f>C2039*100/22958322</f>
        <v>100</v>
      </c>
      <c r="E2039" s="435">
        <f>E2032+E2035+E2037</f>
        <v>23212007</v>
      </c>
      <c r="F2039" s="436">
        <f>E2039*100/23212007</f>
        <v>100</v>
      </c>
      <c r="G2039" s="437">
        <f>C2039-E2039</f>
        <v>-253685</v>
      </c>
      <c r="H2039" s="438">
        <f>G2039*100/E2039</f>
        <v>-1.0929042025534457</v>
      </c>
    </row>
    <row r="2040" spans="1:16" ht="14.1" customHeight="1" x14ac:dyDescent="0.2">
      <c r="A2040" s="411" t="s">
        <v>118</v>
      </c>
      <c r="B2040" s="411"/>
      <c r="C2040" s="412">
        <v>22958322</v>
      </c>
      <c r="D2040" s="402">
        <f>C2040*100/22958322</f>
        <v>100</v>
      </c>
      <c r="E2040" s="412">
        <v>23212007</v>
      </c>
      <c r="F2040" s="402">
        <f>E2040*100/23212007</f>
        <v>100</v>
      </c>
      <c r="G2040" s="403">
        <f>C2040-E2040</f>
        <v>-253685</v>
      </c>
      <c r="H2040" s="404">
        <f>G2040*100/E2040</f>
        <v>-1.0929042025534457</v>
      </c>
    </row>
    <row r="2041" spans="1:16" ht="14.1" customHeight="1" x14ac:dyDescent="0.2">
      <c r="B2041" s="298"/>
      <c r="C2041" s="298"/>
      <c r="E2041" s="337"/>
    </row>
    <row r="2042" spans="1:16" ht="14.1" customHeight="1" x14ac:dyDescent="0.2">
      <c r="B2042" s="298"/>
      <c r="C2042" s="48"/>
      <c r="E2042" s="48"/>
    </row>
    <row r="2043" spans="1:16" ht="14.1" customHeight="1" x14ac:dyDescent="0.2">
      <c r="C2043" s="48"/>
      <c r="E2043" s="48"/>
    </row>
    <row r="2044" spans="1:16" ht="14.1" customHeight="1" x14ac:dyDescent="0.2">
      <c r="C2044" s="48"/>
      <c r="E2044" s="48"/>
    </row>
    <row r="2045" spans="1:16" ht="14.1" customHeight="1" x14ac:dyDescent="0.2">
      <c r="B2045" s="379"/>
      <c r="C2045" s="379"/>
      <c r="D2045" s="379"/>
      <c r="E2045" s="379"/>
      <c r="F2045" s="379"/>
      <c r="G2045" s="379"/>
      <c r="H2045" s="379"/>
      <c r="I2045" s="379"/>
      <c r="J2045" s="389"/>
      <c r="K2045" s="389"/>
      <c r="L2045" s="389"/>
      <c r="M2045" s="388"/>
      <c r="N2045" s="389"/>
      <c r="O2045" s="389"/>
      <c r="P2045" s="389"/>
    </row>
    <row r="2046" spans="1:16" ht="14.1" customHeight="1" x14ac:dyDescent="0.2">
      <c r="I2046" s="392"/>
    </row>
    <row r="2047" spans="1:16" ht="14.1" customHeight="1" x14ac:dyDescent="0.2"/>
    <row r="2048" spans="1:16" ht="14.1" customHeight="1" x14ac:dyDescent="0.2"/>
    <row r="2049" spans="1:16" ht="14.1" customHeight="1" x14ac:dyDescent="0.2">
      <c r="A2049" s="340"/>
    </row>
    <row r="2050" spans="1:16" ht="14.1" customHeight="1" x14ac:dyDescent="0.2">
      <c r="A2050" s="340"/>
    </row>
    <row r="2051" spans="1:16" ht="14.1" customHeight="1" x14ac:dyDescent="0.2">
      <c r="A2051" s="340"/>
    </row>
    <row r="2052" spans="1:16" ht="14.1" customHeight="1" x14ac:dyDescent="0.2">
      <c r="A2052" s="340"/>
    </row>
    <row r="2053" spans="1:16" ht="14.1" customHeight="1" x14ac:dyDescent="0.2">
      <c r="A2053" s="340"/>
    </row>
    <row r="2054" spans="1:16" ht="14.1" customHeight="1" x14ac:dyDescent="0.2">
      <c r="A2054" s="340"/>
      <c r="J2054" s="340"/>
      <c r="K2054" s="340"/>
      <c r="L2054" s="340"/>
      <c r="M2054" s="340"/>
      <c r="N2054" s="340"/>
      <c r="O2054" s="340"/>
      <c r="P2054" s="340"/>
    </row>
    <row r="2055" spans="1:16" ht="14.1" customHeight="1" x14ac:dyDescent="0.2">
      <c r="A2055" s="340"/>
      <c r="J2055" s="340"/>
      <c r="K2055" s="340"/>
      <c r="L2055" s="340"/>
      <c r="M2055" s="340"/>
      <c r="N2055" s="340"/>
      <c r="O2055" s="340"/>
      <c r="P2055" s="340"/>
    </row>
    <row r="2056" spans="1:16" ht="14.1" customHeight="1" x14ac:dyDescent="0.2">
      <c r="A2056" s="340"/>
      <c r="J2056" s="340"/>
      <c r="K2056" s="340"/>
      <c r="L2056" s="340"/>
      <c r="M2056" s="340"/>
      <c r="N2056" s="340"/>
      <c r="O2056" s="340"/>
      <c r="P2056" s="340"/>
    </row>
    <row r="2057" spans="1:16" ht="14.1" customHeight="1" x14ac:dyDescent="0.2">
      <c r="A2057" s="340"/>
      <c r="J2057" s="340"/>
      <c r="K2057" s="340"/>
      <c r="L2057" s="340"/>
      <c r="M2057" s="340"/>
      <c r="N2057" s="340"/>
      <c r="O2057" s="340"/>
      <c r="P2057" s="340"/>
    </row>
    <row r="2058" spans="1:16" ht="14.1" customHeight="1" x14ac:dyDescent="0.2">
      <c r="A2058" s="340"/>
      <c r="J2058" s="340"/>
      <c r="K2058" s="340"/>
      <c r="L2058" s="340"/>
      <c r="M2058" s="340"/>
      <c r="N2058" s="340"/>
      <c r="O2058" s="340"/>
      <c r="P2058" s="340"/>
    </row>
    <row r="2059" spans="1:16" ht="14.1" customHeight="1" x14ac:dyDescent="0.2">
      <c r="A2059" s="340"/>
      <c r="J2059" s="340"/>
      <c r="K2059" s="340"/>
      <c r="L2059" s="340"/>
      <c r="M2059" s="340"/>
      <c r="N2059" s="340"/>
      <c r="O2059" s="340"/>
      <c r="P2059" s="340"/>
    </row>
    <row r="2060" spans="1:16" ht="14.1" customHeight="1" x14ac:dyDescent="0.2">
      <c r="A2060" s="340"/>
      <c r="J2060" s="340"/>
      <c r="K2060" s="340"/>
      <c r="L2060" s="340"/>
      <c r="M2060" s="340"/>
      <c r="N2060" s="340"/>
      <c r="O2060" s="340"/>
      <c r="P2060" s="340"/>
    </row>
    <row r="2061" spans="1:16" ht="14.1" customHeight="1" x14ac:dyDescent="0.2">
      <c r="J2061" s="340"/>
      <c r="K2061" s="340"/>
      <c r="L2061" s="340"/>
      <c r="M2061" s="340"/>
      <c r="N2061" s="340"/>
      <c r="O2061" s="340"/>
      <c r="P2061" s="340"/>
    </row>
    <row r="2062" spans="1:16" ht="14.1" customHeight="1" x14ac:dyDescent="0.2">
      <c r="A2062" s="104"/>
      <c r="E2062" s="337"/>
      <c r="I2062" s="377" t="s">
        <v>723</v>
      </c>
      <c r="J2062" s="340"/>
      <c r="K2062" s="340"/>
      <c r="L2062" s="340"/>
      <c r="M2062" s="340"/>
      <c r="N2062" s="340"/>
      <c r="O2062" s="340"/>
      <c r="P2062" s="340"/>
    </row>
    <row r="2063" spans="1:16" ht="14.1" customHeight="1" x14ac:dyDescent="0.2">
      <c r="A2063" s="104"/>
      <c r="E2063" s="337"/>
      <c r="J2063" s="340"/>
      <c r="K2063" s="340"/>
      <c r="L2063" s="340"/>
      <c r="M2063" s="340"/>
      <c r="N2063" s="340"/>
      <c r="O2063" s="340"/>
      <c r="P2063" s="340"/>
    </row>
    <row r="2064" spans="1:16" ht="14.1" customHeight="1" x14ac:dyDescent="0.2">
      <c r="A2064" s="104"/>
      <c r="E2064" s="337"/>
      <c r="J2064" s="340"/>
      <c r="K2064" s="340"/>
      <c r="L2064" s="340"/>
      <c r="M2064" s="340"/>
      <c r="N2064" s="340"/>
      <c r="O2064" s="340"/>
      <c r="P2064" s="340"/>
    </row>
    <row r="2065" spans="1:16" ht="14.1" customHeight="1" x14ac:dyDescent="0.2">
      <c r="A2065" s="104"/>
      <c r="E2065" s="337"/>
      <c r="J2065" s="340"/>
      <c r="K2065" s="340"/>
      <c r="L2065" s="340"/>
      <c r="M2065" s="340"/>
      <c r="N2065" s="340"/>
      <c r="O2065" s="340"/>
      <c r="P2065" s="340"/>
    </row>
    <row r="2066" spans="1:16" ht="14.1" customHeight="1" x14ac:dyDescent="0.2">
      <c r="A2066" s="104"/>
      <c r="E2066" s="337"/>
      <c r="J2066" s="340"/>
      <c r="K2066" s="340"/>
      <c r="L2066" s="340"/>
      <c r="M2066" s="340"/>
      <c r="N2066" s="340"/>
      <c r="O2066" s="340"/>
      <c r="P2066" s="340"/>
    </row>
    <row r="2067" spans="1:16" ht="14.1" customHeight="1" x14ac:dyDescent="0.2">
      <c r="A2067" s="104"/>
      <c r="E2067" s="337"/>
      <c r="J2067" s="340"/>
      <c r="K2067" s="340"/>
      <c r="L2067" s="340"/>
      <c r="M2067" s="340"/>
      <c r="N2067" s="340"/>
      <c r="O2067" s="340"/>
      <c r="P2067" s="340"/>
    </row>
    <row r="2068" spans="1:16" ht="14.1" customHeight="1" x14ac:dyDescent="0.2">
      <c r="A2068" s="104"/>
      <c r="E2068" s="337"/>
      <c r="J2068" s="340"/>
      <c r="K2068" s="340"/>
      <c r="L2068" s="340"/>
      <c r="M2068" s="340"/>
      <c r="N2068" s="340"/>
      <c r="O2068" s="340"/>
      <c r="P2068" s="340"/>
    </row>
    <row r="2069" spans="1:16" ht="14.1" customHeight="1" x14ac:dyDescent="0.2">
      <c r="A2069" s="104"/>
      <c r="E2069" s="337"/>
      <c r="J2069" s="340"/>
      <c r="K2069" s="340"/>
      <c r="L2069" s="340"/>
      <c r="M2069" s="340"/>
      <c r="N2069" s="340"/>
      <c r="O2069" s="340"/>
      <c r="P2069" s="340"/>
    </row>
    <row r="2070" spans="1:16" ht="14.1" customHeight="1" x14ac:dyDescent="0.2">
      <c r="A2070" s="104"/>
      <c r="E2070" s="337"/>
      <c r="J2070" s="340"/>
      <c r="K2070" s="340"/>
      <c r="L2070" s="340"/>
      <c r="M2070" s="340"/>
      <c r="N2070" s="340"/>
      <c r="O2070" s="340"/>
      <c r="P2070" s="340"/>
    </row>
    <row r="2071" spans="1:16" ht="14.1" customHeight="1" x14ac:dyDescent="0.2">
      <c r="A2071" s="104"/>
      <c r="E2071" s="337"/>
      <c r="J2071" s="340"/>
      <c r="K2071" s="340"/>
      <c r="L2071" s="340"/>
      <c r="M2071" s="340"/>
      <c r="N2071" s="340"/>
      <c r="O2071" s="340"/>
      <c r="P2071" s="340"/>
    </row>
    <row r="2072" spans="1:16" ht="14.1" customHeight="1" x14ac:dyDescent="0.2">
      <c r="A2072" s="104"/>
      <c r="E2072" s="337"/>
      <c r="J2072" s="340"/>
      <c r="K2072" s="340"/>
      <c r="L2072" s="340"/>
      <c r="M2072" s="340"/>
      <c r="N2072" s="340"/>
      <c r="O2072" s="340"/>
      <c r="P2072" s="340"/>
    </row>
    <row r="2073" spans="1:16" ht="14.1" customHeight="1" x14ac:dyDescent="0.2">
      <c r="A2073" s="104"/>
      <c r="E2073" s="337"/>
      <c r="J2073" s="340"/>
      <c r="K2073" s="340"/>
      <c r="L2073" s="340"/>
      <c r="M2073" s="340"/>
      <c r="N2073" s="340"/>
      <c r="O2073" s="340"/>
      <c r="P2073" s="340"/>
    </row>
    <row r="2074" spans="1:16" ht="14.1" customHeight="1" x14ac:dyDescent="0.2">
      <c r="A2074" s="104"/>
      <c r="E2074" s="337"/>
      <c r="J2074" s="340"/>
      <c r="K2074" s="340"/>
      <c r="L2074" s="340"/>
      <c r="M2074" s="340"/>
      <c r="N2074" s="340"/>
      <c r="O2074" s="340"/>
      <c r="P2074" s="340"/>
    </row>
    <row r="2075" spans="1:16" ht="14.1" customHeight="1" x14ac:dyDescent="0.2">
      <c r="A2075" s="104"/>
      <c r="E2075" s="337"/>
      <c r="J2075" s="340"/>
      <c r="K2075" s="340"/>
      <c r="L2075" s="340"/>
      <c r="M2075" s="340"/>
      <c r="N2075" s="340"/>
      <c r="O2075" s="340"/>
      <c r="P2075" s="340"/>
    </row>
    <row r="2076" spans="1:16" ht="14.1" customHeight="1" x14ac:dyDescent="0.2">
      <c r="A2076" s="104"/>
      <c r="E2076" s="337"/>
      <c r="J2076" s="340"/>
      <c r="K2076" s="340"/>
      <c r="L2076" s="340"/>
      <c r="M2076" s="340"/>
      <c r="N2076" s="340"/>
      <c r="O2076" s="340"/>
      <c r="P2076" s="340"/>
    </row>
    <row r="2077" spans="1:16" ht="14.1" customHeight="1" x14ac:dyDescent="0.2">
      <c r="A2077" s="104"/>
      <c r="E2077" s="337"/>
      <c r="J2077" s="340"/>
      <c r="K2077" s="340"/>
      <c r="L2077" s="340"/>
      <c r="M2077" s="340"/>
      <c r="N2077" s="340"/>
      <c r="O2077" s="340"/>
      <c r="P2077" s="340"/>
    </row>
    <row r="2078" spans="1:16" ht="14.1" customHeight="1" x14ac:dyDescent="0.2">
      <c r="A2078" s="104"/>
      <c r="E2078" s="337"/>
      <c r="J2078" s="340"/>
      <c r="K2078" s="340"/>
      <c r="L2078" s="340"/>
      <c r="M2078" s="340"/>
      <c r="N2078" s="340"/>
      <c r="O2078" s="340"/>
      <c r="P2078" s="340"/>
    </row>
    <row r="2079" spans="1:16" ht="14.1" customHeight="1" x14ac:dyDescent="0.2">
      <c r="A2079" s="104"/>
      <c r="E2079" s="337"/>
      <c r="J2079" s="340"/>
      <c r="K2079" s="340"/>
      <c r="L2079" s="340"/>
      <c r="M2079" s="340"/>
      <c r="N2079" s="340"/>
      <c r="O2079" s="340"/>
      <c r="P2079" s="340"/>
    </row>
    <row r="2080" spans="1:16" ht="14.1" customHeight="1" x14ac:dyDescent="0.2">
      <c r="A2080" s="104"/>
      <c r="E2080" s="337"/>
      <c r="J2080" s="340"/>
      <c r="K2080" s="340"/>
      <c r="L2080" s="340"/>
      <c r="M2080" s="340"/>
      <c r="N2080" s="340"/>
      <c r="O2080" s="340"/>
      <c r="P2080" s="340"/>
    </row>
    <row r="2081" spans="1:16" ht="14.1" customHeight="1" x14ac:dyDescent="0.2">
      <c r="A2081" s="104"/>
      <c r="E2081" s="337"/>
      <c r="J2081" s="340"/>
      <c r="K2081" s="340"/>
      <c r="L2081" s="340"/>
      <c r="M2081" s="340"/>
      <c r="N2081" s="340"/>
      <c r="O2081" s="340"/>
      <c r="P2081" s="340"/>
    </row>
    <row r="2082" spans="1:16" ht="14.1" customHeight="1" x14ac:dyDescent="0.2">
      <c r="A2082" s="104"/>
      <c r="E2082" s="337"/>
      <c r="J2082" s="340"/>
      <c r="K2082" s="340"/>
      <c r="L2082" s="340"/>
      <c r="M2082" s="340"/>
      <c r="N2082" s="340"/>
      <c r="O2082" s="340"/>
      <c r="P2082" s="340"/>
    </row>
    <row r="2083" spans="1:16" ht="14.1" customHeight="1" x14ac:dyDescent="0.2">
      <c r="A2083" s="104"/>
      <c r="E2083" s="337"/>
      <c r="J2083" s="340"/>
      <c r="K2083" s="340"/>
      <c r="L2083" s="340"/>
      <c r="M2083" s="340"/>
      <c r="N2083" s="340"/>
      <c r="O2083" s="340"/>
      <c r="P2083" s="340"/>
    </row>
    <row r="2084" spans="1:16" ht="14.1" customHeight="1" x14ac:dyDescent="0.2">
      <c r="A2084" s="104"/>
      <c r="E2084" s="337"/>
      <c r="J2084" s="340"/>
      <c r="K2084" s="340"/>
      <c r="L2084" s="340"/>
      <c r="M2084" s="340"/>
      <c r="N2084" s="340"/>
      <c r="O2084" s="340"/>
      <c r="P2084" s="340"/>
    </row>
    <row r="2085" spans="1:16" ht="14.1" customHeight="1" x14ac:dyDescent="0.2">
      <c r="A2085" s="104"/>
      <c r="E2085" s="337"/>
      <c r="J2085" s="340"/>
      <c r="K2085" s="340"/>
      <c r="L2085" s="340"/>
      <c r="M2085" s="340"/>
      <c r="N2085" s="340"/>
      <c r="O2085" s="340"/>
      <c r="P2085" s="340"/>
    </row>
    <row r="2086" spans="1:16" ht="14.1" customHeight="1" x14ac:dyDescent="0.2">
      <c r="A2086" s="104"/>
      <c r="E2086" s="337"/>
      <c r="J2086" s="340"/>
      <c r="K2086" s="340"/>
      <c r="L2086" s="340"/>
      <c r="M2086" s="340"/>
      <c r="N2086" s="340"/>
      <c r="O2086" s="340"/>
      <c r="P2086" s="340"/>
    </row>
    <row r="2087" spans="1:16" ht="14.1" customHeight="1" x14ac:dyDescent="0.2">
      <c r="A2087" s="104"/>
      <c r="E2087" s="337"/>
      <c r="J2087" s="340"/>
      <c r="K2087" s="340"/>
      <c r="L2087" s="340"/>
      <c r="M2087" s="340"/>
      <c r="N2087" s="340"/>
      <c r="O2087" s="340"/>
      <c r="P2087" s="340"/>
    </row>
    <row r="2088" spans="1:16" ht="14.1" customHeight="1" x14ac:dyDescent="0.2">
      <c r="A2088" s="104"/>
      <c r="E2088" s="337"/>
      <c r="J2088" s="340"/>
      <c r="K2088" s="340"/>
      <c r="L2088" s="340"/>
      <c r="M2088" s="340"/>
      <c r="N2088" s="340"/>
      <c r="O2088" s="340"/>
      <c r="P2088" s="340"/>
    </row>
    <row r="2089" spans="1:16" ht="14.1" customHeight="1" x14ac:dyDescent="0.2">
      <c r="A2089" s="104"/>
      <c r="E2089" s="337"/>
      <c r="J2089" s="340"/>
      <c r="K2089" s="340"/>
      <c r="L2089" s="340"/>
      <c r="M2089" s="340"/>
      <c r="N2089" s="340"/>
      <c r="O2089" s="340"/>
      <c r="P2089" s="340"/>
    </row>
    <row r="2090" spans="1:16" ht="14.1" customHeight="1" x14ac:dyDescent="0.2">
      <c r="A2090" s="104"/>
      <c r="E2090" s="337"/>
      <c r="J2090" s="340"/>
      <c r="K2090" s="340"/>
      <c r="L2090" s="340"/>
      <c r="M2090" s="340"/>
      <c r="N2090" s="340"/>
      <c r="O2090" s="340"/>
      <c r="P2090" s="340"/>
    </row>
    <row r="2091" spans="1:16" ht="14.1" customHeight="1" x14ac:dyDescent="0.2">
      <c r="A2091" s="104"/>
      <c r="E2091" s="337"/>
      <c r="J2091" s="340"/>
      <c r="K2091" s="340"/>
      <c r="L2091" s="340"/>
      <c r="M2091" s="340"/>
      <c r="N2091" s="340"/>
      <c r="O2091" s="340"/>
      <c r="P2091" s="340"/>
    </row>
    <row r="2092" spans="1:16" ht="14.1" customHeight="1" x14ac:dyDescent="0.2">
      <c r="A2092" s="104"/>
      <c r="E2092" s="337"/>
      <c r="J2092" s="340"/>
      <c r="K2092" s="340"/>
      <c r="L2092" s="340"/>
      <c r="M2092" s="340"/>
      <c r="N2092" s="340"/>
      <c r="O2092" s="340"/>
      <c r="P2092" s="340"/>
    </row>
    <row r="2093" spans="1:16" ht="14.1" customHeight="1" x14ac:dyDescent="0.2">
      <c r="A2093" s="104"/>
      <c r="E2093" s="337"/>
      <c r="J2093" s="340"/>
      <c r="K2093" s="340"/>
      <c r="L2093" s="340"/>
      <c r="M2093" s="340"/>
      <c r="N2093" s="340"/>
      <c r="O2093" s="340"/>
      <c r="P2093" s="340"/>
    </row>
    <row r="2094" spans="1:16" ht="14.1" customHeight="1" x14ac:dyDescent="0.2">
      <c r="A2094" s="104"/>
      <c r="E2094" s="337"/>
      <c r="J2094" s="340"/>
      <c r="K2094" s="340"/>
      <c r="L2094" s="340"/>
      <c r="M2094" s="340"/>
      <c r="N2094" s="340"/>
      <c r="O2094" s="340"/>
      <c r="P2094" s="340"/>
    </row>
    <row r="2095" spans="1:16" ht="14.1" customHeight="1" x14ac:dyDescent="0.2">
      <c r="A2095" s="104"/>
      <c r="E2095" s="337"/>
      <c r="J2095" s="340"/>
      <c r="K2095" s="340"/>
      <c r="L2095" s="340"/>
      <c r="M2095" s="340"/>
      <c r="N2095" s="340"/>
      <c r="O2095" s="340"/>
      <c r="P2095" s="340"/>
    </row>
    <row r="2096" spans="1:16" ht="14.1" customHeight="1" x14ac:dyDescent="0.2">
      <c r="A2096" s="104"/>
      <c r="E2096" s="337"/>
      <c r="J2096" s="340"/>
      <c r="K2096" s="340"/>
      <c r="L2096" s="340"/>
      <c r="M2096" s="340"/>
      <c r="N2096" s="340"/>
      <c r="O2096" s="340"/>
      <c r="P2096" s="340"/>
    </row>
    <row r="2097" spans="1:16" ht="14.1" customHeight="1" x14ac:dyDescent="0.2">
      <c r="A2097" s="104"/>
      <c r="E2097" s="337"/>
      <c r="J2097" s="340"/>
      <c r="K2097" s="340"/>
      <c r="L2097" s="340"/>
      <c r="M2097" s="340"/>
      <c r="N2097" s="340"/>
      <c r="O2097" s="340"/>
      <c r="P2097" s="340"/>
    </row>
    <row r="2098" spans="1:16" ht="14.1" customHeight="1" x14ac:dyDescent="0.2">
      <c r="A2098" s="104"/>
      <c r="E2098" s="337"/>
      <c r="J2098" s="340"/>
      <c r="K2098" s="340"/>
      <c r="L2098" s="340"/>
      <c r="M2098" s="340"/>
      <c r="N2098" s="340"/>
      <c r="O2098" s="340"/>
      <c r="P2098" s="340"/>
    </row>
    <row r="2099" spans="1:16" ht="14.1" customHeight="1" x14ac:dyDescent="0.2">
      <c r="A2099" s="104"/>
      <c r="E2099" s="337"/>
      <c r="J2099" s="340"/>
      <c r="K2099" s="340"/>
      <c r="L2099" s="340"/>
      <c r="M2099" s="340"/>
      <c r="N2099" s="340"/>
      <c r="O2099" s="340"/>
      <c r="P2099" s="340"/>
    </row>
    <row r="2100" spans="1:16" ht="14.1" customHeight="1" x14ac:dyDescent="0.2">
      <c r="A2100" s="104"/>
      <c r="E2100" s="337"/>
      <c r="J2100" s="340"/>
      <c r="K2100" s="340"/>
      <c r="L2100" s="340"/>
      <c r="M2100" s="340"/>
      <c r="N2100" s="340"/>
      <c r="O2100" s="340"/>
      <c r="P2100" s="340"/>
    </row>
    <row r="2101" spans="1:16" ht="14.1" customHeight="1" x14ac:dyDescent="0.2">
      <c r="A2101" s="104"/>
      <c r="E2101" s="337"/>
      <c r="J2101" s="340"/>
      <c r="K2101" s="340"/>
      <c r="L2101" s="340"/>
      <c r="M2101" s="340"/>
      <c r="N2101" s="340"/>
      <c r="O2101" s="340"/>
      <c r="P2101" s="340"/>
    </row>
    <row r="2102" spans="1:16" ht="14.1" customHeight="1" x14ac:dyDescent="0.2">
      <c r="A2102" s="104"/>
      <c r="E2102" s="337"/>
      <c r="J2102" s="340"/>
      <c r="K2102" s="340"/>
      <c r="L2102" s="340"/>
      <c r="M2102" s="340"/>
      <c r="N2102" s="340"/>
      <c r="O2102" s="340"/>
      <c r="P2102" s="340"/>
    </row>
    <row r="2103" spans="1:16" ht="14.1" customHeight="1" x14ac:dyDescent="0.2">
      <c r="A2103" s="104"/>
      <c r="E2103" s="337"/>
      <c r="J2103" s="340"/>
      <c r="K2103" s="340"/>
      <c r="L2103" s="340"/>
      <c r="M2103" s="340"/>
      <c r="N2103" s="340"/>
      <c r="O2103" s="340"/>
      <c r="P2103" s="340"/>
    </row>
    <row r="2104" spans="1:16" ht="14.1" customHeight="1" x14ac:dyDescent="0.2">
      <c r="A2104" s="104"/>
      <c r="E2104" s="337"/>
      <c r="J2104" s="340"/>
      <c r="K2104" s="340"/>
      <c r="L2104" s="340"/>
      <c r="M2104" s="340"/>
      <c r="N2104" s="340"/>
      <c r="O2104" s="340"/>
      <c r="P2104" s="340"/>
    </row>
    <row r="2105" spans="1:16" ht="14.1" customHeight="1" x14ac:dyDescent="0.2">
      <c r="A2105" s="104"/>
      <c r="E2105" s="337"/>
      <c r="J2105" s="340"/>
      <c r="K2105" s="340"/>
      <c r="L2105" s="340"/>
      <c r="M2105" s="340"/>
      <c r="N2105" s="340"/>
      <c r="O2105" s="340"/>
      <c r="P2105" s="340"/>
    </row>
    <row r="2106" spans="1:16" ht="14.1" customHeight="1" x14ac:dyDescent="0.2">
      <c r="A2106" s="104"/>
      <c r="E2106" s="337"/>
      <c r="J2106" s="340"/>
      <c r="K2106" s="340"/>
      <c r="L2106" s="340"/>
      <c r="M2106" s="340"/>
      <c r="N2106" s="340"/>
      <c r="O2106" s="340"/>
      <c r="P2106" s="340"/>
    </row>
    <row r="2107" spans="1:16" ht="14.1" customHeight="1" x14ac:dyDescent="0.2">
      <c r="A2107" s="104"/>
      <c r="E2107" s="337"/>
      <c r="J2107" s="340"/>
      <c r="K2107" s="340"/>
      <c r="L2107" s="340"/>
      <c r="M2107" s="340"/>
      <c r="N2107" s="340"/>
      <c r="O2107" s="340"/>
      <c r="P2107" s="340"/>
    </row>
    <row r="2108" spans="1:16" ht="14.1" customHeight="1" x14ac:dyDescent="0.2">
      <c r="A2108" s="104"/>
      <c r="E2108" s="337"/>
      <c r="J2108" s="340"/>
      <c r="K2108" s="340"/>
      <c r="L2108" s="340"/>
      <c r="M2108" s="340"/>
      <c r="N2108" s="340"/>
      <c r="O2108" s="340"/>
      <c r="P2108" s="340"/>
    </row>
    <row r="2109" spans="1:16" ht="14.1" customHeight="1" x14ac:dyDescent="0.2">
      <c r="A2109" s="104"/>
      <c r="E2109" s="337"/>
      <c r="J2109" s="340"/>
      <c r="K2109" s="340"/>
      <c r="L2109" s="340"/>
      <c r="M2109" s="340"/>
      <c r="N2109" s="340"/>
      <c r="O2109" s="340"/>
      <c r="P2109" s="340"/>
    </row>
    <row r="2110" spans="1:16" ht="14.1" customHeight="1" x14ac:dyDescent="0.2">
      <c r="A2110" s="104"/>
      <c r="E2110" s="337"/>
      <c r="J2110" s="340"/>
      <c r="K2110" s="340"/>
      <c r="L2110" s="340"/>
      <c r="M2110" s="340"/>
      <c r="N2110" s="340"/>
      <c r="O2110" s="340"/>
      <c r="P2110" s="340"/>
    </row>
    <row r="2111" spans="1:16" ht="14.1" customHeight="1" x14ac:dyDescent="0.2">
      <c r="A2111" s="104"/>
      <c r="E2111" s="337"/>
      <c r="J2111" s="340"/>
      <c r="K2111" s="340"/>
      <c r="L2111" s="340"/>
      <c r="M2111" s="340"/>
      <c r="N2111" s="340"/>
      <c r="O2111" s="340"/>
      <c r="P2111" s="340"/>
    </row>
    <row r="2112" spans="1:16" ht="14.1" customHeight="1" x14ac:dyDescent="0.2">
      <c r="A2112" s="104"/>
      <c r="E2112" s="337"/>
      <c r="J2112" s="340"/>
      <c r="K2112" s="340"/>
      <c r="L2112" s="340"/>
      <c r="M2112" s="340"/>
      <c r="N2112" s="340"/>
      <c r="O2112" s="340"/>
      <c r="P2112" s="340"/>
    </row>
    <row r="2113" spans="1:16" ht="14.1" customHeight="1" x14ac:dyDescent="0.2">
      <c r="A2113" s="104"/>
      <c r="E2113" s="337"/>
      <c r="J2113" s="340"/>
      <c r="K2113" s="340"/>
      <c r="L2113" s="340"/>
      <c r="M2113" s="340"/>
      <c r="N2113" s="340"/>
      <c r="O2113" s="340"/>
      <c r="P2113" s="340"/>
    </row>
    <row r="2114" spans="1:16" ht="14.1" customHeight="1" x14ac:dyDescent="0.2">
      <c r="A2114" s="104"/>
      <c r="E2114" s="337"/>
      <c r="J2114" s="340"/>
      <c r="K2114" s="340"/>
      <c r="L2114" s="340"/>
      <c r="M2114" s="340"/>
      <c r="N2114" s="340"/>
      <c r="O2114" s="340"/>
      <c r="P2114" s="340"/>
    </row>
    <row r="2115" spans="1:16" ht="14.1" customHeight="1" x14ac:dyDescent="0.2">
      <c r="A2115" s="104"/>
      <c r="E2115" s="337"/>
      <c r="J2115" s="340"/>
      <c r="K2115" s="340"/>
      <c r="L2115" s="340"/>
      <c r="M2115" s="340"/>
      <c r="N2115" s="340"/>
      <c r="O2115" s="340"/>
      <c r="P2115" s="340"/>
    </row>
    <row r="2116" spans="1:16" ht="14.1" customHeight="1" x14ac:dyDescent="0.2">
      <c r="A2116" s="104"/>
      <c r="E2116" s="337"/>
      <c r="J2116" s="340"/>
      <c r="K2116" s="340"/>
      <c r="L2116" s="340"/>
      <c r="M2116" s="340"/>
      <c r="N2116" s="340"/>
      <c r="O2116" s="340"/>
      <c r="P2116" s="340"/>
    </row>
    <row r="2117" spans="1:16" ht="14.1" customHeight="1" x14ac:dyDescent="0.2">
      <c r="A2117" s="104"/>
      <c r="E2117" s="337"/>
      <c r="J2117" s="340"/>
      <c r="K2117" s="340"/>
      <c r="L2117" s="340"/>
      <c r="M2117" s="340"/>
      <c r="N2117" s="340"/>
      <c r="O2117" s="340"/>
      <c r="P2117" s="340"/>
    </row>
    <row r="2118" spans="1:16" ht="14.1" customHeight="1" x14ac:dyDescent="0.2">
      <c r="A2118" s="104"/>
      <c r="E2118" s="337"/>
      <c r="J2118" s="340"/>
      <c r="K2118" s="340"/>
      <c r="L2118" s="340"/>
      <c r="M2118" s="340"/>
      <c r="N2118" s="340"/>
      <c r="O2118" s="340"/>
      <c r="P2118" s="340"/>
    </row>
    <row r="2119" spans="1:16" ht="14.1" customHeight="1" x14ac:dyDescent="0.2">
      <c r="A2119" s="104"/>
      <c r="E2119" s="337"/>
      <c r="J2119" s="340"/>
      <c r="K2119" s="340"/>
      <c r="L2119" s="340"/>
      <c r="M2119" s="340"/>
      <c r="N2119" s="340"/>
      <c r="O2119" s="340"/>
      <c r="P2119" s="340"/>
    </row>
    <row r="2120" spans="1:16" ht="14.1" customHeight="1" x14ac:dyDescent="0.2">
      <c r="A2120" s="104"/>
      <c r="E2120" s="337"/>
      <c r="J2120" s="340"/>
      <c r="K2120" s="340"/>
      <c r="L2120" s="340"/>
      <c r="M2120" s="340"/>
      <c r="N2120" s="340"/>
      <c r="O2120" s="340"/>
      <c r="P2120" s="340"/>
    </row>
    <row r="2121" spans="1:16" ht="14.1" customHeight="1" x14ac:dyDescent="0.2">
      <c r="A2121" s="104"/>
      <c r="E2121" s="337"/>
      <c r="J2121" s="340"/>
      <c r="K2121" s="340"/>
      <c r="L2121" s="340"/>
      <c r="M2121" s="340"/>
      <c r="N2121" s="340"/>
      <c r="O2121" s="340"/>
      <c r="P2121" s="340"/>
    </row>
    <row r="2122" spans="1:16" ht="14.1" customHeight="1" x14ac:dyDescent="0.2">
      <c r="A2122" s="104"/>
      <c r="E2122" s="337"/>
      <c r="J2122" s="340"/>
      <c r="K2122" s="340"/>
      <c r="L2122" s="340"/>
      <c r="M2122" s="340"/>
      <c r="N2122" s="340"/>
      <c r="O2122" s="340"/>
      <c r="P2122" s="340"/>
    </row>
    <row r="2123" spans="1:16" ht="14.1" customHeight="1" x14ac:dyDescent="0.2">
      <c r="A2123" s="104"/>
      <c r="E2123" s="337"/>
      <c r="J2123" s="340"/>
      <c r="K2123" s="340"/>
      <c r="L2123" s="340"/>
      <c r="M2123" s="340"/>
      <c r="N2123" s="340"/>
      <c r="O2123" s="340"/>
      <c r="P2123" s="340"/>
    </row>
    <row r="2124" spans="1:16" ht="14.1" customHeight="1" x14ac:dyDescent="0.2">
      <c r="A2124" s="104"/>
      <c r="E2124" s="337"/>
      <c r="J2124" s="340"/>
      <c r="K2124" s="340"/>
      <c r="L2124" s="340"/>
      <c r="M2124" s="340"/>
      <c r="N2124" s="340"/>
      <c r="O2124" s="340"/>
      <c r="P2124" s="340"/>
    </row>
    <row r="2125" spans="1:16" ht="14.1" customHeight="1" x14ac:dyDescent="0.2">
      <c r="A2125" s="104"/>
      <c r="E2125" s="337"/>
      <c r="J2125" s="340"/>
      <c r="K2125" s="340"/>
      <c r="L2125" s="340"/>
      <c r="M2125" s="340"/>
      <c r="N2125" s="340"/>
      <c r="O2125" s="340"/>
      <c r="P2125" s="340"/>
    </row>
    <row r="2126" spans="1:16" ht="14.1" customHeight="1" x14ac:dyDescent="0.2">
      <c r="A2126" s="104"/>
      <c r="E2126" s="337"/>
      <c r="J2126" s="340"/>
      <c r="K2126" s="340"/>
      <c r="L2126" s="340"/>
      <c r="M2126" s="340"/>
      <c r="N2126" s="340"/>
      <c r="O2126" s="340"/>
      <c r="P2126" s="340"/>
    </row>
    <row r="2127" spans="1:16" ht="14.1" customHeight="1" x14ac:dyDescent="0.2">
      <c r="A2127" s="104"/>
      <c r="E2127" s="337"/>
      <c r="J2127" s="340"/>
      <c r="K2127" s="340"/>
      <c r="L2127" s="340"/>
      <c r="M2127" s="340"/>
      <c r="N2127" s="340"/>
      <c r="O2127" s="340"/>
      <c r="P2127" s="340"/>
    </row>
    <row r="2128" spans="1:16" ht="14.1" customHeight="1" x14ac:dyDescent="0.2">
      <c r="A2128" s="104"/>
      <c r="E2128" s="337"/>
      <c r="J2128" s="340"/>
      <c r="K2128" s="340"/>
      <c r="L2128" s="340"/>
      <c r="M2128" s="340"/>
      <c r="N2128" s="340"/>
      <c r="O2128" s="340"/>
      <c r="P2128" s="340"/>
    </row>
    <row r="2129" spans="1:16" ht="14.1" customHeight="1" x14ac:dyDescent="0.2">
      <c r="A2129" s="104"/>
      <c r="E2129" s="337"/>
      <c r="J2129" s="340"/>
      <c r="K2129" s="340"/>
      <c r="L2129" s="340"/>
      <c r="M2129" s="340"/>
      <c r="N2129" s="340"/>
      <c r="O2129" s="340"/>
      <c r="P2129" s="340"/>
    </row>
    <row r="2130" spans="1:16" ht="14.1" customHeight="1" x14ac:dyDescent="0.2">
      <c r="A2130" s="104"/>
      <c r="E2130" s="337"/>
      <c r="J2130" s="340"/>
      <c r="K2130" s="340"/>
      <c r="L2130" s="340"/>
      <c r="M2130" s="340"/>
      <c r="N2130" s="340"/>
      <c r="O2130" s="340"/>
      <c r="P2130" s="340"/>
    </row>
    <row r="2131" spans="1:16" ht="14.1" customHeight="1" x14ac:dyDescent="0.2">
      <c r="A2131" s="104"/>
      <c r="E2131" s="337"/>
      <c r="J2131" s="340"/>
      <c r="K2131" s="340"/>
      <c r="L2131" s="340"/>
      <c r="M2131" s="340"/>
      <c r="N2131" s="340"/>
      <c r="O2131" s="340"/>
      <c r="P2131" s="340"/>
    </row>
    <row r="2132" spans="1:16" ht="14.1" customHeight="1" x14ac:dyDescent="0.2">
      <c r="A2132" s="104"/>
      <c r="E2132" s="337"/>
      <c r="J2132" s="340"/>
      <c r="K2132" s="340"/>
      <c r="L2132" s="340"/>
      <c r="M2132" s="340"/>
      <c r="N2132" s="340"/>
      <c r="O2132" s="340"/>
      <c r="P2132" s="340"/>
    </row>
    <row r="2133" spans="1:16" ht="14.1" customHeight="1" x14ac:dyDescent="0.2">
      <c r="A2133" s="104"/>
      <c r="E2133" s="337"/>
      <c r="J2133" s="340"/>
      <c r="K2133" s="340"/>
      <c r="L2133" s="340"/>
      <c r="M2133" s="340"/>
      <c r="N2133" s="340"/>
      <c r="O2133" s="340"/>
      <c r="P2133" s="340"/>
    </row>
    <row r="2134" spans="1:16" ht="14.1" customHeight="1" x14ac:dyDescent="0.2">
      <c r="A2134" s="104"/>
      <c r="E2134" s="337"/>
      <c r="J2134" s="340"/>
      <c r="K2134" s="340"/>
      <c r="L2134" s="340"/>
      <c r="M2134" s="340"/>
      <c r="N2134" s="340"/>
      <c r="O2134" s="340"/>
      <c r="P2134" s="340"/>
    </row>
    <row r="2135" spans="1:16" ht="14.1" customHeight="1" x14ac:dyDescent="0.2">
      <c r="A2135" s="104"/>
      <c r="E2135" s="337"/>
      <c r="J2135" s="340"/>
      <c r="K2135" s="340"/>
      <c r="L2135" s="340"/>
      <c r="M2135" s="340"/>
      <c r="N2135" s="340"/>
      <c r="O2135" s="340"/>
      <c r="P2135" s="340"/>
    </row>
    <row r="2136" spans="1:16" ht="14.1" customHeight="1" x14ac:dyDescent="0.2">
      <c r="A2136" s="104"/>
      <c r="E2136" s="337"/>
      <c r="J2136" s="340"/>
      <c r="K2136" s="340"/>
      <c r="L2136" s="340"/>
      <c r="M2136" s="340"/>
      <c r="N2136" s="340"/>
      <c r="O2136" s="340"/>
      <c r="P2136" s="340"/>
    </row>
    <row r="2137" spans="1:16" ht="14.1" customHeight="1" x14ac:dyDescent="0.2">
      <c r="A2137" s="104"/>
      <c r="E2137" s="337"/>
      <c r="J2137" s="340"/>
      <c r="K2137" s="340"/>
      <c r="L2137" s="340"/>
      <c r="M2137" s="340"/>
      <c r="N2137" s="340"/>
      <c r="O2137" s="340"/>
      <c r="P2137" s="340"/>
    </row>
    <row r="2138" spans="1:16" ht="14.1" customHeight="1" x14ac:dyDescent="0.2">
      <c r="A2138" s="104"/>
      <c r="E2138" s="337"/>
      <c r="J2138" s="340"/>
      <c r="K2138" s="340"/>
      <c r="L2138" s="340"/>
      <c r="M2138" s="340"/>
      <c r="N2138" s="340"/>
      <c r="O2138" s="340"/>
      <c r="P2138" s="340"/>
    </row>
    <row r="2139" spans="1:16" ht="14.1" customHeight="1" x14ac:dyDescent="0.2">
      <c r="A2139" s="104"/>
      <c r="E2139" s="337"/>
      <c r="J2139" s="340"/>
      <c r="K2139" s="340"/>
      <c r="L2139" s="340"/>
      <c r="M2139" s="340"/>
      <c r="N2139" s="340"/>
      <c r="O2139" s="340"/>
      <c r="P2139" s="340"/>
    </row>
    <row r="2140" spans="1:16" ht="14.1" customHeight="1" x14ac:dyDescent="0.2">
      <c r="A2140" s="104"/>
      <c r="E2140" s="337"/>
      <c r="J2140" s="340"/>
      <c r="K2140" s="340"/>
      <c r="L2140" s="340"/>
      <c r="M2140" s="340"/>
      <c r="N2140" s="340"/>
      <c r="O2140" s="340"/>
      <c r="P2140" s="340"/>
    </row>
    <row r="2141" spans="1:16" ht="14.1" customHeight="1" x14ac:dyDescent="0.2">
      <c r="A2141" s="104"/>
      <c r="E2141" s="337"/>
      <c r="J2141" s="340"/>
      <c r="K2141" s="340"/>
      <c r="L2141" s="340"/>
      <c r="M2141" s="340"/>
      <c r="N2141" s="340"/>
      <c r="O2141" s="340"/>
      <c r="P2141" s="340"/>
    </row>
    <row r="2142" spans="1:16" ht="14.1" customHeight="1" x14ac:dyDescent="0.2">
      <c r="A2142" s="104"/>
      <c r="E2142" s="337"/>
      <c r="J2142" s="340"/>
      <c r="K2142" s="340"/>
      <c r="L2142" s="340"/>
      <c r="M2142" s="340"/>
      <c r="N2142" s="340"/>
      <c r="O2142" s="340"/>
      <c r="P2142" s="340"/>
    </row>
    <row r="2143" spans="1:16" ht="14.1" customHeight="1" x14ac:dyDescent="0.2">
      <c r="A2143" s="104"/>
      <c r="E2143" s="337"/>
      <c r="J2143" s="340"/>
      <c r="K2143" s="340"/>
      <c r="L2143" s="340"/>
      <c r="M2143" s="340"/>
      <c r="N2143" s="340"/>
      <c r="O2143" s="340"/>
      <c r="P2143" s="340"/>
    </row>
    <row r="2144" spans="1:16" ht="14.1" customHeight="1" x14ac:dyDescent="0.2">
      <c r="A2144" s="104"/>
      <c r="E2144" s="337"/>
      <c r="J2144" s="340"/>
      <c r="K2144" s="340"/>
      <c r="L2144" s="340"/>
      <c r="M2144" s="340"/>
      <c r="N2144" s="340"/>
      <c r="O2144" s="340"/>
      <c r="P2144" s="340"/>
    </row>
    <row r="2145" spans="1:16" ht="14.1" customHeight="1" x14ac:dyDescent="0.2">
      <c r="A2145" s="104"/>
      <c r="E2145" s="337"/>
      <c r="J2145" s="340"/>
      <c r="K2145" s="340"/>
      <c r="L2145" s="340"/>
      <c r="M2145" s="340"/>
      <c r="N2145" s="340"/>
      <c r="O2145" s="340"/>
      <c r="P2145" s="340"/>
    </row>
    <row r="2146" spans="1:16" ht="14.1" customHeight="1" x14ac:dyDescent="0.2">
      <c r="A2146" s="104"/>
      <c r="E2146" s="337"/>
      <c r="J2146" s="340"/>
      <c r="K2146" s="340"/>
      <c r="L2146" s="340"/>
      <c r="M2146" s="340"/>
      <c r="N2146" s="340"/>
      <c r="O2146" s="340"/>
      <c r="P2146" s="340"/>
    </row>
    <row r="2147" spans="1:16" ht="14.1" customHeight="1" x14ac:dyDescent="0.2">
      <c r="A2147" s="104"/>
      <c r="E2147" s="337"/>
      <c r="J2147" s="340"/>
      <c r="K2147" s="340"/>
      <c r="L2147" s="340"/>
      <c r="M2147" s="340"/>
      <c r="N2147" s="340"/>
      <c r="O2147" s="340"/>
      <c r="P2147" s="340"/>
    </row>
    <row r="2148" spans="1:16" ht="14.1" customHeight="1" x14ac:dyDescent="0.2">
      <c r="A2148" s="104"/>
      <c r="E2148" s="337"/>
      <c r="J2148" s="340"/>
      <c r="K2148" s="340"/>
      <c r="L2148" s="340"/>
      <c r="M2148" s="340"/>
      <c r="N2148" s="340"/>
      <c r="O2148" s="340"/>
      <c r="P2148" s="340"/>
    </row>
    <row r="2149" spans="1:16" ht="14.1" customHeight="1" x14ac:dyDescent="0.2">
      <c r="A2149" s="104"/>
      <c r="E2149" s="337"/>
      <c r="J2149" s="340"/>
      <c r="K2149" s="340"/>
      <c r="L2149" s="340"/>
      <c r="M2149" s="340"/>
      <c r="N2149" s="340"/>
      <c r="O2149" s="340"/>
      <c r="P2149" s="340"/>
    </row>
    <row r="2150" spans="1:16" ht="14.1" customHeight="1" x14ac:dyDescent="0.2">
      <c r="A2150" s="104"/>
      <c r="E2150" s="337"/>
      <c r="J2150" s="340"/>
      <c r="K2150" s="340"/>
      <c r="L2150" s="340"/>
      <c r="M2150" s="340"/>
      <c r="N2150" s="340"/>
      <c r="O2150" s="340"/>
      <c r="P2150" s="340"/>
    </row>
    <row r="2151" spans="1:16" ht="14.1" customHeight="1" x14ac:dyDescent="0.2">
      <c r="A2151" s="104"/>
      <c r="E2151" s="337"/>
      <c r="J2151" s="340"/>
      <c r="K2151" s="340"/>
      <c r="L2151" s="340"/>
      <c r="M2151" s="340"/>
      <c r="N2151" s="340"/>
      <c r="O2151" s="340"/>
      <c r="P2151" s="340"/>
    </row>
    <row r="2152" spans="1:16" ht="14.1" customHeight="1" x14ac:dyDescent="0.2">
      <c r="A2152" s="104"/>
      <c r="E2152" s="337"/>
      <c r="J2152" s="340"/>
      <c r="K2152" s="340"/>
      <c r="L2152" s="340"/>
      <c r="M2152" s="340"/>
      <c r="N2152" s="340"/>
      <c r="O2152" s="340"/>
      <c r="P2152" s="340"/>
    </row>
    <row r="2153" spans="1:16" ht="14.1" customHeight="1" x14ac:dyDescent="0.2">
      <c r="A2153" s="104"/>
      <c r="E2153" s="337"/>
      <c r="J2153" s="340"/>
      <c r="K2153" s="340"/>
      <c r="L2153" s="340"/>
      <c r="M2153" s="340"/>
      <c r="N2153" s="340"/>
      <c r="O2153" s="340"/>
      <c r="P2153" s="340"/>
    </row>
    <row r="2154" spans="1:16" ht="14.1" customHeight="1" x14ac:dyDescent="0.2">
      <c r="A2154" s="104"/>
      <c r="E2154" s="337"/>
      <c r="J2154" s="340"/>
      <c r="K2154" s="340"/>
      <c r="L2154" s="340"/>
      <c r="M2154" s="340"/>
      <c r="N2154" s="340"/>
      <c r="O2154" s="340"/>
      <c r="P2154" s="340"/>
    </row>
    <row r="2155" spans="1:16" ht="14.1" customHeight="1" x14ac:dyDescent="0.2">
      <c r="A2155" s="104"/>
      <c r="E2155" s="337"/>
      <c r="J2155" s="340"/>
      <c r="K2155" s="340"/>
      <c r="L2155" s="340"/>
      <c r="M2155" s="340"/>
      <c r="N2155" s="340"/>
      <c r="O2155" s="340"/>
      <c r="P2155" s="340"/>
    </row>
    <row r="2156" spans="1:16" ht="14.1" customHeight="1" x14ac:dyDescent="0.2">
      <c r="A2156" s="104"/>
      <c r="E2156" s="337"/>
      <c r="J2156" s="340"/>
      <c r="K2156" s="340"/>
      <c r="L2156" s="340"/>
      <c r="M2156" s="340"/>
      <c r="N2156" s="340"/>
      <c r="O2156" s="340"/>
      <c r="P2156" s="340"/>
    </row>
    <row r="2157" spans="1:16" ht="14.1" customHeight="1" x14ac:dyDescent="0.2">
      <c r="A2157" s="104"/>
      <c r="E2157" s="337"/>
      <c r="J2157" s="340"/>
      <c r="K2157" s="340"/>
      <c r="L2157" s="340"/>
      <c r="M2157" s="340"/>
      <c r="N2157" s="340"/>
      <c r="O2157" s="340"/>
      <c r="P2157" s="340"/>
    </row>
    <row r="2158" spans="1:16" ht="14.1" customHeight="1" x14ac:dyDescent="0.2">
      <c r="A2158" s="104"/>
      <c r="E2158" s="337"/>
      <c r="J2158" s="340"/>
      <c r="K2158" s="340"/>
      <c r="L2158" s="340"/>
      <c r="M2158" s="340"/>
      <c r="N2158" s="340"/>
      <c r="O2158" s="340"/>
      <c r="P2158" s="340"/>
    </row>
    <row r="2159" spans="1:16" ht="14.1" customHeight="1" x14ac:dyDescent="0.2">
      <c r="A2159" s="104"/>
      <c r="E2159" s="337"/>
      <c r="J2159" s="340"/>
      <c r="K2159" s="340"/>
      <c r="L2159" s="340"/>
      <c r="M2159" s="340"/>
      <c r="N2159" s="340"/>
      <c r="O2159" s="340"/>
      <c r="P2159" s="340"/>
    </row>
    <row r="2160" spans="1:16" ht="14.1" customHeight="1" x14ac:dyDescent="0.2">
      <c r="A2160" s="104"/>
      <c r="E2160" s="337"/>
      <c r="J2160" s="340"/>
      <c r="K2160" s="340"/>
      <c r="L2160" s="340"/>
      <c r="M2160" s="340"/>
      <c r="N2160" s="340"/>
      <c r="O2160" s="340"/>
      <c r="P2160" s="340"/>
    </row>
    <row r="2161" spans="1:16" ht="14.1" customHeight="1" x14ac:dyDescent="0.2">
      <c r="A2161" s="104"/>
      <c r="E2161" s="337"/>
      <c r="J2161" s="340"/>
      <c r="K2161" s="340"/>
      <c r="L2161" s="340"/>
      <c r="M2161" s="340"/>
      <c r="N2161" s="340"/>
      <c r="O2161" s="340"/>
      <c r="P2161" s="340"/>
    </row>
    <row r="2162" spans="1:16" ht="14.1" customHeight="1" x14ac:dyDescent="0.2">
      <c r="A2162" s="104"/>
      <c r="E2162" s="337"/>
      <c r="J2162" s="340"/>
      <c r="K2162" s="340"/>
      <c r="L2162" s="340"/>
      <c r="M2162" s="340"/>
      <c r="N2162" s="340"/>
      <c r="O2162" s="340"/>
      <c r="P2162" s="340"/>
    </row>
    <row r="2163" spans="1:16" ht="14.1" customHeight="1" x14ac:dyDescent="0.2">
      <c r="A2163" s="104"/>
      <c r="E2163" s="337"/>
      <c r="J2163" s="340"/>
      <c r="K2163" s="340"/>
      <c r="L2163" s="340"/>
      <c r="M2163" s="340"/>
      <c r="N2163" s="340"/>
      <c r="O2163" s="340"/>
      <c r="P2163" s="340"/>
    </row>
    <row r="2164" spans="1:16" ht="14.1" customHeight="1" x14ac:dyDescent="0.2">
      <c r="A2164" s="104"/>
      <c r="E2164" s="337"/>
      <c r="J2164" s="340"/>
      <c r="K2164" s="340"/>
      <c r="L2164" s="340"/>
      <c r="M2164" s="340"/>
      <c r="N2164" s="340"/>
      <c r="O2164" s="340"/>
      <c r="P2164" s="340"/>
    </row>
    <row r="2165" spans="1:16" ht="14.1" customHeight="1" x14ac:dyDescent="0.2">
      <c r="A2165" s="104"/>
      <c r="E2165" s="337"/>
      <c r="J2165" s="340"/>
      <c r="K2165" s="340"/>
      <c r="L2165" s="340"/>
      <c r="M2165" s="340"/>
      <c r="N2165" s="340"/>
      <c r="O2165" s="340"/>
      <c r="P2165" s="340"/>
    </row>
    <row r="2166" spans="1:16" ht="14.1" customHeight="1" x14ac:dyDescent="0.2">
      <c r="A2166" s="104"/>
      <c r="E2166" s="337"/>
      <c r="J2166" s="340"/>
      <c r="K2166" s="340"/>
      <c r="L2166" s="340"/>
      <c r="M2166" s="340"/>
      <c r="N2166" s="340"/>
      <c r="O2166" s="340"/>
      <c r="P2166" s="340"/>
    </row>
    <row r="2167" spans="1:16" ht="14.1" customHeight="1" x14ac:dyDescent="0.2">
      <c r="A2167" s="104"/>
      <c r="E2167" s="337"/>
      <c r="J2167" s="340"/>
      <c r="K2167" s="340"/>
      <c r="L2167" s="340"/>
      <c r="M2167" s="340"/>
      <c r="N2167" s="340"/>
      <c r="O2167" s="340"/>
      <c r="P2167" s="340"/>
    </row>
    <row r="2168" spans="1:16" ht="14.1" customHeight="1" x14ac:dyDescent="0.2">
      <c r="A2168" s="104"/>
      <c r="E2168" s="337"/>
      <c r="J2168" s="340"/>
      <c r="K2168" s="340"/>
      <c r="L2168" s="340"/>
      <c r="M2168" s="340"/>
      <c r="N2168" s="340"/>
      <c r="O2168" s="340"/>
      <c r="P2168" s="340"/>
    </row>
    <row r="2169" spans="1:16" ht="14.1" customHeight="1" x14ac:dyDescent="0.2">
      <c r="A2169" s="104"/>
      <c r="E2169" s="337"/>
      <c r="J2169" s="340"/>
      <c r="K2169" s="340"/>
      <c r="L2169" s="340"/>
      <c r="M2169" s="340"/>
      <c r="N2169" s="340"/>
      <c r="O2169" s="340"/>
      <c r="P2169" s="340"/>
    </row>
    <row r="2170" spans="1:16" ht="14.1" customHeight="1" x14ac:dyDescent="0.2">
      <c r="A2170" s="104"/>
      <c r="E2170" s="337"/>
      <c r="J2170" s="340"/>
      <c r="K2170" s="340"/>
      <c r="L2170" s="340"/>
      <c r="M2170" s="340"/>
      <c r="N2170" s="340"/>
      <c r="O2170" s="340"/>
      <c r="P2170" s="340"/>
    </row>
    <row r="2171" spans="1:16" ht="14.1" customHeight="1" x14ac:dyDescent="0.2">
      <c r="A2171" s="104"/>
      <c r="E2171" s="337"/>
      <c r="J2171" s="340"/>
      <c r="K2171" s="340"/>
      <c r="L2171" s="340"/>
      <c r="M2171" s="340"/>
      <c r="N2171" s="340"/>
      <c r="O2171" s="340"/>
      <c r="P2171" s="340"/>
    </row>
    <row r="2172" spans="1:16" ht="14.1" customHeight="1" x14ac:dyDescent="0.2">
      <c r="A2172" s="104"/>
      <c r="E2172" s="337"/>
      <c r="J2172" s="340"/>
      <c r="K2172" s="340"/>
      <c r="L2172" s="340"/>
      <c r="M2172" s="340"/>
      <c r="N2172" s="340"/>
      <c r="O2172" s="340"/>
      <c r="P2172" s="340"/>
    </row>
    <row r="2173" spans="1:16" ht="14.1" customHeight="1" x14ac:dyDescent="0.2">
      <c r="A2173" s="104"/>
      <c r="E2173" s="337"/>
      <c r="J2173" s="340"/>
      <c r="K2173" s="340"/>
      <c r="L2173" s="340"/>
      <c r="M2173" s="340"/>
      <c r="N2173" s="340"/>
      <c r="O2173" s="340"/>
      <c r="P2173" s="340"/>
    </row>
    <row r="2174" spans="1:16" ht="14.1" customHeight="1" x14ac:dyDescent="0.2">
      <c r="A2174" s="104"/>
      <c r="E2174" s="337"/>
      <c r="J2174" s="340"/>
      <c r="K2174" s="340"/>
      <c r="L2174" s="340"/>
      <c r="M2174" s="340"/>
      <c r="N2174" s="340"/>
      <c r="O2174" s="340"/>
      <c r="P2174" s="340"/>
    </row>
    <row r="2175" spans="1:16" ht="14.1" customHeight="1" x14ac:dyDescent="0.2">
      <c r="A2175" s="104"/>
      <c r="E2175" s="337"/>
      <c r="J2175" s="340"/>
      <c r="K2175" s="340"/>
      <c r="L2175" s="340"/>
      <c r="M2175" s="340"/>
      <c r="N2175" s="340"/>
      <c r="O2175" s="340"/>
      <c r="P2175" s="340"/>
    </row>
    <row r="2176" spans="1:16" ht="14.1" customHeight="1" x14ac:dyDescent="0.2">
      <c r="A2176" s="104"/>
      <c r="E2176" s="337"/>
      <c r="J2176" s="340"/>
      <c r="K2176" s="340"/>
      <c r="L2176" s="340"/>
      <c r="M2176" s="340"/>
      <c r="N2176" s="340"/>
      <c r="O2176" s="340"/>
      <c r="P2176" s="340"/>
    </row>
    <row r="2177" spans="1:16" ht="14.1" customHeight="1" x14ac:dyDescent="0.2">
      <c r="A2177" s="104"/>
      <c r="E2177" s="337"/>
      <c r="J2177" s="340"/>
      <c r="K2177" s="340"/>
      <c r="L2177" s="340"/>
      <c r="M2177" s="340"/>
      <c r="N2177" s="340"/>
      <c r="O2177" s="340"/>
      <c r="P2177" s="340"/>
    </row>
    <row r="2178" spans="1:16" ht="14.1" customHeight="1" x14ac:dyDescent="0.2">
      <c r="A2178" s="104"/>
      <c r="E2178" s="337"/>
      <c r="J2178" s="340"/>
      <c r="K2178" s="340"/>
      <c r="L2178" s="340"/>
      <c r="M2178" s="340"/>
      <c r="N2178" s="340"/>
      <c r="O2178" s="340"/>
      <c r="P2178" s="340"/>
    </row>
    <row r="2179" spans="1:16" ht="14.1" customHeight="1" x14ac:dyDescent="0.2">
      <c r="A2179" s="104"/>
      <c r="E2179" s="337"/>
      <c r="J2179" s="340"/>
      <c r="K2179" s="340"/>
      <c r="L2179" s="340"/>
      <c r="M2179" s="340"/>
      <c r="N2179" s="340"/>
      <c r="O2179" s="340"/>
      <c r="P2179" s="340"/>
    </row>
    <row r="2180" spans="1:16" ht="14.1" customHeight="1" x14ac:dyDescent="0.2">
      <c r="A2180" s="104"/>
      <c r="E2180" s="337"/>
      <c r="J2180" s="340"/>
      <c r="K2180" s="340"/>
      <c r="L2180" s="340"/>
      <c r="M2180" s="340"/>
      <c r="N2180" s="340"/>
      <c r="O2180" s="340"/>
      <c r="P2180" s="340"/>
    </row>
    <row r="2181" spans="1:16" ht="14.1" customHeight="1" x14ac:dyDescent="0.2">
      <c r="A2181" s="104"/>
      <c r="E2181" s="337"/>
      <c r="J2181" s="340"/>
      <c r="K2181" s="340"/>
      <c r="L2181" s="340"/>
      <c r="M2181" s="340"/>
      <c r="N2181" s="340"/>
      <c r="O2181" s="340"/>
      <c r="P2181" s="340"/>
    </row>
    <row r="2182" spans="1:16" ht="14.1" customHeight="1" x14ac:dyDescent="0.2">
      <c r="A2182" s="104"/>
      <c r="E2182" s="337"/>
      <c r="J2182" s="340"/>
      <c r="K2182" s="340"/>
      <c r="L2182" s="340"/>
      <c r="M2182" s="340"/>
      <c r="N2182" s="340"/>
      <c r="O2182" s="340"/>
      <c r="P2182" s="340"/>
    </row>
    <row r="2183" spans="1:16" ht="14.1" customHeight="1" x14ac:dyDescent="0.2">
      <c r="A2183" s="104"/>
      <c r="E2183" s="337"/>
      <c r="J2183" s="340"/>
      <c r="K2183" s="340"/>
      <c r="L2183" s="340"/>
      <c r="M2183" s="340"/>
      <c r="N2183" s="340"/>
      <c r="O2183" s="340"/>
      <c r="P2183" s="340"/>
    </row>
    <row r="2184" spans="1:16" ht="14.1" customHeight="1" x14ac:dyDescent="0.2">
      <c r="A2184" s="104"/>
      <c r="E2184" s="337"/>
      <c r="J2184" s="340"/>
      <c r="K2184" s="340"/>
      <c r="L2184" s="340"/>
      <c r="M2184" s="340"/>
      <c r="N2184" s="340"/>
      <c r="O2184" s="340"/>
      <c r="P2184" s="340"/>
    </row>
    <row r="2185" spans="1:16" ht="14.1" customHeight="1" x14ac:dyDescent="0.2">
      <c r="A2185" s="104"/>
      <c r="E2185" s="337"/>
      <c r="J2185" s="340"/>
      <c r="K2185" s="340"/>
      <c r="L2185" s="340"/>
      <c r="M2185" s="340"/>
      <c r="N2185" s="340"/>
      <c r="O2185" s="340"/>
      <c r="P2185" s="340"/>
    </row>
    <row r="2186" spans="1:16" ht="14.1" customHeight="1" x14ac:dyDescent="0.2">
      <c r="A2186" s="104"/>
      <c r="E2186" s="337"/>
      <c r="J2186" s="340"/>
      <c r="K2186" s="340"/>
      <c r="L2186" s="340"/>
      <c r="M2186" s="340"/>
      <c r="N2186" s="340"/>
      <c r="O2186" s="340"/>
      <c r="P2186" s="340"/>
    </row>
    <row r="2187" spans="1:16" ht="14.1" customHeight="1" x14ac:dyDescent="0.2">
      <c r="A2187" s="104"/>
      <c r="E2187" s="337"/>
      <c r="J2187" s="340"/>
      <c r="K2187" s="340"/>
      <c r="L2187" s="340"/>
      <c r="M2187" s="340"/>
      <c r="N2187" s="340"/>
      <c r="O2187" s="340"/>
      <c r="P2187" s="340"/>
    </row>
    <row r="2188" spans="1:16" ht="14.1" customHeight="1" x14ac:dyDescent="0.2">
      <c r="A2188" s="104"/>
      <c r="E2188" s="337"/>
      <c r="J2188" s="340"/>
      <c r="K2188" s="340"/>
      <c r="L2188" s="340"/>
      <c r="M2188" s="340"/>
      <c r="N2188" s="340"/>
      <c r="O2188" s="340"/>
      <c r="P2188" s="340"/>
    </row>
    <row r="2189" spans="1:16" ht="14.1" customHeight="1" x14ac:dyDescent="0.2">
      <c r="A2189" s="104"/>
      <c r="E2189" s="337"/>
      <c r="J2189" s="340"/>
      <c r="K2189" s="340"/>
      <c r="L2189" s="340"/>
      <c r="M2189" s="340"/>
      <c r="N2189" s="340"/>
      <c r="O2189" s="340"/>
      <c r="P2189" s="340"/>
    </row>
    <row r="2190" spans="1:16" ht="14.1" customHeight="1" x14ac:dyDescent="0.2">
      <c r="A2190" s="104"/>
      <c r="E2190" s="337"/>
      <c r="J2190" s="340"/>
      <c r="K2190" s="340"/>
      <c r="L2190" s="340"/>
      <c r="M2190" s="340"/>
      <c r="N2190" s="340"/>
      <c r="O2190" s="340"/>
      <c r="P2190" s="340"/>
    </row>
    <row r="2191" spans="1:16" ht="14.1" customHeight="1" x14ac:dyDescent="0.2">
      <c r="A2191" s="104"/>
      <c r="E2191" s="337"/>
      <c r="J2191" s="340"/>
      <c r="K2191" s="340"/>
      <c r="L2191" s="340"/>
      <c r="M2191" s="340"/>
      <c r="N2191" s="340"/>
      <c r="O2191" s="340"/>
      <c r="P2191" s="340"/>
    </row>
    <row r="2192" spans="1:16" ht="14.1" customHeight="1" x14ac:dyDescent="0.2">
      <c r="A2192" s="104"/>
      <c r="E2192" s="337"/>
      <c r="J2192" s="340"/>
      <c r="K2192" s="340"/>
      <c r="L2192" s="340"/>
      <c r="M2192" s="340"/>
      <c r="N2192" s="340"/>
      <c r="O2192" s="340"/>
      <c r="P2192" s="340"/>
    </row>
    <row r="2193" spans="1:16" ht="14.1" customHeight="1" x14ac:dyDescent="0.2">
      <c r="A2193" s="104"/>
      <c r="E2193" s="337"/>
      <c r="J2193" s="340"/>
      <c r="K2193" s="340"/>
      <c r="L2193" s="340"/>
      <c r="M2193" s="340"/>
      <c r="N2193" s="340"/>
      <c r="O2193" s="340"/>
      <c r="P2193" s="340"/>
    </row>
    <row r="2194" spans="1:16" ht="14.1" customHeight="1" x14ac:dyDescent="0.2">
      <c r="A2194" s="104"/>
      <c r="E2194" s="337"/>
      <c r="J2194" s="340"/>
      <c r="K2194" s="340"/>
      <c r="L2194" s="340"/>
      <c r="M2194" s="340"/>
      <c r="N2194" s="340"/>
      <c r="O2194" s="340"/>
      <c r="P2194" s="340"/>
    </row>
    <row r="2195" spans="1:16" ht="14.1" customHeight="1" x14ac:dyDescent="0.2">
      <c r="A2195" s="104"/>
      <c r="E2195" s="337"/>
      <c r="J2195" s="340"/>
      <c r="K2195" s="340"/>
      <c r="L2195" s="340"/>
      <c r="M2195" s="340"/>
      <c r="N2195" s="340"/>
      <c r="O2195" s="340"/>
      <c r="P2195" s="340"/>
    </row>
    <row r="2196" spans="1:16" ht="14.1" customHeight="1" x14ac:dyDescent="0.2">
      <c r="A2196" s="104"/>
      <c r="E2196" s="337"/>
      <c r="J2196" s="340"/>
      <c r="K2196" s="340"/>
      <c r="L2196" s="340"/>
      <c r="M2196" s="340"/>
      <c r="N2196" s="340"/>
      <c r="O2196" s="340"/>
      <c r="P2196" s="340"/>
    </row>
    <row r="2197" spans="1:16" ht="14.1" customHeight="1" x14ac:dyDescent="0.2">
      <c r="A2197" s="104"/>
      <c r="E2197" s="337"/>
      <c r="J2197" s="340"/>
      <c r="K2197" s="340"/>
      <c r="L2197" s="340"/>
      <c r="M2197" s="340"/>
      <c r="N2197" s="340"/>
      <c r="O2197" s="340"/>
      <c r="P2197" s="340"/>
    </row>
    <row r="2198" spans="1:16" ht="14.1" customHeight="1" x14ac:dyDescent="0.2">
      <c r="A2198" s="104"/>
      <c r="E2198" s="337"/>
      <c r="J2198" s="340"/>
      <c r="K2198" s="340"/>
      <c r="L2198" s="340"/>
      <c r="M2198" s="340"/>
      <c r="N2198" s="340"/>
      <c r="O2198" s="340"/>
      <c r="P2198" s="340"/>
    </row>
    <row r="2199" spans="1:16" ht="14.1" customHeight="1" x14ac:dyDescent="0.2">
      <c r="A2199" s="104"/>
      <c r="E2199" s="337"/>
      <c r="J2199" s="340"/>
      <c r="K2199" s="340"/>
      <c r="L2199" s="340"/>
      <c r="M2199" s="340"/>
      <c r="N2199" s="340"/>
      <c r="O2199" s="340"/>
      <c r="P2199" s="340"/>
    </row>
    <row r="2200" spans="1:16" ht="14.1" customHeight="1" x14ac:dyDescent="0.2">
      <c r="A2200" s="104"/>
      <c r="E2200" s="337"/>
      <c r="J2200" s="340"/>
      <c r="K2200" s="340"/>
      <c r="L2200" s="340"/>
      <c r="M2200" s="340"/>
      <c r="N2200" s="340"/>
      <c r="O2200" s="340"/>
      <c r="P2200" s="340"/>
    </row>
    <row r="2201" spans="1:16" ht="14.1" customHeight="1" x14ac:dyDescent="0.2">
      <c r="A2201" s="104"/>
      <c r="E2201" s="337"/>
      <c r="J2201" s="340"/>
      <c r="K2201" s="340"/>
      <c r="L2201" s="340"/>
      <c r="M2201" s="340"/>
      <c r="N2201" s="340"/>
      <c r="O2201" s="340"/>
      <c r="P2201" s="340"/>
    </row>
    <row r="2202" spans="1:16" ht="14.1" customHeight="1" x14ac:dyDescent="0.2">
      <c r="A2202" s="104"/>
      <c r="E2202" s="337"/>
      <c r="J2202" s="340"/>
      <c r="K2202" s="340"/>
      <c r="L2202" s="340"/>
      <c r="M2202" s="340"/>
      <c r="N2202" s="340"/>
      <c r="O2202" s="340"/>
      <c r="P2202" s="340"/>
    </row>
    <row r="2203" spans="1:16" ht="14.1" customHeight="1" x14ac:dyDescent="0.2">
      <c r="A2203" s="104"/>
      <c r="E2203" s="337"/>
      <c r="J2203" s="340"/>
      <c r="K2203" s="340"/>
      <c r="L2203" s="340"/>
      <c r="M2203" s="340"/>
      <c r="N2203" s="340"/>
      <c r="O2203" s="340"/>
      <c r="P2203" s="340"/>
    </row>
    <row r="2204" spans="1:16" ht="14.1" customHeight="1" x14ac:dyDescent="0.2">
      <c r="A2204" s="104"/>
      <c r="E2204" s="337"/>
      <c r="J2204" s="340"/>
      <c r="K2204" s="340"/>
      <c r="L2204" s="340"/>
      <c r="M2204" s="340"/>
      <c r="N2204" s="340"/>
      <c r="O2204" s="340"/>
      <c r="P2204" s="340"/>
    </row>
    <row r="2205" spans="1:16" ht="14.1" customHeight="1" x14ac:dyDescent="0.2">
      <c r="A2205" s="104"/>
      <c r="E2205" s="337"/>
      <c r="J2205" s="340"/>
      <c r="K2205" s="340"/>
      <c r="L2205" s="340"/>
      <c r="M2205" s="340"/>
      <c r="N2205" s="340"/>
      <c r="O2205" s="340"/>
      <c r="P2205" s="340"/>
    </row>
    <row r="2206" spans="1:16" ht="14.1" customHeight="1" x14ac:dyDescent="0.2">
      <c r="A2206" s="104"/>
      <c r="E2206" s="337"/>
      <c r="J2206" s="340"/>
      <c r="K2206" s="340"/>
      <c r="L2206" s="340"/>
      <c r="M2206" s="340"/>
      <c r="N2206" s="340"/>
      <c r="O2206" s="340"/>
      <c r="P2206" s="340"/>
    </row>
    <row r="2207" spans="1:16" ht="14.1" customHeight="1" x14ac:dyDescent="0.2">
      <c r="A2207" s="104"/>
      <c r="E2207" s="337"/>
      <c r="J2207" s="340"/>
      <c r="K2207" s="340"/>
      <c r="L2207" s="340"/>
      <c r="M2207" s="340"/>
      <c r="N2207" s="340"/>
      <c r="O2207" s="340"/>
      <c r="P2207" s="340"/>
    </row>
    <row r="2208" spans="1:16" ht="14.1" customHeight="1" x14ac:dyDescent="0.2">
      <c r="A2208" s="104"/>
      <c r="E2208" s="337"/>
      <c r="J2208" s="340"/>
      <c r="K2208" s="340"/>
      <c r="L2208" s="340"/>
      <c r="M2208" s="340"/>
      <c r="N2208" s="340"/>
      <c r="O2208" s="340"/>
      <c r="P2208" s="340"/>
    </row>
    <row r="2209" spans="1:16" ht="14.1" customHeight="1" x14ac:dyDescent="0.2">
      <c r="A2209" s="104"/>
      <c r="E2209" s="337"/>
      <c r="J2209" s="340"/>
      <c r="K2209" s="340"/>
      <c r="L2209" s="340"/>
      <c r="M2209" s="340"/>
      <c r="N2209" s="340"/>
      <c r="O2209" s="340"/>
      <c r="P2209" s="340"/>
    </row>
    <row r="2210" spans="1:16" ht="14.1" customHeight="1" x14ac:dyDescent="0.2">
      <c r="A2210" s="104"/>
      <c r="E2210" s="337"/>
      <c r="J2210" s="340"/>
      <c r="K2210" s="340"/>
      <c r="L2210" s="340"/>
      <c r="M2210" s="340"/>
      <c r="N2210" s="340"/>
      <c r="O2210" s="340"/>
      <c r="P2210" s="340"/>
    </row>
    <row r="2211" spans="1:16" ht="14.1" customHeight="1" x14ac:dyDescent="0.2">
      <c r="A2211" s="104"/>
      <c r="E2211" s="337"/>
      <c r="J2211" s="340"/>
      <c r="K2211" s="340"/>
      <c r="L2211" s="340"/>
      <c r="M2211" s="340"/>
      <c r="N2211" s="340"/>
      <c r="O2211" s="340"/>
      <c r="P2211" s="340"/>
    </row>
    <row r="2212" spans="1:16" ht="14.1" customHeight="1" x14ac:dyDescent="0.2">
      <c r="A2212" s="104"/>
      <c r="E2212" s="337"/>
      <c r="J2212" s="340"/>
      <c r="K2212" s="340"/>
      <c r="L2212" s="340"/>
      <c r="M2212" s="340"/>
      <c r="N2212" s="340"/>
      <c r="O2212" s="340"/>
      <c r="P2212" s="340"/>
    </row>
    <row r="2213" spans="1:16" ht="14.1" customHeight="1" x14ac:dyDescent="0.2">
      <c r="A2213" s="104"/>
      <c r="E2213" s="337"/>
      <c r="J2213" s="340"/>
      <c r="K2213" s="340"/>
      <c r="L2213" s="340"/>
      <c r="M2213" s="340"/>
      <c r="N2213" s="340"/>
      <c r="O2213" s="340"/>
      <c r="P2213" s="340"/>
    </row>
    <row r="2214" spans="1:16" ht="14.1" customHeight="1" x14ac:dyDescent="0.2">
      <c r="A2214" s="104"/>
      <c r="E2214" s="337"/>
      <c r="J2214" s="340"/>
      <c r="K2214" s="340"/>
      <c r="L2214" s="340"/>
      <c r="M2214" s="340"/>
      <c r="N2214" s="340"/>
      <c r="O2214" s="340"/>
      <c r="P2214" s="340"/>
    </row>
    <row r="2215" spans="1:16" ht="14.1" customHeight="1" x14ac:dyDescent="0.2">
      <c r="A2215" s="104"/>
      <c r="E2215" s="337"/>
      <c r="J2215" s="340"/>
      <c r="K2215" s="340"/>
      <c r="L2215" s="340"/>
      <c r="M2215" s="340"/>
      <c r="N2215" s="340"/>
      <c r="O2215" s="340"/>
      <c r="P2215" s="340"/>
    </row>
    <row r="2216" spans="1:16" ht="14.1" customHeight="1" x14ac:dyDescent="0.2">
      <c r="A2216" s="104"/>
      <c r="E2216" s="337"/>
      <c r="J2216" s="340"/>
      <c r="K2216" s="340"/>
      <c r="L2216" s="340"/>
      <c r="M2216" s="340"/>
      <c r="N2216" s="340"/>
      <c r="O2216" s="340"/>
      <c r="P2216" s="340"/>
    </row>
    <row r="2217" spans="1:16" ht="14.1" customHeight="1" x14ac:dyDescent="0.2">
      <c r="A2217" s="104"/>
      <c r="E2217" s="337"/>
      <c r="J2217" s="340"/>
      <c r="K2217" s="340"/>
      <c r="L2217" s="340"/>
      <c r="M2217" s="340"/>
      <c r="N2217" s="340"/>
      <c r="O2217" s="340"/>
      <c r="P2217" s="340"/>
    </row>
    <row r="2218" spans="1:16" ht="14.1" customHeight="1" x14ac:dyDescent="0.2">
      <c r="A2218" s="104"/>
      <c r="E2218" s="337"/>
      <c r="J2218" s="340"/>
      <c r="K2218" s="340"/>
      <c r="L2218" s="340"/>
      <c r="M2218" s="340"/>
      <c r="N2218" s="340"/>
      <c r="O2218" s="340"/>
      <c r="P2218" s="340"/>
    </row>
    <row r="2219" spans="1:16" ht="14.1" customHeight="1" x14ac:dyDescent="0.2">
      <c r="A2219" s="104"/>
      <c r="E2219" s="337"/>
      <c r="J2219" s="340"/>
      <c r="K2219" s="340"/>
      <c r="L2219" s="340"/>
      <c r="M2219" s="340"/>
      <c r="N2219" s="340"/>
      <c r="O2219" s="340"/>
      <c r="P2219" s="340"/>
    </row>
    <row r="2220" spans="1:16" ht="14.1" customHeight="1" x14ac:dyDescent="0.2">
      <c r="A2220" s="104"/>
      <c r="E2220" s="337"/>
      <c r="J2220" s="340"/>
      <c r="K2220" s="340"/>
      <c r="L2220" s="340"/>
      <c r="M2220" s="340"/>
      <c r="N2220" s="340"/>
      <c r="O2220" s="340"/>
      <c r="P2220" s="340"/>
    </row>
    <row r="2221" spans="1:16" ht="14.1" customHeight="1" x14ac:dyDescent="0.2">
      <c r="A2221" s="104"/>
      <c r="E2221" s="337"/>
      <c r="J2221" s="340"/>
      <c r="K2221" s="340"/>
      <c r="L2221" s="340"/>
      <c r="M2221" s="340"/>
      <c r="N2221" s="340"/>
      <c r="O2221" s="340"/>
      <c r="P2221" s="340"/>
    </row>
    <row r="2222" spans="1:16" ht="14.1" customHeight="1" x14ac:dyDescent="0.2">
      <c r="A2222" s="104"/>
      <c r="E2222" s="337"/>
      <c r="J2222" s="340"/>
      <c r="K2222" s="340"/>
      <c r="L2222" s="340"/>
      <c r="M2222" s="340"/>
      <c r="N2222" s="340"/>
      <c r="O2222" s="340"/>
      <c r="P2222" s="340"/>
    </row>
    <row r="2223" spans="1:16" ht="14.1" customHeight="1" x14ac:dyDescent="0.2">
      <c r="A2223" s="104"/>
      <c r="E2223" s="337"/>
      <c r="J2223" s="340"/>
      <c r="K2223" s="340"/>
      <c r="L2223" s="340"/>
      <c r="M2223" s="340"/>
      <c r="N2223" s="340"/>
      <c r="O2223" s="340"/>
      <c r="P2223" s="340"/>
    </row>
    <row r="2224" spans="1:16" ht="14.1" customHeight="1" x14ac:dyDescent="0.2">
      <c r="A2224" s="104"/>
      <c r="E2224" s="337"/>
      <c r="J2224" s="340"/>
      <c r="K2224" s="340"/>
      <c r="L2224" s="340"/>
      <c r="M2224" s="340"/>
      <c r="N2224" s="340"/>
      <c r="O2224" s="340"/>
      <c r="P2224" s="340"/>
    </row>
    <row r="2225" spans="1:16" ht="14.1" customHeight="1" x14ac:dyDescent="0.2">
      <c r="A2225" s="104"/>
      <c r="E2225" s="337"/>
      <c r="J2225" s="340"/>
      <c r="K2225" s="340"/>
      <c r="L2225" s="340"/>
      <c r="M2225" s="340"/>
      <c r="N2225" s="340"/>
      <c r="O2225" s="340"/>
      <c r="P2225" s="340"/>
    </row>
    <row r="2226" spans="1:16" ht="14.1" customHeight="1" x14ac:dyDescent="0.2">
      <c r="A2226" s="104"/>
      <c r="E2226" s="337"/>
      <c r="J2226" s="340"/>
      <c r="K2226" s="340"/>
      <c r="L2226" s="340"/>
      <c r="M2226" s="340"/>
      <c r="N2226" s="340"/>
      <c r="O2226" s="340"/>
      <c r="P2226" s="340"/>
    </row>
    <row r="2227" spans="1:16" ht="14.1" customHeight="1" x14ac:dyDescent="0.2">
      <c r="A2227" s="104"/>
      <c r="E2227" s="337"/>
      <c r="J2227" s="340"/>
      <c r="K2227" s="340"/>
      <c r="L2227" s="340"/>
      <c r="M2227" s="340"/>
      <c r="N2227" s="340"/>
      <c r="O2227" s="340"/>
      <c r="P2227" s="340"/>
    </row>
    <row r="2228" spans="1:16" ht="14.1" customHeight="1" x14ac:dyDescent="0.2">
      <c r="A2228" s="104"/>
      <c r="E2228" s="337"/>
      <c r="J2228" s="340"/>
      <c r="K2228" s="340"/>
      <c r="L2228" s="340"/>
      <c r="M2228" s="340"/>
      <c r="N2228" s="340"/>
      <c r="O2228" s="340"/>
      <c r="P2228" s="340"/>
    </row>
    <row r="2229" spans="1:16" ht="14.1" customHeight="1" x14ac:dyDescent="0.2">
      <c r="A2229" s="104"/>
      <c r="E2229" s="337"/>
      <c r="J2229" s="340"/>
      <c r="K2229" s="340"/>
      <c r="L2229" s="340"/>
      <c r="M2229" s="340"/>
      <c r="N2229" s="340"/>
      <c r="O2229" s="340"/>
      <c r="P2229" s="340"/>
    </row>
    <row r="2230" spans="1:16" ht="14.1" customHeight="1" x14ac:dyDescent="0.2">
      <c r="A2230" s="104"/>
      <c r="E2230" s="337"/>
      <c r="J2230" s="340"/>
      <c r="K2230" s="340"/>
      <c r="L2230" s="340"/>
      <c r="M2230" s="340"/>
      <c r="N2230" s="340"/>
      <c r="O2230" s="340"/>
      <c r="P2230" s="340"/>
    </row>
    <row r="2231" spans="1:16" ht="14.1" customHeight="1" x14ac:dyDescent="0.2">
      <c r="A2231" s="104"/>
      <c r="E2231" s="337"/>
      <c r="J2231" s="340"/>
      <c r="K2231" s="340"/>
      <c r="L2231" s="340"/>
      <c r="M2231" s="340"/>
      <c r="N2231" s="340"/>
      <c r="O2231" s="340"/>
      <c r="P2231" s="340"/>
    </row>
    <row r="2232" spans="1:16" ht="14.1" customHeight="1" x14ac:dyDescent="0.2">
      <c r="A2232" s="104"/>
      <c r="E2232" s="337"/>
      <c r="J2232" s="340"/>
      <c r="K2232" s="340"/>
      <c r="L2232" s="340"/>
      <c r="M2232" s="340"/>
      <c r="N2232" s="340"/>
      <c r="O2232" s="340"/>
      <c r="P2232" s="340"/>
    </row>
    <row r="2233" spans="1:16" ht="14.1" customHeight="1" x14ac:dyDescent="0.2">
      <c r="A2233" s="104"/>
      <c r="E2233" s="337"/>
      <c r="J2233" s="340"/>
      <c r="K2233" s="340"/>
      <c r="L2233" s="340"/>
      <c r="M2233" s="340"/>
      <c r="N2233" s="340"/>
      <c r="O2233" s="340"/>
      <c r="P2233" s="340"/>
    </row>
    <row r="2234" spans="1:16" ht="14.1" customHeight="1" x14ac:dyDescent="0.2">
      <c r="A2234" s="104"/>
      <c r="E2234" s="337"/>
      <c r="J2234" s="340"/>
      <c r="K2234" s="340"/>
      <c r="L2234" s="340"/>
      <c r="M2234" s="340"/>
      <c r="N2234" s="340"/>
      <c r="O2234" s="340"/>
      <c r="P2234" s="340"/>
    </row>
    <row r="2235" spans="1:16" ht="14.1" customHeight="1" x14ac:dyDescent="0.2">
      <c r="A2235" s="104"/>
      <c r="E2235" s="337"/>
      <c r="J2235" s="340"/>
      <c r="K2235" s="340"/>
      <c r="L2235" s="340"/>
      <c r="M2235" s="340"/>
      <c r="N2235" s="340"/>
      <c r="O2235" s="340"/>
      <c r="P2235" s="340"/>
    </row>
    <row r="2236" spans="1:16" ht="14.1" customHeight="1" x14ac:dyDescent="0.2">
      <c r="A2236" s="104"/>
      <c r="E2236" s="337"/>
      <c r="J2236" s="340"/>
      <c r="K2236" s="340"/>
      <c r="L2236" s="340"/>
      <c r="M2236" s="340"/>
      <c r="N2236" s="340"/>
      <c r="O2236" s="340"/>
      <c r="P2236" s="340"/>
    </row>
    <row r="2237" spans="1:16" ht="14.1" customHeight="1" x14ac:dyDescent="0.2">
      <c r="A2237" s="104"/>
      <c r="E2237" s="337"/>
      <c r="J2237" s="340"/>
      <c r="K2237" s="340"/>
      <c r="L2237" s="340"/>
      <c r="M2237" s="340"/>
      <c r="N2237" s="340"/>
      <c r="O2237" s="340"/>
      <c r="P2237" s="340"/>
    </row>
    <row r="2238" spans="1:16" ht="14.1" customHeight="1" x14ac:dyDescent="0.2">
      <c r="A2238" s="104"/>
      <c r="E2238" s="337"/>
      <c r="J2238" s="340"/>
      <c r="K2238" s="340"/>
      <c r="L2238" s="340"/>
      <c r="M2238" s="340"/>
      <c r="N2238" s="340"/>
      <c r="O2238" s="340"/>
      <c r="P2238" s="340"/>
    </row>
    <row r="2239" spans="1:16" ht="14.1" customHeight="1" x14ac:dyDescent="0.2">
      <c r="A2239" s="104"/>
      <c r="E2239" s="337"/>
      <c r="J2239" s="340"/>
      <c r="K2239" s="340"/>
      <c r="L2239" s="340"/>
      <c r="M2239" s="340"/>
      <c r="N2239" s="340"/>
      <c r="O2239" s="340"/>
      <c r="P2239" s="340"/>
    </row>
    <row r="2240" spans="1:16" ht="14.1" customHeight="1" x14ac:dyDescent="0.2">
      <c r="A2240" s="104"/>
      <c r="E2240" s="337"/>
      <c r="J2240" s="340"/>
      <c r="K2240" s="340"/>
      <c r="L2240" s="340"/>
      <c r="M2240" s="340"/>
      <c r="N2240" s="340"/>
      <c r="O2240" s="340"/>
      <c r="P2240" s="340"/>
    </row>
    <row r="2241" spans="1:16" ht="14.1" customHeight="1" x14ac:dyDescent="0.2">
      <c r="A2241" s="104"/>
      <c r="E2241" s="337"/>
      <c r="J2241" s="340"/>
      <c r="K2241" s="340"/>
      <c r="L2241" s="340"/>
      <c r="M2241" s="340"/>
      <c r="N2241" s="340"/>
      <c r="O2241" s="340"/>
      <c r="P2241" s="340"/>
    </row>
    <row r="2242" spans="1:16" ht="14.1" customHeight="1" x14ac:dyDescent="0.2">
      <c r="A2242" s="104"/>
      <c r="E2242" s="337"/>
      <c r="J2242" s="340"/>
      <c r="K2242" s="340"/>
      <c r="L2242" s="340"/>
      <c r="M2242" s="340"/>
      <c r="N2242" s="340"/>
      <c r="O2242" s="340"/>
      <c r="P2242" s="340"/>
    </row>
    <row r="2243" spans="1:16" ht="14.1" customHeight="1" x14ac:dyDescent="0.2">
      <c r="A2243" s="104"/>
      <c r="E2243" s="337"/>
      <c r="J2243" s="340"/>
      <c r="K2243" s="340"/>
      <c r="L2243" s="340"/>
      <c r="M2243" s="340"/>
      <c r="N2243" s="340"/>
      <c r="O2243" s="340"/>
      <c r="P2243" s="340"/>
    </row>
    <row r="2244" spans="1:16" ht="14.1" customHeight="1" x14ac:dyDescent="0.2">
      <c r="A2244" s="104"/>
      <c r="E2244" s="337"/>
      <c r="J2244" s="340"/>
      <c r="K2244" s="340"/>
      <c r="L2244" s="340"/>
      <c r="M2244" s="340"/>
      <c r="N2244" s="340"/>
      <c r="O2244" s="340"/>
      <c r="P2244" s="340"/>
    </row>
    <row r="2245" spans="1:16" ht="14.1" customHeight="1" x14ac:dyDescent="0.2">
      <c r="A2245" s="104"/>
      <c r="E2245" s="337"/>
      <c r="J2245" s="340"/>
      <c r="K2245" s="340"/>
      <c r="L2245" s="340"/>
      <c r="M2245" s="340"/>
      <c r="N2245" s="340"/>
      <c r="O2245" s="340"/>
      <c r="P2245" s="340"/>
    </row>
    <row r="2246" spans="1:16" ht="14.1" customHeight="1" x14ac:dyDescent="0.2">
      <c r="A2246" s="104"/>
      <c r="E2246" s="337"/>
      <c r="J2246" s="340"/>
      <c r="K2246" s="340"/>
      <c r="L2246" s="340"/>
      <c r="M2246" s="340"/>
      <c r="N2246" s="340"/>
      <c r="O2246" s="340"/>
      <c r="P2246" s="340"/>
    </row>
    <row r="2247" spans="1:16" ht="14.1" customHeight="1" x14ac:dyDescent="0.2">
      <c r="A2247" s="104"/>
      <c r="E2247" s="337"/>
      <c r="J2247" s="340"/>
      <c r="K2247" s="340"/>
      <c r="L2247" s="340"/>
      <c r="M2247" s="340"/>
      <c r="N2247" s="340"/>
      <c r="O2247" s="340"/>
      <c r="P2247" s="340"/>
    </row>
    <row r="2248" spans="1:16" ht="14.1" customHeight="1" x14ac:dyDescent="0.2">
      <c r="A2248" s="104"/>
      <c r="E2248" s="337"/>
      <c r="J2248" s="340"/>
      <c r="K2248" s="340"/>
      <c r="L2248" s="340"/>
      <c r="M2248" s="340"/>
      <c r="N2248" s="340"/>
      <c r="O2248" s="340"/>
      <c r="P2248" s="340"/>
    </row>
    <row r="2249" spans="1:16" ht="14.1" customHeight="1" x14ac:dyDescent="0.2">
      <c r="A2249" s="104"/>
      <c r="E2249" s="337"/>
      <c r="J2249" s="340"/>
      <c r="K2249" s="340"/>
      <c r="L2249" s="340"/>
      <c r="M2249" s="340"/>
      <c r="N2249" s="340"/>
      <c r="O2249" s="340"/>
      <c r="P2249" s="340"/>
    </row>
    <row r="2250" spans="1:16" ht="14.1" customHeight="1" x14ac:dyDescent="0.2">
      <c r="A2250" s="104"/>
      <c r="E2250" s="337"/>
      <c r="J2250" s="340"/>
      <c r="K2250" s="340"/>
      <c r="L2250" s="340"/>
      <c r="M2250" s="340"/>
      <c r="N2250" s="340"/>
      <c r="O2250" s="340"/>
      <c r="P2250" s="340"/>
    </row>
    <row r="2251" spans="1:16" ht="14.1" customHeight="1" x14ac:dyDescent="0.2">
      <c r="A2251" s="104"/>
      <c r="E2251" s="337"/>
      <c r="J2251" s="340"/>
      <c r="K2251" s="340"/>
      <c r="L2251" s="340"/>
      <c r="M2251" s="340"/>
      <c r="N2251" s="340"/>
      <c r="O2251" s="340"/>
      <c r="P2251" s="340"/>
    </row>
    <row r="2252" spans="1:16" ht="14.1" customHeight="1" x14ac:dyDescent="0.2">
      <c r="A2252" s="104"/>
      <c r="E2252" s="337"/>
      <c r="J2252" s="340"/>
      <c r="K2252" s="340"/>
      <c r="L2252" s="340"/>
      <c r="M2252" s="340"/>
      <c r="N2252" s="340"/>
      <c r="O2252" s="340"/>
      <c r="P2252" s="340"/>
    </row>
    <row r="2253" spans="1:16" ht="14.1" customHeight="1" x14ac:dyDescent="0.2">
      <c r="A2253" s="104"/>
      <c r="E2253" s="337"/>
      <c r="J2253" s="340"/>
      <c r="K2253" s="340"/>
      <c r="L2253" s="340"/>
      <c r="M2253" s="340"/>
      <c r="N2253" s="340"/>
      <c r="O2253" s="340"/>
      <c r="P2253" s="340"/>
    </row>
    <row r="2254" spans="1:16" ht="14.1" customHeight="1" x14ac:dyDescent="0.2">
      <c r="A2254" s="104"/>
      <c r="E2254" s="337"/>
      <c r="J2254" s="340"/>
      <c r="K2254" s="340"/>
      <c r="L2254" s="340"/>
      <c r="M2254" s="340"/>
      <c r="N2254" s="340"/>
      <c r="O2254" s="340"/>
      <c r="P2254" s="340"/>
    </row>
    <row r="2255" spans="1:16" ht="14.1" customHeight="1" x14ac:dyDescent="0.2">
      <c r="A2255" s="104"/>
      <c r="E2255" s="337"/>
      <c r="J2255" s="340"/>
      <c r="K2255" s="340"/>
      <c r="L2255" s="340"/>
      <c r="M2255" s="340"/>
      <c r="N2255" s="340"/>
      <c r="O2255" s="340"/>
      <c r="P2255" s="340"/>
    </row>
    <row r="2256" spans="1:16" ht="14.1" customHeight="1" x14ac:dyDescent="0.2">
      <c r="A2256" s="104"/>
      <c r="E2256" s="337"/>
      <c r="J2256" s="340"/>
      <c r="K2256" s="340"/>
      <c r="L2256" s="340"/>
      <c r="M2256" s="340"/>
      <c r="N2256" s="340"/>
      <c r="O2256" s="340"/>
      <c r="P2256" s="340"/>
    </row>
    <row r="2257" spans="1:16" ht="14.1" customHeight="1" x14ac:dyDescent="0.2">
      <c r="A2257" s="104"/>
      <c r="E2257" s="337"/>
      <c r="J2257" s="340"/>
      <c r="K2257" s="340"/>
      <c r="L2257" s="340"/>
      <c r="M2257" s="340"/>
      <c r="N2257" s="340"/>
      <c r="O2257" s="340"/>
      <c r="P2257" s="340"/>
    </row>
    <row r="2258" spans="1:16" ht="14.1" customHeight="1" x14ac:dyDescent="0.2">
      <c r="A2258" s="104"/>
      <c r="E2258" s="337"/>
      <c r="J2258" s="340"/>
      <c r="K2258" s="340"/>
      <c r="L2258" s="340"/>
      <c r="M2258" s="340"/>
      <c r="N2258" s="340"/>
      <c r="O2258" s="340"/>
      <c r="P2258" s="340"/>
    </row>
    <row r="2259" spans="1:16" ht="14.1" customHeight="1" x14ac:dyDescent="0.2">
      <c r="A2259" s="104"/>
      <c r="E2259" s="337"/>
      <c r="J2259" s="340"/>
      <c r="K2259" s="340"/>
      <c r="L2259" s="340"/>
      <c r="M2259" s="340"/>
      <c r="N2259" s="340"/>
      <c r="O2259" s="340"/>
      <c r="P2259" s="340"/>
    </row>
    <row r="2260" spans="1:16" ht="14.1" customHeight="1" x14ac:dyDescent="0.2">
      <c r="A2260" s="104"/>
      <c r="E2260" s="337"/>
      <c r="J2260" s="340"/>
      <c r="K2260" s="340"/>
      <c r="L2260" s="340"/>
      <c r="M2260" s="340"/>
      <c r="N2260" s="340"/>
      <c r="O2260" s="340"/>
      <c r="P2260" s="340"/>
    </row>
    <row r="2261" spans="1:16" ht="14.1" customHeight="1" x14ac:dyDescent="0.2">
      <c r="A2261" s="104"/>
      <c r="E2261" s="337"/>
      <c r="J2261" s="340"/>
      <c r="K2261" s="340"/>
      <c r="L2261" s="340"/>
      <c r="M2261" s="340"/>
      <c r="N2261" s="340"/>
      <c r="O2261" s="340"/>
      <c r="P2261" s="340"/>
    </row>
    <row r="2262" spans="1:16" ht="14.1" customHeight="1" x14ac:dyDescent="0.2">
      <c r="A2262" s="104"/>
      <c r="E2262" s="337"/>
      <c r="J2262" s="340"/>
      <c r="K2262" s="340"/>
      <c r="L2262" s="340"/>
      <c r="M2262" s="340"/>
      <c r="N2262" s="340"/>
      <c r="O2262" s="340"/>
      <c r="P2262" s="340"/>
    </row>
    <row r="2263" spans="1:16" ht="14.1" customHeight="1" x14ac:dyDescent="0.2">
      <c r="A2263" s="104"/>
      <c r="E2263" s="337"/>
      <c r="J2263" s="340"/>
      <c r="K2263" s="340"/>
      <c r="L2263" s="340"/>
      <c r="M2263" s="340"/>
      <c r="N2263" s="340"/>
      <c r="O2263" s="340"/>
      <c r="P2263" s="340"/>
    </row>
    <row r="2264" spans="1:16" ht="14.1" customHeight="1" x14ac:dyDescent="0.2">
      <c r="A2264" s="104"/>
      <c r="E2264" s="337"/>
      <c r="J2264" s="340"/>
      <c r="K2264" s="340"/>
      <c r="L2264" s="340"/>
      <c r="M2264" s="340"/>
      <c r="N2264" s="340"/>
      <c r="O2264" s="340"/>
      <c r="P2264" s="340"/>
    </row>
    <row r="2265" spans="1:16" ht="14.1" customHeight="1" x14ac:dyDescent="0.2">
      <c r="A2265" s="104"/>
      <c r="E2265" s="337"/>
      <c r="J2265" s="340"/>
      <c r="K2265" s="340"/>
      <c r="L2265" s="340"/>
      <c r="M2265" s="340"/>
      <c r="N2265" s="340"/>
      <c r="O2265" s="340"/>
      <c r="P2265" s="340"/>
    </row>
    <row r="2266" spans="1:16" ht="14.1" customHeight="1" x14ac:dyDescent="0.2">
      <c r="A2266" s="104"/>
      <c r="E2266" s="337"/>
      <c r="J2266" s="340"/>
      <c r="K2266" s="340"/>
      <c r="L2266" s="340"/>
      <c r="M2266" s="340"/>
      <c r="N2266" s="340"/>
      <c r="O2266" s="340"/>
      <c r="P2266" s="340"/>
    </row>
    <row r="2267" spans="1:16" ht="14.1" customHeight="1" x14ac:dyDescent="0.2">
      <c r="A2267" s="104"/>
      <c r="E2267" s="337"/>
      <c r="J2267" s="340"/>
      <c r="K2267" s="340"/>
      <c r="L2267" s="340"/>
      <c r="M2267" s="340"/>
      <c r="N2267" s="340"/>
      <c r="O2267" s="340"/>
      <c r="P2267" s="340"/>
    </row>
    <row r="2268" spans="1:16" ht="14.1" customHeight="1" x14ac:dyDescent="0.2">
      <c r="A2268" s="104"/>
      <c r="E2268" s="337"/>
      <c r="J2268" s="340"/>
      <c r="K2268" s="340"/>
      <c r="L2268" s="340"/>
      <c r="M2268" s="340"/>
      <c r="N2268" s="340"/>
      <c r="O2268" s="340"/>
      <c r="P2268" s="340"/>
    </row>
    <row r="2269" spans="1:16" ht="14.1" customHeight="1" x14ac:dyDescent="0.2">
      <c r="A2269" s="104"/>
      <c r="E2269" s="337"/>
      <c r="J2269" s="340"/>
      <c r="K2269" s="340"/>
      <c r="L2269" s="340"/>
      <c r="M2269" s="340"/>
      <c r="N2269" s="340"/>
      <c r="O2269" s="340"/>
      <c r="P2269" s="340"/>
    </row>
    <row r="2270" spans="1:16" ht="14.1" customHeight="1" x14ac:dyDescent="0.2">
      <c r="A2270" s="104"/>
      <c r="E2270" s="337"/>
      <c r="J2270" s="340"/>
      <c r="K2270" s="340"/>
      <c r="L2270" s="340"/>
      <c r="M2270" s="340"/>
      <c r="N2270" s="340"/>
      <c r="O2270" s="340"/>
      <c r="P2270" s="340"/>
    </row>
    <row r="2271" spans="1:16" ht="14.1" customHeight="1" x14ac:dyDescent="0.2">
      <c r="A2271" s="104"/>
      <c r="E2271" s="337"/>
      <c r="J2271" s="340"/>
      <c r="K2271" s="340"/>
      <c r="L2271" s="340"/>
      <c r="M2271" s="340"/>
      <c r="N2271" s="340"/>
      <c r="O2271" s="340"/>
      <c r="P2271" s="340"/>
    </row>
    <row r="2272" spans="1:16" ht="14.1" customHeight="1" x14ac:dyDescent="0.2">
      <c r="A2272" s="104"/>
      <c r="E2272" s="337"/>
      <c r="J2272" s="340"/>
      <c r="K2272" s="340"/>
      <c r="L2272" s="340"/>
      <c r="M2272" s="340"/>
      <c r="N2272" s="340"/>
      <c r="O2272" s="340"/>
      <c r="P2272" s="340"/>
    </row>
    <row r="2273" spans="1:16" ht="14.1" customHeight="1" x14ac:dyDescent="0.2">
      <c r="A2273" s="104"/>
      <c r="E2273" s="337"/>
      <c r="J2273" s="340"/>
      <c r="K2273" s="340"/>
      <c r="L2273" s="340"/>
      <c r="M2273" s="340"/>
      <c r="N2273" s="340"/>
      <c r="O2273" s="340"/>
      <c r="P2273" s="340"/>
    </row>
    <row r="2274" spans="1:16" ht="14.1" customHeight="1" x14ac:dyDescent="0.2">
      <c r="A2274" s="104"/>
      <c r="E2274" s="337"/>
      <c r="J2274" s="340"/>
      <c r="K2274" s="340"/>
      <c r="L2274" s="340"/>
      <c r="M2274" s="340"/>
      <c r="N2274" s="340"/>
      <c r="O2274" s="340"/>
      <c r="P2274" s="340"/>
    </row>
    <row r="2275" spans="1:16" ht="14.1" customHeight="1" x14ac:dyDescent="0.2">
      <c r="A2275" s="104"/>
      <c r="E2275" s="337"/>
      <c r="J2275" s="340"/>
      <c r="K2275" s="340"/>
      <c r="L2275" s="340"/>
      <c r="M2275" s="340"/>
      <c r="N2275" s="340"/>
      <c r="O2275" s="340"/>
      <c r="P2275" s="340"/>
    </row>
    <row r="2276" spans="1:16" ht="14.1" customHeight="1" x14ac:dyDescent="0.2">
      <c r="A2276" s="104"/>
      <c r="E2276" s="337"/>
      <c r="J2276" s="340"/>
      <c r="K2276" s="340"/>
      <c r="L2276" s="340"/>
      <c r="M2276" s="340"/>
      <c r="N2276" s="340"/>
      <c r="O2276" s="340"/>
      <c r="P2276" s="340"/>
    </row>
    <row r="2277" spans="1:16" ht="14.1" customHeight="1" x14ac:dyDescent="0.2">
      <c r="A2277" s="104"/>
      <c r="E2277" s="337"/>
      <c r="J2277" s="340"/>
      <c r="K2277" s="340"/>
      <c r="L2277" s="340"/>
      <c r="M2277" s="340"/>
      <c r="N2277" s="340"/>
      <c r="O2277" s="340"/>
      <c r="P2277" s="340"/>
    </row>
    <row r="2278" spans="1:16" ht="14.1" customHeight="1" x14ac:dyDescent="0.2">
      <c r="A2278" s="104"/>
      <c r="E2278" s="337"/>
      <c r="J2278" s="340"/>
      <c r="K2278" s="340"/>
      <c r="L2278" s="340"/>
      <c r="M2278" s="340"/>
      <c r="N2278" s="340"/>
      <c r="O2278" s="340"/>
      <c r="P2278" s="340"/>
    </row>
    <row r="2279" spans="1:16" ht="14.1" customHeight="1" x14ac:dyDescent="0.2">
      <c r="A2279" s="104"/>
      <c r="E2279" s="337"/>
      <c r="J2279" s="340"/>
      <c r="K2279" s="340"/>
      <c r="L2279" s="340"/>
      <c r="M2279" s="340"/>
      <c r="N2279" s="340"/>
      <c r="O2279" s="340"/>
      <c r="P2279" s="340"/>
    </row>
    <row r="2280" spans="1:16" ht="14.1" customHeight="1" x14ac:dyDescent="0.2">
      <c r="A2280" s="104"/>
      <c r="E2280" s="337"/>
      <c r="J2280" s="340"/>
      <c r="K2280" s="340"/>
      <c r="L2280" s="340"/>
      <c r="M2280" s="340"/>
      <c r="N2280" s="340"/>
      <c r="O2280" s="340"/>
      <c r="P2280" s="340"/>
    </row>
    <row r="2281" spans="1:16" ht="14.1" customHeight="1" x14ac:dyDescent="0.2">
      <c r="A2281" s="104"/>
      <c r="E2281" s="337"/>
      <c r="J2281" s="340"/>
      <c r="K2281" s="340"/>
      <c r="L2281" s="340"/>
      <c r="M2281" s="340"/>
      <c r="N2281" s="340"/>
      <c r="O2281" s="340"/>
      <c r="P2281" s="340"/>
    </row>
    <row r="2282" spans="1:16" ht="14.1" customHeight="1" x14ac:dyDescent="0.2">
      <c r="A2282" s="104"/>
      <c r="E2282" s="337"/>
      <c r="J2282" s="340"/>
      <c r="K2282" s="340"/>
      <c r="L2282" s="340"/>
      <c r="M2282" s="340"/>
      <c r="N2282" s="340"/>
      <c r="O2282" s="340"/>
      <c r="P2282" s="340"/>
    </row>
    <row r="2283" spans="1:16" ht="14.1" customHeight="1" x14ac:dyDescent="0.2">
      <c r="A2283" s="104"/>
      <c r="E2283" s="337"/>
      <c r="J2283" s="340"/>
      <c r="K2283" s="340"/>
      <c r="L2283" s="340"/>
      <c r="M2283" s="340"/>
      <c r="N2283" s="340"/>
      <c r="O2283" s="340"/>
      <c r="P2283" s="340"/>
    </row>
    <row r="2284" spans="1:16" ht="14.1" customHeight="1" x14ac:dyDescent="0.2">
      <c r="A2284" s="104"/>
      <c r="E2284" s="337"/>
      <c r="J2284" s="340"/>
      <c r="K2284" s="340"/>
      <c r="L2284" s="340"/>
      <c r="M2284" s="340"/>
      <c r="N2284" s="340"/>
      <c r="O2284" s="340"/>
      <c r="P2284" s="340"/>
    </row>
    <row r="2285" spans="1:16" ht="14.1" customHeight="1" x14ac:dyDescent="0.2">
      <c r="A2285" s="104"/>
      <c r="E2285" s="337"/>
      <c r="J2285" s="340"/>
      <c r="K2285" s="340"/>
      <c r="L2285" s="340"/>
      <c r="M2285" s="340"/>
      <c r="N2285" s="340"/>
      <c r="O2285" s="340"/>
      <c r="P2285" s="340"/>
    </row>
    <row r="2286" spans="1:16" ht="14.1" customHeight="1" x14ac:dyDescent="0.2">
      <c r="A2286" s="104"/>
      <c r="E2286" s="337"/>
      <c r="J2286" s="340"/>
      <c r="K2286" s="340"/>
      <c r="L2286" s="340"/>
      <c r="M2286" s="340"/>
      <c r="N2286" s="340"/>
      <c r="O2286" s="340"/>
      <c r="P2286" s="340"/>
    </row>
    <row r="2287" spans="1:16" ht="14.1" customHeight="1" x14ac:dyDescent="0.2">
      <c r="A2287" s="104"/>
      <c r="E2287" s="337"/>
      <c r="J2287" s="340"/>
      <c r="K2287" s="340"/>
      <c r="L2287" s="340"/>
      <c r="M2287" s="340"/>
      <c r="N2287" s="340"/>
      <c r="O2287" s="340"/>
      <c r="P2287" s="340"/>
    </row>
    <row r="2288" spans="1:16" ht="14.1" customHeight="1" x14ac:dyDescent="0.2">
      <c r="A2288" s="104"/>
      <c r="E2288" s="337"/>
      <c r="J2288" s="340"/>
      <c r="K2288" s="340"/>
      <c r="L2288" s="340"/>
      <c r="M2288" s="340"/>
      <c r="N2288" s="340"/>
      <c r="O2288" s="340"/>
      <c r="P2288" s="340"/>
    </row>
    <row r="2289" spans="1:16" ht="14.1" customHeight="1" x14ac:dyDescent="0.2">
      <c r="A2289" s="104"/>
      <c r="E2289" s="337"/>
      <c r="J2289" s="340"/>
      <c r="K2289" s="340"/>
      <c r="L2289" s="340"/>
      <c r="M2289" s="340"/>
      <c r="N2289" s="340"/>
      <c r="O2289" s="340"/>
      <c r="P2289" s="340"/>
    </row>
    <row r="2290" spans="1:16" ht="14.1" customHeight="1" x14ac:dyDescent="0.2">
      <c r="A2290" s="104"/>
      <c r="E2290" s="337"/>
      <c r="J2290" s="340"/>
      <c r="K2290" s="340"/>
      <c r="L2290" s="340"/>
      <c r="M2290" s="340"/>
      <c r="N2290" s="340"/>
      <c r="O2290" s="340"/>
      <c r="P2290" s="340"/>
    </row>
    <row r="2291" spans="1:16" ht="14.1" customHeight="1" x14ac:dyDescent="0.2">
      <c r="A2291" s="104"/>
      <c r="E2291" s="337"/>
      <c r="J2291" s="340"/>
      <c r="K2291" s="340"/>
      <c r="L2291" s="340"/>
      <c r="M2291" s="340"/>
      <c r="N2291" s="340"/>
      <c r="O2291" s="340"/>
      <c r="P2291" s="340"/>
    </row>
    <row r="2292" spans="1:16" ht="14.1" customHeight="1" x14ac:dyDescent="0.2">
      <c r="A2292" s="104"/>
      <c r="E2292" s="337"/>
      <c r="J2292" s="340"/>
      <c r="K2292" s="340"/>
      <c r="L2292" s="340"/>
      <c r="M2292" s="340"/>
      <c r="N2292" s="340"/>
      <c r="O2292" s="340"/>
      <c r="P2292" s="340"/>
    </row>
    <row r="2293" spans="1:16" ht="14.1" customHeight="1" x14ac:dyDescent="0.2">
      <c r="A2293" s="104"/>
      <c r="E2293" s="337"/>
      <c r="J2293" s="340"/>
      <c r="K2293" s="340"/>
      <c r="L2293" s="340"/>
      <c r="M2293" s="340"/>
      <c r="N2293" s="340"/>
      <c r="O2293" s="340"/>
      <c r="P2293" s="340"/>
    </row>
    <row r="2294" spans="1:16" ht="14.1" customHeight="1" x14ac:dyDescent="0.2">
      <c r="A2294" s="104"/>
      <c r="E2294" s="337"/>
      <c r="J2294" s="340"/>
      <c r="K2294" s="340"/>
      <c r="L2294" s="340"/>
      <c r="M2294" s="340"/>
      <c r="N2294" s="340"/>
      <c r="O2294" s="340"/>
      <c r="P2294" s="340"/>
    </row>
    <row r="2295" spans="1:16" ht="14.1" customHeight="1" x14ac:dyDescent="0.2">
      <c r="A2295" s="104"/>
      <c r="E2295" s="337"/>
      <c r="J2295" s="340"/>
      <c r="K2295" s="340"/>
      <c r="L2295" s="340"/>
      <c r="M2295" s="340"/>
      <c r="N2295" s="340"/>
      <c r="O2295" s="340"/>
      <c r="P2295" s="340"/>
    </row>
    <row r="2296" spans="1:16" ht="14.1" customHeight="1" x14ac:dyDescent="0.2">
      <c r="A2296" s="104"/>
      <c r="E2296" s="337"/>
      <c r="J2296" s="340"/>
      <c r="K2296" s="340"/>
      <c r="L2296" s="340"/>
      <c r="M2296" s="340"/>
      <c r="N2296" s="340"/>
      <c r="O2296" s="340"/>
      <c r="P2296" s="340"/>
    </row>
    <row r="2297" spans="1:16" ht="14.1" customHeight="1" x14ac:dyDescent="0.2">
      <c r="A2297" s="104"/>
      <c r="E2297" s="337"/>
      <c r="J2297" s="340"/>
      <c r="K2297" s="340"/>
      <c r="L2297" s="340"/>
      <c r="M2297" s="340"/>
      <c r="N2297" s="340"/>
      <c r="O2297" s="340"/>
      <c r="P2297" s="340"/>
    </row>
    <row r="2298" spans="1:16" ht="14.1" customHeight="1" x14ac:dyDescent="0.2">
      <c r="A2298" s="104"/>
      <c r="E2298" s="337"/>
      <c r="J2298" s="340"/>
      <c r="K2298" s="340"/>
      <c r="L2298" s="340"/>
      <c r="M2298" s="340"/>
      <c r="N2298" s="340"/>
      <c r="O2298" s="340"/>
      <c r="P2298" s="340"/>
    </row>
    <row r="2299" spans="1:16" ht="14.1" customHeight="1" x14ac:dyDescent="0.2">
      <c r="A2299" s="104"/>
      <c r="E2299" s="337"/>
      <c r="J2299" s="340"/>
      <c r="K2299" s="340"/>
      <c r="L2299" s="340"/>
      <c r="M2299" s="340"/>
      <c r="N2299" s="340"/>
      <c r="O2299" s="340"/>
      <c r="P2299" s="340"/>
    </row>
    <row r="2300" spans="1:16" ht="14.1" customHeight="1" x14ac:dyDescent="0.2">
      <c r="A2300" s="104"/>
      <c r="E2300" s="337"/>
      <c r="J2300" s="340"/>
      <c r="K2300" s="340"/>
      <c r="L2300" s="340"/>
      <c r="M2300" s="340"/>
      <c r="N2300" s="340"/>
      <c r="O2300" s="340"/>
      <c r="P2300" s="340"/>
    </row>
    <row r="2301" spans="1:16" ht="14.1" customHeight="1" x14ac:dyDescent="0.2">
      <c r="A2301" s="104"/>
      <c r="E2301" s="337"/>
      <c r="J2301" s="340"/>
      <c r="K2301" s="340"/>
      <c r="L2301" s="340"/>
      <c r="M2301" s="340"/>
      <c r="N2301" s="340"/>
      <c r="O2301" s="340"/>
      <c r="P2301" s="340"/>
    </row>
    <row r="2302" spans="1:16" ht="14.1" customHeight="1" x14ac:dyDescent="0.2">
      <c r="A2302" s="104"/>
      <c r="E2302" s="337"/>
      <c r="J2302" s="340"/>
      <c r="K2302" s="340"/>
      <c r="L2302" s="340"/>
      <c r="M2302" s="340"/>
      <c r="N2302" s="340"/>
      <c r="O2302" s="340"/>
      <c r="P2302" s="340"/>
    </row>
    <row r="2303" spans="1:16" ht="14.1" customHeight="1" x14ac:dyDescent="0.2">
      <c r="A2303" s="104"/>
      <c r="E2303" s="337"/>
      <c r="J2303" s="340"/>
      <c r="K2303" s="340"/>
      <c r="L2303" s="340"/>
      <c r="M2303" s="340"/>
      <c r="N2303" s="340"/>
      <c r="O2303" s="340"/>
      <c r="P2303" s="340"/>
    </row>
    <row r="2304" spans="1:16" ht="14.1" customHeight="1" x14ac:dyDescent="0.2">
      <c r="A2304" s="104"/>
      <c r="E2304" s="337"/>
      <c r="J2304" s="340"/>
      <c r="K2304" s="340"/>
      <c r="L2304" s="340"/>
      <c r="M2304" s="340"/>
      <c r="N2304" s="340"/>
      <c r="O2304" s="340"/>
      <c r="P2304" s="340"/>
    </row>
    <row r="2305" spans="1:16" ht="14.1" customHeight="1" x14ac:dyDescent="0.2">
      <c r="A2305" s="104"/>
      <c r="E2305" s="337"/>
      <c r="J2305" s="340"/>
      <c r="K2305" s="340"/>
      <c r="L2305" s="340"/>
      <c r="M2305" s="340"/>
      <c r="N2305" s="340"/>
      <c r="O2305" s="340"/>
      <c r="P2305" s="340"/>
    </row>
    <row r="2306" spans="1:16" ht="14.1" customHeight="1" x14ac:dyDescent="0.2">
      <c r="A2306" s="104"/>
      <c r="E2306" s="337"/>
      <c r="J2306" s="340"/>
      <c r="K2306" s="340"/>
      <c r="L2306" s="340"/>
      <c r="M2306" s="340"/>
      <c r="N2306" s="340"/>
      <c r="O2306" s="340"/>
      <c r="P2306" s="340"/>
    </row>
    <row r="2307" spans="1:16" ht="14.1" customHeight="1" x14ac:dyDescent="0.2">
      <c r="A2307" s="104"/>
      <c r="E2307" s="337"/>
      <c r="J2307" s="340"/>
      <c r="K2307" s="340"/>
      <c r="L2307" s="340"/>
      <c r="M2307" s="340"/>
      <c r="N2307" s="340"/>
      <c r="O2307" s="340"/>
      <c r="P2307" s="340"/>
    </row>
    <row r="2308" spans="1:16" ht="14.1" customHeight="1" x14ac:dyDescent="0.2">
      <c r="A2308" s="104"/>
      <c r="E2308" s="337"/>
      <c r="J2308" s="340"/>
      <c r="K2308" s="340"/>
      <c r="L2308" s="340"/>
      <c r="M2308" s="340"/>
      <c r="N2308" s="340"/>
      <c r="O2308" s="340"/>
      <c r="P2308" s="340"/>
    </row>
    <row r="2309" spans="1:16" ht="14.1" customHeight="1" x14ac:dyDescent="0.2">
      <c r="A2309" s="104"/>
      <c r="E2309" s="337"/>
      <c r="J2309" s="340"/>
      <c r="K2309" s="340"/>
      <c r="L2309" s="340"/>
      <c r="M2309" s="340"/>
      <c r="N2309" s="340"/>
      <c r="O2309" s="340"/>
      <c r="P2309" s="340"/>
    </row>
    <row r="2310" spans="1:16" ht="14.1" customHeight="1" x14ac:dyDescent="0.2">
      <c r="A2310" s="104"/>
      <c r="E2310" s="337"/>
      <c r="J2310" s="340"/>
      <c r="K2310" s="340"/>
      <c r="L2310" s="340"/>
      <c r="M2310" s="340"/>
      <c r="N2310" s="340"/>
      <c r="O2310" s="340"/>
      <c r="P2310" s="340"/>
    </row>
    <row r="2311" spans="1:16" ht="14.1" customHeight="1" x14ac:dyDescent="0.2">
      <c r="A2311" s="104"/>
      <c r="E2311" s="337"/>
      <c r="J2311" s="340"/>
      <c r="K2311" s="340"/>
      <c r="L2311" s="340"/>
      <c r="M2311" s="340"/>
      <c r="N2311" s="340"/>
      <c r="O2311" s="340"/>
      <c r="P2311" s="340"/>
    </row>
    <row r="2312" spans="1:16" ht="14.1" customHeight="1" x14ac:dyDescent="0.2">
      <c r="A2312" s="104"/>
      <c r="E2312" s="337"/>
      <c r="J2312" s="340"/>
      <c r="K2312" s="340"/>
      <c r="L2312" s="340"/>
      <c r="M2312" s="340"/>
      <c r="N2312" s="340"/>
      <c r="O2312" s="340"/>
      <c r="P2312" s="340"/>
    </row>
    <row r="2313" spans="1:16" ht="14.1" customHeight="1" x14ac:dyDescent="0.2">
      <c r="A2313" s="104"/>
      <c r="E2313" s="337"/>
      <c r="J2313" s="340"/>
      <c r="K2313" s="340"/>
      <c r="L2313" s="340"/>
      <c r="M2313" s="340"/>
      <c r="N2313" s="340"/>
      <c r="O2313" s="340"/>
      <c r="P2313" s="340"/>
    </row>
    <row r="2314" spans="1:16" ht="14.1" customHeight="1" x14ac:dyDescent="0.2">
      <c r="A2314" s="104"/>
      <c r="E2314" s="337"/>
      <c r="J2314" s="340"/>
      <c r="K2314" s="340"/>
      <c r="L2314" s="340"/>
      <c r="M2314" s="340"/>
      <c r="N2314" s="340"/>
      <c r="O2314" s="340"/>
      <c r="P2314" s="340"/>
    </row>
    <row r="2315" spans="1:16" ht="14.1" customHeight="1" x14ac:dyDescent="0.2">
      <c r="A2315" s="104"/>
      <c r="E2315" s="337"/>
      <c r="J2315" s="340"/>
      <c r="K2315" s="340"/>
      <c r="L2315" s="340"/>
      <c r="M2315" s="340"/>
      <c r="N2315" s="340"/>
      <c r="O2315" s="340"/>
      <c r="P2315" s="340"/>
    </row>
    <row r="2316" spans="1:16" ht="14.1" customHeight="1" x14ac:dyDescent="0.2">
      <c r="A2316" s="104"/>
      <c r="E2316" s="337"/>
      <c r="J2316" s="340"/>
      <c r="K2316" s="340"/>
      <c r="L2316" s="340"/>
      <c r="M2316" s="340"/>
      <c r="N2316" s="340"/>
      <c r="O2316" s="340"/>
      <c r="P2316" s="340"/>
    </row>
    <row r="2317" spans="1:16" ht="14.1" customHeight="1" x14ac:dyDescent="0.2">
      <c r="A2317" s="104"/>
      <c r="E2317" s="337"/>
      <c r="J2317" s="340"/>
      <c r="K2317" s="340"/>
      <c r="L2317" s="340"/>
      <c r="M2317" s="340"/>
      <c r="N2317" s="340"/>
      <c r="O2317" s="340"/>
      <c r="P2317" s="340"/>
    </row>
    <row r="2318" spans="1:16" ht="14.1" customHeight="1" x14ac:dyDescent="0.2">
      <c r="A2318" s="104"/>
      <c r="E2318" s="337"/>
      <c r="J2318" s="340"/>
      <c r="K2318" s="340"/>
      <c r="L2318" s="340"/>
      <c r="M2318" s="340"/>
      <c r="N2318" s="340"/>
      <c r="O2318" s="340"/>
      <c r="P2318" s="340"/>
    </row>
    <row r="2319" spans="1:16" ht="14.1" customHeight="1" x14ac:dyDescent="0.2">
      <c r="A2319" s="104"/>
      <c r="E2319" s="337"/>
      <c r="J2319" s="340"/>
      <c r="K2319" s="340"/>
      <c r="L2319" s="340"/>
      <c r="M2319" s="340"/>
      <c r="N2319" s="340"/>
      <c r="O2319" s="340"/>
      <c r="P2319" s="340"/>
    </row>
    <row r="2320" spans="1:16" ht="14.1" customHeight="1" x14ac:dyDescent="0.2">
      <c r="A2320" s="104"/>
      <c r="E2320" s="337"/>
      <c r="J2320" s="340"/>
      <c r="K2320" s="340"/>
      <c r="L2320" s="340"/>
      <c r="M2320" s="340"/>
      <c r="N2320" s="340"/>
      <c r="O2320" s="340"/>
      <c r="P2320" s="340"/>
    </row>
    <row r="2321" spans="1:16" ht="14.1" customHeight="1" x14ac:dyDescent="0.2">
      <c r="A2321" s="104"/>
      <c r="E2321" s="337"/>
      <c r="J2321" s="340"/>
      <c r="K2321" s="340"/>
      <c r="L2321" s="340"/>
      <c r="M2321" s="340"/>
      <c r="N2321" s="340"/>
      <c r="O2321" s="340"/>
      <c r="P2321" s="340"/>
    </row>
    <row r="2322" spans="1:16" ht="14.1" customHeight="1" x14ac:dyDescent="0.2">
      <c r="A2322" s="104"/>
      <c r="E2322" s="337"/>
      <c r="J2322" s="340"/>
      <c r="K2322" s="340"/>
      <c r="L2322" s="340"/>
      <c r="M2322" s="340"/>
      <c r="N2322" s="340"/>
      <c r="O2322" s="340"/>
      <c r="P2322" s="340"/>
    </row>
    <row r="2323" spans="1:16" ht="14.1" customHeight="1" x14ac:dyDescent="0.2">
      <c r="A2323" s="104"/>
      <c r="E2323" s="337"/>
      <c r="J2323" s="340"/>
      <c r="K2323" s="340"/>
      <c r="L2323" s="340"/>
      <c r="M2323" s="340"/>
      <c r="N2323" s="340"/>
      <c r="O2323" s="340"/>
      <c r="P2323" s="340"/>
    </row>
    <row r="2324" spans="1:16" ht="14.1" customHeight="1" x14ac:dyDescent="0.2">
      <c r="A2324" s="104"/>
      <c r="E2324" s="337"/>
      <c r="J2324" s="340"/>
      <c r="K2324" s="340"/>
      <c r="L2324" s="340"/>
      <c r="M2324" s="340"/>
      <c r="N2324" s="340"/>
      <c r="O2324" s="340"/>
      <c r="P2324" s="340"/>
    </row>
    <row r="2325" spans="1:16" ht="14.1" customHeight="1" x14ac:dyDescent="0.2">
      <c r="A2325" s="104"/>
      <c r="E2325" s="337"/>
      <c r="J2325" s="340"/>
      <c r="K2325" s="340"/>
      <c r="L2325" s="340"/>
      <c r="M2325" s="340"/>
      <c r="N2325" s="340"/>
      <c r="O2325" s="340"/>
      <c r="P2325" s="340"/>
    </row>
    <row r="2326" spans="1:16" ht="14.1" customHeight="1" x14ac:dyDescent="0.2">
      <c r="A2326" s="104"/>
      <c r="E2326" s="337"/>
      <c r="J2326" s="340"/>
      <c r="K2326" s="340"/>
      <c r="L2326" s="340"/>
      <c r="M2326" s="340"/>
      <c r="N2326" s="340"/>
      <c r="O2326" s="340"/>
      <c r="P2326" s="340"/>
    </row>
    <row r="2327" spans="1:16" ht="14.1" customHeight="1" x14ac:dyDescent="0.2">
      <c r="A2327" s="104"/>
      <c r="E2327" s="337"/>
      <c r="J2327" s="340"/>
      <c r="K2327" s="340"/>
      <c r="L2327" s="340"/>
      <c r="M2327" s="340"/>
      <c r="N2327" s="340"/>
      <c r="O2327" s="340"/>
      <c r="P2327" s="340"/>
    </row>
    <row r="2328" spans="1:16" ht="14.1" customHeight="1" x14ac:dyDescent="0.2">
      <c r="A2328" s="104"/>
      <c r="E2328" s="337"/>
      <c r="J2328" s="340"/>
      <c r="K2328" s="340"/>
      <c r="L2328" s="340"/>
      <c r="M2328" s="340"/>
      <c r="N2328" s="340"/>
      <c r="O2328" s="340"/>
      <c r="P2328" s="340"/>
    </row>
    <row r="2329" spans="1:16" ht="14.1" customHeight="1" x14ac:dyDescent="0.2">
      <c r="A2329" s="104"/>
      <c r="E2329" s="337"/>
      <c r="J2329" s="340"/>
      <c r="K2329" s="340"/>
      <c r="L2329" s="340"/>
      <c r="M2329" s="340"/>
      <c r="N2329" s="340"/>
      <c r="O2329" s="340"/>
      <c r="P2329" s="340"/>
    </row>
    <row r="2330" spans="1:16" ht="14.1" customHeight="1" x14ac:dyDescent="0.2">
      <c r="A2330" s="104"/>
      <c r="E2330" s="337"/>
      <c r="J2330" s="340"/>
      <c r="K2330" s="340"/>
      <c r="L2330" s="340"/>
      <c r="M2330" s="340"/>
      <c r="N2330" s="340"/>
      <c r="O2330" s="340"/>
      <c r="P2330" s="340"/>
    </row>
    <row r="2331" spans="1:16" ht="14.1" customHeight="1" x14ac:dyDescent="0.2">
      <c r="A2331" s="104"/>
      <c r="E2331" s="337"/>
      <c r="J2331" s="340"/>
      <c r="K2331" s="340"/>
      <c r="L2331" s="340"/>
      <c r="M2331" s="340"/>
      <c r="N2331" s="340"/>
      <c r="O2331" s="340"/>
      <c r="P2331" s="340"/>
    </row>
    <row r="2332" spans="1:16" ht="14.1" customHeight="1" x14ac:dyDescent="0.2">
      <c r="A2332" s="104"/>
      <c r="E2332" s="337"/>
      <c r="J2332" s="340"/>
      <c r="K2332" s="340"/>
      <c r="L2332" s="340"/>
      <c r="M2332" s="340"/>
      <c r="N2332" s="340"/>
      <c r="O2332" s="340"/>
      <c r="P2332" s="340"/>
    </row>
    <row r="2333" spans="1:16" ht="14.1" customHeight="1" x14ac:dyDescent="0.2">
      <c r="A2333" s="104"/>
      <c r="E2333" s="337"/>
      <c r="J2333" s="340"/>
      <c r="K2333" s="340"/>
      <c r="L2333" s="340"/>
      <c r="M2333" s="340"/>
      <c r="N2333" s="340"/>
      <c r="O2333" s="340"/>
      <c r="P2333" s="340"/>
    </row>
    <row r="2334" spans="1:16" ht="14.1" customHeight="1" x14ac:dyDescent="0.2">
      <c r="A2334" s="104"/>
      <c r="E2334" s="337"/>
      <c r="J2334" s="340"/>
      <c r="K2334" s="340"/>
      <c r="L2334" s="340"/>
      <c r="M2334" s="340"/>
      <c r="N2334" s="340"/>
      <c r="O2334" s="340"/>
      <c r="P2334" s="340"/>
    </row>
    <row r="2335" spans="1:16" ht="14.1" customHeight="1" x14ac:dyDescent="0.2">
      <c r="A2335" s="104"/>
      <c r="E2335" s="337"/>
      <c r="J2335" s="340"/>
      <c r="K2335" s="340"/>
      <c r="L2335" s="340"/>
      <c r="M2335" s="340"/>
      <c r="N2335" s="340"/>
      <c r="O2335" s="340"/>
      <c r="P2335" s="340"/>
    </row>
    <row r="2336" spans="1:16" ht="14.1" customHeight="1" x14ac:dyDescent="0.2">
      <c r="A2336" s="104"/>
      <c r="E2336" s="337"/>
      <c r="J2336" s="340"/>
      <c r="K2336" s="340"/>
      <c r="L2336" s="340"/>
      <c r="M2336" s="340"/>
      <c r="N2336" s="340"/>
      <c r="O2336" s="340"/>
      <c r="P2336" s="340"/>
    </row>
    <row r="2337" spans="1:16" ht="14.1" customHeight="1" x14ac:dyDescent="0.2">
      <c r="A2337" s="104"/>
      <c r="E2337" s="337"/>
      <c r="J2337" s="340"/>
      <c r="K2337" s="340"/>
      <c r="L2337" s="340"/>
      <c r="M2337" s="340"/>
      <c r="N2337" s="340"/>
      <c r="O2337" s="340"/>
      <c r="P2337" s="340"/>
    </row>
    <row r="2338" spans="1:16" ht="14.1" customHeight="1" x14ac:dyDescent="0.2">
      <c r="A2338" s="104"/>
      <c r="E2338" s="337"/>
      <c r="J2338" s="340"/>
      <c r="K2338" s="340"/>
      <c r="L2338" s="340"/>
      <c r="M2338" s="340"/>
      <c r="N2338" s="340"/>
      <c r="O2338" s="340"/>
      <c r="P2338" s="340"/>
    </row>
    <row r="2339" spans="1:16" ht="14.1" customHeight="1" x14ac:dyDescent="0.2">
      <c r="A2339" s="104"/>
      <c r="E2339" s="337"/>
      <c r="J2339" s="340"/>
      <c r="K2339" s="340"/>
      <c r="L2339" s="340"/>
      <c r="M2339" s="340"/>
      <c r="N2339" s="340"/>
      <c r="O2339" s="340"/>
      <c r="P2339" s="340"/>
    </row>
    <row r="2340" spans="1:16" ht="14.1" customHeight="1" x14ac:dyDescent="0.2">
      <c r="A2340" s="104"/>
      <c r="E2340" s="337"/>
      <c r="J2340" s="340"/>
      <c r="K2340" s="340"/>
      <c r="L2340" s="340"/>
      <c r="M2340" s="340"/>
      <c r="N2340" s="340"/>
      <c r="O2340" s="340"/>
      <c r="P2340" s="340"/>
    </row>
    <row r="2341" spans="1:16" ht="14.1" customHeight="1" x14ac:dyDescent="0.2">
      <c r="A2341" s="104"/>
      <c r="E2341" s="337"/>
      <c r="J2341" s="340"/>
      <c r="K2341" s="340"/>
      <c r="L2341" s="340"/>
      <c r="M2341" s="340"/>
      <c r="N2341" s="340"/>
      <c r="O2341" s="340"/>
      <c r="P2341" s="340"/>
    </row>
    <row r="2342" spans="1:16" ht="14.1" customHeight="1" x14ac:dyDescent="0.2">
      <c r="A2342" s="104"/>
      <c r="E2342" s="337"/>
      <c r="J2342" s="340"/>
      <c r="K2342" s="340"/>
      <c r="L2342" s="340"/>
      <c r="M2342" s="340"/>
      <c r="N2342" s="340"/>
      <c r="O2342" s="340"/>
      <c r="P2342" s="340"/>
    </row>
    <row r="2343" spans="1:16" ht="14.1" customHeight="1" x14ac:dyDescent="0.2">
      <c r="A2343" s="104"/>
      <c r="E2343" s="337"/>
      <c r="J2343" s="340"/>
      <c r="K2343" s="340"/>
      <c r="L2343" s="340"/>
      <c r="M2343" s="340"/>
      <c r="N2343" s="340"/>
      <c r="O2343" s="340"/>
      <c r="P2343" s="340"/>
    </row>
    <row r="2344" spans="1:16" ht="14.1" customHeight="1" x14ac:dyDescent="0.2">
      <c r="A2344" s="104"/>
      <c r="E2344" s="337"/>
      <c r="J2344" s="340"/>
      <c r="K2344" s="340"/>
      <c r="L2344" s="340"/>
      <c r="M2344" s="340"/>
      <c r="N2344" s="340"/>
      <c r="O2344" s="340"/>
      <c r="P2344" s="340"/>
    </row>
    <row r="2345" spans="1:16" ht="14.1" customHeight="1" x14ac:dyDescent="0.2">
      <c r="A2345" s="104"/>
      <c r="E2345" s="337"/>
      <c r="J2345" s="340"/>
      <c r="K2345" s="340"/>
      <c r="L2345" s="340"/>
      <c r="M2345" s="340"/>
      <c r="N2345" s="340"/>
      <c r="O2345" s="340"/>
      <c r="P2345" s="340"/>
    </row>
    <row r="2346" spans="1:16" ht="14.1" customHeight="1" x14ac:dyDescent="0.2">
      <c r="A2346" s="104"/>
      <c r="E2346" s="337"/>
      <c r="J2346" s="340"/>
      <c r="K2346" s="340"/>
      <c r="L2346" s="340"/>
      <c r="M2346" s="340"/>
      <c r="N2346" s="340"/>
      <c r="O2346" s="340"/>
      <c r="P2346" s="340"/>
    </row>
    <row r="2347" spans="1:16" ht="14.1" customHeight="1" x14ac:dyDescent="0.2">
      <c r="A2347" s="104"/>
      <c r="E2347" s="337"/>
      <c r="J2347" s="340"/>
      <c r="K2347" s="340"/>
      <c r="L2347" s="340"/>
      <c r="M2347" s="340"/>
      <c r="N2347" s="340"/>
      <c r="O2347" s="340"/>
      <c r="P2347" s="340"/>
    </row>
    <row r="2348" spans="1:16" ht="14.1" customHeight="1" x14ac:dyDescent="0.2">
      <c r="A2348" s="104"/>
      <c r="E2348" s="337"/>
      <c r="J2348" s="340"/>
      <c r="K2348" s="340"/>
      <c r="L2348" s="340"/>
      <c r="M2348" s="340"/>
      <c r="N2348" s="340"/>
      <c r="O2348" s="340"/>
      <c r="P2348" s="340"/>
    </row>
    <row r="2349" spans="1:16" ht="14.1" customHeight="1" x14ac:dyDescent="0.2">
      <c r="A2349" s="104"/>
      <c r="E2349" s="337"/>
      <c r="J2349" s="340"/>
      <c r="K2349" s="340"/>
      <c r="L2349" s="340"/>
      <c r="M2349" s="340"/>
      <c r="N2349" s="340"/>
      <c r="O2349" s="340"/>
      <c r="P2349" s="340"/>
    </row>
    <row r="2350" spans="1:16" ht="14.1" customHeight="1" x14ac:dyDescent="0.2">
      <c r="A2350" s="104"/>
      <c r="E2350" s="337"/>
      <c r="J2350" s="340"/>
      <c r="K2350" s="340"/>
      <c r="L2350" s="340"/>
      <c r="M2350" s="340"/>
      <c r="N2350" s="340"/>
      <c r="O2350" s="340"/>
      <c r="P2350" s="340"/>
    </row>
    <row r="2351" spans="1:16" ht="14.1" customHeight="1" x14ac:dyDescent="0.2">
      <c r="A2351" s="104"/>
      <c r="E2351" s="337"/>
      <c r="J2351" s="340"/>
      <c r="K2351" s="340"/>
      <c r="L2351" s="340"/>
      <c r="M2351" s="340"/>
      <c r="N2351" s="340"/>
      <c r="O2351" s="340"/>
      <c r="P2351" s="340"/>
    </row>
    <row r="2352" spans="1:16" ht="14.1" customHeight="1" x14ac:dyDescent="0.2">
      <c r="A2352" s="104"/>
      <c r="E2352" s="337"/>
      <c r="J2352" s="340"/>
      <c r="K2352" s="340"/>
      <c r="L2352" s="340"/>
      <c r="M2352" s="340"/>
      <c r="N2352" s="340"/>
      <c r="O2352" s="340"/>
      <c r="P2352" s="340"/>
    </row>
    <row r="2353" spans="1:16" ht="14.1" customHeight="1" x14ac:dyDescent="0.2">
      <c r="A2353" s="104"/>
      <c r="E2353" s="337"/>
      <c r="J2353" s="340"/>
      <c r="K2353" s="340"/>
      <c r="L2353" s="340"/>
      <c r="M2353" s="340"/>
      <c r="N2353" s="340"/>
      <c r="O2353" s="340"/>
      <c r="P2353" s="340"/>
    </row>
    <row r="2354" spans="1:16" ht="14.1" customHeight="1" x14ac:dyDescent="0.2">
      <c r="A2354" s="104"/>
      <c r="E2354" s="337"/>
      <c r="J2354" s="340"/>
      <c r="K2354" s="340"/>
      <c r="L2354" s="340"/>
      <c r="M2354" s="340"/>
      <c r="N2354" s="340"/>
      <c r="O2354" s="340"/>
      <c r="P2354" s="340"/>
    </row>
    <row r="2355" spans="1:16" ht="14.1" customHeight="1" x14ac:dyDescent="0.2">
      <c r="A2355" s="104"/>
      <c r="E2355" s="337"/>
      <c r="J2355" s="340"/>
      <c r="K2355" s="340"/>
      <c r="L2355" s="340"/>
      <c r="M2355" s="340"/>
      <c r="N2355" s="340"/>
      <c r="O2355" s="340"/>
      <c r="P2355" s="340"/>
    </row>
    <row r="2356" spans="1:16" ht="14.1" customHeight="1" x14ac:dyDescent="0.2">
      <c r="A2356" s="104"/>
      <c r="E2356" s="337"/>
      <c r="J2356" s="340"/>
      <c r="K2356" s="340"/>
      <c r="L2356" s="340"/>
      <c r="M2356" s="340"/>
      <c r="N2356" s="340"/>
      <c r="O2356" s="340"/>
      <c r="P2356" s="340"/>
    </row>
    <row r="2357" spans="1:16" ht="14.1" customHeight="1" x14ac:dyDescent="0.2">
      <c r="A2357" s="104"/>
      <c r="E2357" s="337"/>
      <c r="J2357" s="340"/>
      <c r="K2357" s="340"/>
      <c r="L2357" s="340"/>
      <c r="M2357" s="340"/>
      <c r="N2357" s="340"/>
      <c r="O2357" s="340"/>
      <c r="P2357" s="340"/>
    </row>
    <row r="2358" spans="1:16" ht="14.1" customHeight="1" x14ac:dyDescent="0.2">
      <c r="A2358" s="104"/>
      <c r="E2358" s="337"/>
      <c r="J2358" s="340"/>
      <c r="K2358" s="340"/>
      <c r="L2358" s="340"/>
      <c r="M2358" s="340"/>
      <c r="N2358" s="340"/>
      <c r="O2358" s="340"/>
      <c r="P2358" s="340"/>
    </row>
    <row r="2359" spans="1:16" ht="14.1" customHeight="1" x14ac:dyDescent="0.2">
      <c r="A2359" s="104"/>
      <c r="E2359" s="337"/>
      <c r="J2359" s="340"/>
      <c r="K2359" s="340"/>
      <c r="L2359" s="340"/>
      <c r="M2359" s="340"/>
      <c r="N2359" s="340"/>
      <c r="O2359" s="340"/>
      <c r="P2359" s="340"/>
    </row>
    <row r="2360" spans="1:16" ht="14.1" customHeight="1" x14ac:dyDescent="0.2">
      <c r="A2360" s="104"/>
      <c r="E2360" s="337"/>
      <c r="J2360" s="340"/>
      <c r="K2360" s="340"/>
      <c r="L2360" s="340"/>
      <c r="M2360" s="340"/>
      <c r="N2360" s="340"/>
      <c r="O2360" s="340"/>
      <c r="P2360" s="340"/>
    </row>
    <row r="2361" spans="1:16" ht="14.1" customHeight="1" x14ac:dyDescent="0.2">
      <c r="A2361" s="104"/>
      <c r="E2361" s="337"/>
      <c r="J2361" s="340"/>
      <c r="K2361" s="340"/>
      <c r="L2361" s="340"/>
      <c r="M2361" s="340"/>
      <c r="N2361" s="340"/>
      <c r="O2361" s="340"/>
      <c r="P2361" s="340"/>
    </row>
    <row r="2362" spans="1:16" ht="14.1" customHeight="1" x14ac:dyDescent="0.2">
      <c r="A2362" s="104"/>
      <c r="E2362" s="337"/>
      <c r="J2362" s="340"/>
      <c r="K2362" s="340"/>
      <c r="L2362" s="340"/>
      <c r="M2362" s="340"/>
      <c r="N2362" s="340"/>
      <c r="O2362" s="340"/>
      <c r="P2362" s="340"/>
    </row>
    <row r="2363" spans="1:16" ht="14.1" customHeight="1" x14ac:dyDescent="0.2">
      <c r="A2363" s="104"/>
      <c r="E2363" s="337"/>
      <c r="J2363" s="340"/>
      <c r="K2363" s="340"/>
      <c r="L2363" s="340"/>
      <c r="M2363" s="340"/>
      <c r="N2363" s="340"/>
      <c r="O2363" s="340"/>
      <c r="P2363" s="340"/>
    </row>
    <row r="2364" spans="1:16" ht="14.1" customHeight="1" x14ac:dyDescent="0.2">
      <c r="A2364" s="104"/>
      <c r="E2364" s="337"/>
      <c r="J2364" s="340"/>
      <c r="K2364" s="340"/>
      <c r="L2364" s="340"/>
      <c r="M2364" s="340"/>
      <c r="N2364" s="340"/>
      <c r="O2364" s="340"/>
      <c r="P2364" s="340"/>
    </row>
    <row r="2365" spans="1:16" ht="14.1" customHeight="1" x14ac:dyDescent="0.2">
      <c r="A2365" s="104"/>
      <c r="E2365" s="337"/>
      <c r="J2365" s="340"/>
      <c r="K2365" s="340"/>
      <c r="L2365" s="340"/>
      <c r="M2365" s="340"/>
      <c r="N2365" s="340"/>
      <c r="O2365" s="340"/>
      <c r="P2365" s="340"/>
    </row>
    <row r="2366" spans="1:16" ht="14.1" customHeight="1" x14ac:dyDescent="0.2">
      <c r="A2366" s="104"/>
      <c r="E2366" s="337"/>
      <c r="J2366" s="340"/>
      <c r="K2366" s="340"/>
      <c r="L2366" s="340"/>
      <c r="M2366" s="340"/>
      <c r="N2366" s="340"/>
      <c r="O2366" s="340"/>
      <c r="P2366" s="340"/>
    </row>
    <row r="2367" spans="1:16" ht="14.1" customHeight="1" x14ac:dyDescent="0.2">
      <c r="A2367" s="104"/>
      <c r="E2367" s="337"/>
      <c r="J2367" s="340"/>
      <c r="K2367" s="340"/>
      <c r="L2367" s="340"/>
      <c r="M2367" s="340"/>
      <c r="N2367" s="340"/>
      <c r="O2367" s="340"/>
      <c r="P2367" s="340"/>
    </row>
    <row r="2368" spans="1:16" ht="14.1" customHeight="1" x14ac:dyDescent="0.2">
      <c r="A2368" s="104"/>
      <c r="E2368" s="337"/>
      <c r="J2368" s="340"/>
      <c r="K2368" s="340"/>
      <c r="L2368" s="340"/>
      <c r="M2368" s="340"/>
      <c r="N2368" s="340"/>
      <c r="O2368" s="340"/>
      <c r="P2368" s="340"/>
    </row>
    <row r="2369" spans="1:16" ht="14.1" customHeight="1" x14ac:dyDescent="0.2">
      <c r="A2369" s="104"/>
      <c r="E2369" s="337"/>
      <c r="J2369" s="340"/>
      <c r="K2369" s="340"/>
      <c r="L2369" s="340"/>
      <c r="M2369" s="340"/>
      <c r="N2369" s="340"/>
      <c r="O2369" s="340"/>
      <c r="P2369" s="340"/>
    </row>
    <row r="2370" spans="1:16" ht="14.1" customHeight="1" x14ac:dyDescent="0.2">
      <c r="A2370" s="104"/>
      <c r="E2370" s="337"/>
      <c r="J2370" s="340"/>
      <c r="K2370" s="340"/>
      <c r="L2370" s="340"/>
      <c r="M2370" s="340"/>
      <c r="N2370" s="340"/>
      <c r="O2370" s="340"/>
      <c r="P2370" s="340"/>
    </row>
    <row r="2371" spans="1:16" ht="14.1" customHeight="1" x14ac:dyDescent="0.2">
      <c r="A2371" s="104"/>
      <c r="E2371" s="337"/>
      <c r="J2371" s="340"/>
      <c r="K2371" s="340"/>
      <c r="L2371" s="340"/>
      <c r="M2371" s="340"/>
      <c r="N2371" s="340"/>
      <c r="O2371" s="340"/>
      <c r="P2371" s="340"/>
    </row>
    <row r="2372" spans="1:16" ht="14.1" customHeight="1" x14ac:dyDescent="0.2">
      <c r="A2372" s="104"/>
      <c r="E2372" s="337"/>
      <c r="J2372" s="340"/>
      <c r="K2372" s="340"/>
      <c r="L2372" s="340"/>
      <c r="M2372" s="340"/>
      <c r="N2372" s="340"/>
      <c r="O2372" s="340"/>
      <c r="P2372" s="340"/>
    </row>
    <row r="2373" spans="1:16" ht="14.1" customHeight="1" x14ac:dyDescent="0.2">
      <c r="A2373" s="104"/>
      <c r="E2373" s="337"/>
      <c r="J2373" s="340"/>
      <c r="K2373" s="340"/>
      <c r="L2373" s="340"/>
      <c r="M2373" s="340"/>
      <c r="N2373" s="340"/>
      <c r="O2373" s="340"/>
      <c r="P2373" s="340"/>
    </row>
    <row r="2374" spans="1:16" ht="14.1" customHeight="1" x14ac:dyDescent="0.2">
      <c r="A2374" s="104"/>
      <c r="E2374" s="337"/>
      <c r="J2374" s="340"/>
      <c r="K2374" s="340"/>
      <c r="L2374" s="340"/>
      <c r="M2374" s="340"/>
      <c r="N2374" s="340"/>
      <c r="O2374" s="340"/>
      <c r="P2374" s="340"/>
    </row>
    <row r="2375" spans="1:16" ht="14.1" customHeight="1" x14ac:dyDescent="0.2">
      <c r="A2375" s="104"/>
      <c r="E2375" s="337"/>
      <c r="J2375" s="340"/>
      <c r="K2375" s="340"/>
      <c r="L2375" s="340"/>
      <c r="M2375" s="340"/>
      <c r="N2375" s="340"/>
      <c r="O2375" s="340"/>
      <c r="P2375" s="340"/>
    </row>
    <row r="2376" spans="1:16" ht="14.1" customHeight="1" x14ac:dyDescent="0.2">
      <c r="A2376" s="104"/>
      <c r="E2376" s="337"/>
      <c r="J2376" s="340"/>
      <c r="K2376" s="340"/>
      <c r="L2376" s="340"/>
      <c r="M2376" s="340"/>
      <c r="N2376" s="340"/>
      <c r="O2376" s="340"/>
      <c r="P2376" s="340"/>
    </row>
    <row r="2377" spans="1:16" ht="14.1" customHeight="1" x14ac:dyDescent="0.2">
      <c r="A2377" s="104"/>
      <c r="E2377" s="337"/>
      <c r="J2377" s="340"/>
      <c r="K2377" s="340"/>
      <c r="L2377" s="340"/>
      <c r="M2377" s="340"/>
      <c r="N2377" s="340"/>
      <c r="O2377" s="340"/>
      <c r="P2377" s="340"/>
    </row>
    <row r="2378" spans="1:16" ht="14.1" customHeight="1" x14ac:dyDescent="0.2">
      <c r="A2378" s="104"/>
      <c r="E2378" s="337"/>
      <c r="J2378" s="340"/>
      <c r="K2378" s="340"/>
      <c r="L2378" s="340"/>
      <c r="M2378" s="340"/>
      <c r="N2378" s="340"/>
      <c r="O2378" s="340"/>
      <c r="P2378" s="340"/>
    </row>
    <row r="2379" spans="1:16" ht="14.1" customHeight="1" x14ac:dyDescent="0.2">
      <c r="A2379" s="104"/>
      <c r="E2379" s="337"/>
      <c r="J2379" s="340"/>
      <c r="K2379" s="340"/>
      <c r="L2379" s="340"/>
      <c r="M2379" s="340"/>
      <c r="N2379" s="340"/>
      <c r="O2379" s="340"/>
      <c r="P2379" s="340"/>
    </row>
    <row r="2380" spans="1:16" ht="14.1" customHeight="1" x14ac:dyDescent="0.2">
      <c r="A2380" s="104"/>
      <c r="E2380" s="337"/>
      <c r="J2380" s="340"/>
      <c r="K2380" s="340"/>
      <c r="L2380" s="340"/>
      <c r="M2380" s="340"/>
      <c r="N2380" s="340"/>
      <c r="O2380" s="340"/>
      <c r="P2380" s="340"/>
    </row>
    <row r="2381" spans="1:16" ht="14.1" customHeight="1" x14ac:dyDescent="0.2">
      <c r="A2381" s="104"/>
      <c r="E2381" s="337"/>
      <c r="J2381" s="340"/>
      <c r="K2381" s="340"/>
      <c r="L2381" s="340"/>
      <c r="M2381" s="340"/>
      <c r="N2381" s="340"/>
      <c r="O2381" s="340"/>
      <c r="P2381" s="340"/>
    </row>
    <row r="2382" spans="1:16" ht="14.1" customHeight="1" x14ac:dyDescent="0.2">
      <c r="A2382" s="104"/>
      <c r="E2382" s="337"/>
      <c r="J2382" s="340"/>
      <c r="K2382" s="340"/>
      <c r="L2382" s="340"/>
      <c r="M2382" s="340"/>
      <c r="N2382" s="340"/>
      <c r="O2382" s="340"/>
      <c r="P2382" s="340"/>
    </row>
    <row r="2383" spans="1:16" ht="14.1" customHeight="1" x14ac:dyDescent="0.2">
      <c r="A2383" s="104"/>
      <c r="E2383" s="337"/>
      <c r="J2383" s="340"/>
      <c r="K2383" s="340"/>
      <c r="L2383" s="340"/>
      <c r="M2383" s="340"/>
      <c r="N2383" s="340"/>
      <c r="O2383" s="340"/>
      <c r="P2383" s="340"/>
    </row>
    <row r="2384" spans="1:16" ht="14.1" customHeight="1" x14ac:dyDescent="0.2">
      <c r="A2384" s="104"/>
      <c r="E2384" s="337"/>
      <c r="J2384" s="340"/>
      <c r="K2384" s="340"/>
      <c r="L2384" s="340"/>
      <c r="M2384" s="340"/>
      <c r="N2384" s="340"/>
      <c r="O2384" s="340"/>
      <c r="P2384" s="340"/>
    </row>
    <row r="2385" spans="1:16" ht="14.1" customHeight="1" x14ac:dyDescent="0.2">
      <c r="A2385" s="104"/>
      <c r="E2385" s="337"/>
      <c r="J2385" s="340"/>
      <c r="K2385" s="340"/>
      <c r="L2385" s="340"/>
      <c r="M2385" s="340"/>
      <c r="N2385" s="340"/>
      <c r="O2385" s="340"/>
      <c r="P2385" s="340"/>
    </row>
    <row r="2386" spans="1:16" ht="14.1" customHeight="1" x14ac:dyDescent="0.2">
      <c r="A2386" s="104"/>
      <c r="E2386" s="337"/>
      <c r="J2386" s="340"/>
      <c r="K2386" s="340"/>
      <c r="L2386" s="340"/>
      <c r="M2386" s="340"/>
      <c r="N2386" s="340"/>
      <c r="O2386" s="340"/>
      <c r="P2386" s="340"/>
    </row>
    <row r="2387" spans="1:16" ht="14.1" customHeight="1" x14ac:dyDescent="0.2">
      <c r="A2387" s="104"/>
      <c r="E2387" s="337"/>
      <c r="J2387" s="340"/>
      <c r="K2387" s="340"/>
      <c r="L2387" s="340"/>
      <c r="M2387" s="340"/>
      <c r="N2387" s="340"/>
      <c r="O2387" s="340"/>
      <c r="P2387" s="340"/>
    </row>
    <row r="2388" spans="1:16" ht="14.1" customHeight="1" x14ac:dyDescent="0.2">
      <c r="A2388" s="104"/>
      <c r="E2388" s="337"/>
      <c r="J2388" s="340"/>
      <c r="K2388" s="340"/>
      <c r="L2388" s="340"/>
      <c r="M2388" s="340"/>
      <c r="N2388" s="340"/>
      <c r="O2388" s="340"/>
      <c r="P2388" s="340"/>
    </row>
    <row r="2389" spans="1:16" ht="14.1" customHeight="1" x14ac:dyDescent="0.2">
      <c r="A2389" s="104"/>
      <c r="E2389" s="337"/>
      <c r="J2389" s="340"/>
      <c r="K2389" s="340"/>
      <c r="L2389" s="340"/>
      <c r="M2389" s="340"/>
      <c r="N2389" s="340"/>
      <c r="O2389" s="340"/>
      <c r="P2389" s="340"/>
    </row>
    <row r="2390" spans="1:16" ht="14.1" customHeight="1" x14ac:dyDescent="0.2">
      <c r="A2390" s="104"/>
      <c r="E2390" s="337"/>
      <c r="J2390" s="340"/>
      <c r="K2390" s="340"/>
      <c r="L2390" s="340"/>
      <c r="M2390" s="340"/>
      <c r="N2390" s="340"/>
      <c r="O2390" s="340"/>
      <c r="P2390" s="340"/>
    </row>
    <row r="2391" spans="1:16" ht="14.1" customHeight="1" x14ac:dyDescent="0.2">
      <c r="A2391" s="104"/>
      <c r="E2391" s="337"/>
      <c r="J2391" s="340"/>
      <c r="K2391" s="340"/>
      <c r="L2391" s="340"/>
      <c r="M2391" s="340"/>
      <c r="N2391" s="340"/>
      <c r="O2391" s="340"/>
      <c r="P2391" s="340"/>
    </row>
    <row r="2392" spans="1:16" ht="14.1" customHeight="1" x14ac:dyDescent="0.2">
      <c r="A2392" s="104"/>
      <c r="E2392" s="337"/>
      <c r="J2392" s="340"/>
      <c r="K2392" s="340"/>
      <c r="L2392" s="340"/>
      <c r="M2392" s="340"/>
      <c r="N2392" s="340"/>
      <c r="O2392" s="340"/>
      <c r="P2392" s="340"/>
    </row>
    <row r="2393" spans="1:16" ht="14.1" customHeight="1" x14ac:dyDescent="0.2">
      <c r="A2393" s="104"/>
      <c r="E2393" s="337"/>
      <c r="J2393" s="340"/>
      <c r="K2393" s="340"/>
      <c r="L2393" s="340"/>
      <c r="M2393" s="340"/>
      <c r="N2393" s="340"/>
      <c r="O2393" s="340"/>
      <c r="P2393" s="340"/>
    </row>
    <row r="2394" spans="1:16" ht="14.1" customHeight="1" x14ac:dyDescent="0.2">
      <c r="A2394" s="104"/>
      <c r="E2394" s="337"/>
      <c r="J2394" s="340"/>
      <c r="K2394" s="340"/>
      <c r="L2394" s="340"/>
      <c r="M2394" s="340"/>
      <c r="N2394" s="340"/>
      <c r="O2394" s="340"/>
      <c r="P2394" s="340"/>
    </row>
    <row r="2395" spans="1:16" ht="14.1" customHeight="1" x14ac:dyDescent="0.2">
      <c r="A2395" s="104"/>
      <c r="E2395" s="337"/>
      <c r="J2395" s="340"/>
      <c r="K2395" s="340"/>
      <c r="L2395" s="340"/>
      <c r="M2395" s="340"/>
      <c r="N2395" s="340"/>
      <c r="O2395" s="340"/>
      <c r="P2395" s="340"/>
    </row>
    <row r="2396" spans="1:16" ht="14.1" customHeight="1" x14ac:dyDescent="0.2">
      <c r="A2396" s="104"/>
      <c r="E2396" s="337"/>
      <c r="J2396" s="340"/>
      <c r="K2396" s="340"/>
      <c r="L2396" s="340"/>
      <c r="M2396" s="340"/>
      <c r="N2396" s="340"/>
      <c r="O2396" s="340"/>
      <c r="P2396" s="340"/>
    </row>
    <row r="2397" spans="1:16" ht="14.1" customHeight="1" x14ac:dyDescent="0.2">
      <c r="A2397" s="104"/>
      <c r="E2397" s="337"/>
      <c r="J2397" s="340"/>
      <c r="K2397" s="340"/>
      <c r="L2397" s="340"/>
      <c r="M2397" s="340"/>
      <c r="N2397" s="340"/>
      <c r="O2397" s="340"/>
      <c r="P2397" s="340"/>
    </row>
    <row r="2398" spans="1:16" ht="14.1" customHeight="1" x14ac:dyDescent="0.2">
      <c r="A2398" s="104"/>
      <c r="E2398" s="337"/>
      <c r="J2398" s="340"/>
      <c r="K2398" s="340"/>
      <c r="L2398" s="340"/>
      <c r="M2398" s="340"/>
      <c r="N2398" s="340"/>
      <c r="O2398" s="340"/>
      <c r="P2398" s="340"/>
    </row>
    <row r="2399" spans="1:16" ht="14.1" customHeight="1" x14ac:dyDescent="0.2">
      <c r="A2399" s="104"/>
      <c r="E2399" s="337"/>
      <c r="J2399" s="340"/>
      <c r="K2399" s="340"/>
      <c r="L2399" s="340"/>
      <c r="M2399" s="340"/>
      <c r="N2399" s="340"/>
      <c r="O2399" s="340"/>
      <c r="P2399" s="340"/>
    </row>
    <row r="2400" spans="1:16" ht="14.1" customHeight="1" x14ac:dyDescent="0.2">
      <c r="A2400" s="104"/>
      <c r="E2400" s="337"/>
      <c r="J2400" s="340"/>
      <c r="K2400" s="340"/>
      <c r="L2400" s="340"/>
      <c r="M2400" s="340"/>
      <c r="N2400" s="340"/>
      <c r="O2400" s="340"/>
      <c r="P2400" s="340"/>
    </row>
    <row r="2401" spans="1:16" ht="14.1" customHeight="1" x14ac:dyDescent="0.2">
      <c r="A2401" s="104"/>
      <c r="E2401" s="337"/>
      <c r="J2401" s="340"/>
      <c r="K2401" s="340"/>
      <c r="L2401" s="340"/>
      <c r="M2401" s="340"/>
      <c r="N2401" s="340"/>
      <c r="O2401" s="340"/>
      <c r="P2401" s="340"/>
    </row>
    <row r="2402" spans="1:16" ht="14.1" customHeight="1" x14ac:dyDescent="0.2">
      <c r="A2402" s="104"/>
      <c r="E2402" s="337"/>
      <c r="J2402" s="340"/>
      <c r="K2402" s="340"/>
      <c r="L2402" s="340"/>
      <c r="M2402" s="340"/>
      <c r="N2402" s="340"/>
      <c r="O2402" s="340"/>
      <c r="P2402" s="340"/>
    </row>
    <row r="2403" spans="1:16" ht="14.1" customHeight="1" x14ac:dyDescent="0.2">
      <c r="A2403" s="104"/>
      <c r="E2403" s="337"/>
      <c r="J2403" s="340"/>
      <c r="K2403" s="340"/>
      <c r="L2403" s="340"/>
      <c r="M2403" s="340"/>
      <c r="N2403" s="340"/>
      <c r="O2403" s="340"/>
      <c r="P2403" s="340"/>
    </row>
    <row r="2404" spans="1:16" ht="14.1" customHeight="1" x14ac:dyDescent="0.2">
      <c r="A2404" s="104"/>
      <c r="E2404" s="337"/>
      <c r="J2404" s="340"/>
      <c r="K2404" s="340"/>
      <c r="L2404" s="340"/>
      <c r="M2404" s="340"/>
      <c r="N2404" s="340"/>
      <c r="O2404" s="340"/>
      <c r="P2404" s="340"/>
    </row>
    <row r="2405" spans="1:16" ht="14.1" customHeight="1" x14ac:dyDescent="0.2">
      <c r="A2405" s="104"/>
      <c r="E2405" s="337"/>
      <c r="J2405" s="340"/>
      <c r="K2405" s="340"/>
      <c r="L2405" s="340"/>
      <c r="M2405" s="340"/>
      <c r="N2405" s="340"/>
      <c r="O2405" s="340"/>
      <c r="P2405" s="340"/>
    </row>
    <row r="2406" spans="1:16" ht="14.1" customHeight="1" x14ac:dyDescent="0.2">
      <c r="A2406" s="104"/>
      <c r="E2406" s="337"/>
      <c r="J2406" s="340"/>
      <c r="K2406" s="340"/>
      <c r="L2406" s="340"/>
      <c r="M2406" s="340"/>
      <c r="N2406" s="340"/>
      <c r="O2406" s="340"/>
      <c r="P2406" s="340"/>
    </row>
    <row r="2407" spans="1:16" ht="14.1" customHeight="1" x14ac:dyDescent="0.2">
      <c r="A2407" s="104"/>
      <c r="E2407" s="337"/>
      <c r="J2407" s="340"/>
      <c r="K2407" s="340"/>
      <c r="L2407" s="340"/>
      <c r="M2407" s="340"/>
      <c r="N2407" s="340"/>
      <c r="O2407" s="340"/>
      <c r="P2407" s="340"/>
    </row>
    <row r="2408" spans="1:16" ht="14.1" customHeight="1" x14ac:dyDescent="0.2">
      <c r="A2408" s="104"/>
      <c r="E2408" s="337"/>
      <c r="J2408" s="340"/>
      <c r="K2408" s="340"/>
      <c r="L2408" s="340"/>
      <c r="M2408" s="340"/>
      <c r="N2408" s="340"/>
      <c r="O2408" s="340"/>
      <c r="P2408" s="340"/>
    </row>
    <row r="2409" spans="1:16" ht="14.1" customHeight="1" x14ac:dyDescent="0.2">
      <c r="A2409" s="104"/>
      <c r="E2409" s="337"/>
      <c r="J2409" s="340"/>
      <c r="K2409" s="340"/>
      <c r="L2409" s="340"/>
      <c r="M2409" s="340"/>
      <c r="N2409" s="340"/>
      <c r="O2409" s="340"/>
      <c r="P2409" s="340"/>
    </row>
    <row r="2410" spans="1:16" ht="14.1" customHeight="1" x14ac:dyDescent="0.2">
      <c r="A2410" s="104"/>
      <c r="E2410" s="337"/>
      <c r="J2410" s="340"/>
      <c r="K2410" s="340"/>
      <c r="L2410" s="340"/>
      <c r="M2410" s="340"/>
      <c r="N2410" s="340"/>
      <c r="O2410" s="340"/>
      <c r="P2410" s="340"/>
    </row>
    <row r="2411" spans="1:16" ht="14.1" customHeight="1" x14ac:dyDescent="0.2">
      <c r="A2411" s="104"/>
      <c r="E2411" s="337"/>
      <c r="J2411" s="340"/>
      <c r="K2411" s="340"/>
      <c r="L2411" s="340"/>
      <c r="M2411" s="340"/>
      <c r="N2411" s="340"/>
      <c r="O2411" s="340"/>
      <c r="P2411" s="340"/>
    </row>
    <row r="2412" spans="1:16" ht="14.1" customHeight="1" x14ac:dyDescent="0.2">
      <c r="A2412" s="104"/>
      <c r="E2412" s="337"/>
      <c r="J2412" s="340"/>
      <c r="K2412" s="340"/>
      <c r="L2412" s="340"/>
      <c r="M2412" s="340"/>
      <c r="N2412" s="340"/>
      <c r="O2412" s="340"/>
      <c r="P2412" s="340"/>
    </row>
    <row r="2413" spans="1:16" ht="14.1" customHeight="1" x14ac:dyDescent="0.2">
      <c r="A2413" s="104"/>
      <c r="E2413" s="337"/>
      <c r="J2413" s="340"/>
      <c r="K2413" s="340"/>
      <c r="L2413" s="340"/>
      <c r="M2413" s="340"/>
      <c r="N2413" s="340"/>
      <c r="O2413" s="340"/>
      <c r="P2413" s="340"/>
    </row>
    <row r="2414" spans="1:16" ht="14.1" customHeight="1" x14ac:dyDescent="0.2">
      <c r="A2414" s="104"/>
      <c r="E2414" s="337"/>
      <c r="J2414" s="340"/>
      <c r="K2414" s="340"/>
      <c r="L2414" s="340"/>
      <c r="M2414" s="340"/>
      <c r="N2414" s="340"/>
      <c r="O2414" s="340"/>
      <c r="P2414" s="340"/>
    </row>
    <row r="2415" spans="1:16" ht="14.1" customHeight="1" x14ac:dyDescent="0.2">
      <c r="A2415" s="104"/>
      <c r="E2415" s="337"/>
      <c r="J2415" s="340"/>
      <c r="K2415" s="340"/>
      <c r="L2415" s="340"/>
      <c r="M2415" s="340"/>
      <c r="N2415" s="340"/>
      <c r="O2415" s="340"/>
      <c r="P2415" s="340"/>
    </row>
    <row r="2416" spans="1:16" ht="14.1" customHeight="1" x14ac:dyDescent="0.2">
      <c r="A2416" s="104"/>
      <c r="E2416" s="337"/>
      <c r="J2416" s="340"/>
      <c r="K2416" s="340"/>
      <c r="L2416" s="340"/>
      <c r="M2416" s="340"/>
      <c r="N2416" s="340"/>
      <c r="O2416" s="340"/>
      <c r="P2416" s="340"/>
    </row>
    <row r="2417" spans="1:16" ht="14.1" customHeight="1" x14ac:dyDescent="0.2">
      <c r="A2417" s="104"/>
      <c r="E2417" s="337"/>
      <c r="J2417" s="340"/>
      <c r="K2417" s="340"/>
      <c r="L2417" s="340"/>
      <c r="M2417" s="340"/>
      <c r="N2417" s="340"/>
      <c r="O2417" s="340"/>
      <c r="P2417" s="340"/>
    </row>
    <row r="2418" spans="1:16" ht="14.1" customHeight="1" x14ac:dyDescent="0.2">
      <c r="A2418" s="104"/>
      <c r="E2418" s="337"/>
      <c r="J2418" s="340"/>
      <c r="K2418" s="340"/>
      <c r="L2418" s="340"/>
      <c r="M2418" s="340"/>
      <c r="N2418" s="340"/>
      <c r="O2418" s="340"/>
      <c r="P2418" s="340"/>
    </row>
    <row r="2419" spans="1:16" ht="14.1" customHeight="1" x14ac:dyDescent="0.2">
      <c r="A2419" s="104"/>
      <c r="E2419" s="337"/>
      <c r="J2419" s="340"/>
      <c r="K2419" s="340"/>
      <c r="L2419" s="340"/>
      <c r="M2419" s="340"/>
      <c r="N2419" s="340"/>
      <c r="O2419" s="340"/>
      <c r="P2419" s="340"/>
    </row>
    <row r="2420" spans="1:16" ht="14.1" customHeight="1" x14ac:dyDescent="0.2">
      <c r="A2420" s="104"/>
      <c r="E2420" s="337"/>
      <c r="J2420" s="340"/>
      <c r="K2420" s="340"/>
      <c r="L2420" s="340"/>
      <c r="M2420" s="340"/>
      <c r="N2420" s="340"/>
      <c r="O2420" s="340"/>
      <c r="P2420" s="340"/>
    </row>
    <row r="2421" spans="1:16" ht="14.1" customHeight="1" x14ac:dyDescent="0.2">
      <c r="A2421" s="104"/>
      <c r="E2421" s="337"/>
      <c r="J2421" s="340"/>
      <c r="K2421" s="340"/>
      <c r="L2421" s="340"/>
      <c r="M2421" s="340"/>
      <c r="N2421" s="340"/>
      <c r="O2421" s="340"/>
      <c r="P2421" s="340"/>
    </row>
    <row r="2422" spans="1:16" ht="14.1" customHeight="1" x14ac:dyDescent="0.2">
      <c r="A2422" s="104"/>
      <c r="E2422" s="337"/>
      <c r="J2422" s="340"/>
      <c r="K2422" s="340"/>
      <c r="L2422" s="340"/>
      <c r="M2422" s="340"/>
      <c r="N2422" s="340"/>
      <c r="O2422" s="340"/>
      <c r="P2422" s="340"/>
    </row>
    <row r="2423" spans="1:16" ht="14.1" customHeight="1" x14ac:dyDescent="0.2">
      <c r="A2423" s="104"/>
      <c r="E2423" s="337"/>
      <c r="J2423" s="340"/>
      <c r="K2423" s="340"/>
      <c r="L2423" s="340"/>
      <c r="M2423" s="340"/>
      <c r="N2423" s="340"/>
      <c r="O2423" s="340"/>
      <c r="P2423" s="340"/>
    </row>
    <row r="2424" spans="1:16" ht="14.1" customHeight="1" x14ac:dyDescent="0.2">
      <c r="A2424" s="104"/>
      <c r="E2424" s="337"/>
      <c r="J2424" s="340"/>
      <c r="K2424" s="340"/>
      <c r="L2424" s="340"/>
      <c r="M2424" s="340"/>
      <c r="N2424" s="340"/>
      <c r="O2424" s="340"/>
      <c r="P2424" s="340"/>
    </row>
    <row r="2425" spans="1:16" ht="14.1" customHeight="1" x14ac:dyDescent="0.2">
      <c r="A2425" s="104"/>
      <c r="E2425" s="337"/>
      <c r="J2425" s="340"/>
      <c r="K2425" s="340"/>
      <c r="L2425" s="340"/>
      <c r="M2425" s="340"/>
      <c r="N2425" s="340"/>
      <c r="O2425" s="340"/>
      <c r="P2425" s="340"/>
    </row>
    <row r="2426" spans="1:16" ht="14.1" customHeight="1" x14ac:dyDescent="0.2">
      <c r="A2426" s="104"/>
      <c r="E2426" s="337"/>
      <c r="J2426" s="340"/>
      <c r="K2426" s="340"/>
      <c r="L2426" s="340"/>
      <c r="M2426" s="340"/>
      <c r="N2426" s="340"/>
      <c r="O2426" s="340"/>
      <c r="P2426" s="340"/>
    </row>
    <row r="2427" spans="1:16" ht="14.1" customHeight="1" x14ac:dyDescent="0.2">
      <c r="A2427" s="104"/>
      <c r="E2427" s="337"/>
      <c r="J2427" s="340"/>
      <c r="K2427" s="340"/>
      <c r="L2427" s="340"/>
      <c r="M2427" s="340"/>
      <c r="N2427" s="340"/>
      <c r="O2427" s="340"/>
      <c r="P2427" s="340"/>
    </row>
    <row r="2428" spans="1:16" ht="14.1" customHeight="1" x14ac:dyDescent="0.2">
      <c r="A2428" s="104"/>
      <c r="E2428" s="337"/>
      <c r="J2428" s="340"/>
      <c r="K2428" s="340"/>
      <c r="L2428" s="340"/>
      <c r="M2428" s="340"/>
      <c r="N2428" s="340"/>
      <c r="O2428" s="340"/>
      <c r="P2428" s="340"/>
    </row>
    <row r="2429" spans="1:16" ht="14.1" customHeight="1" x14ac:dyDescent="0.2">
      <c r="A2429" s="104"/>
      <c r="E2429" s="337"/>
      <c r="J2429" s="340"/>
      <c r="K2429" s="340"/>
      <c r="L2429" s="340"/>
      <c r="M2429" s="340"/>
      <c r="N2429" s="340"/>
      <c r="O2429" s="340"/>
      <c r="P2429" s="340"/>
    </row>
    <row r="2430" spans="1:16" ht="14.1" customHeight="1" x14ac:dyDescent="0.2">
      <c r="A2430" s="104"/>
      <c r="E2430" s="337"/>
      <c r="J2430" s="340"/>
      <c r="K2430" s="340"/>
      <c r="L2430" s="340"/>
      <c r="M2430" s="340"/>
      <c r="N2430" s="340"/>
      <c r="O2430" s="340"/>
      <c r="P2430" s="340"/>
    </row>
    <row r="2431" spans="1:16" ht="14.1" customHeight="1" x14ac:dyDescent="0.2">
      <c r="A2431" s="104"/>
      <c r="E2431" s="337"/>
      <c r="J2431" s="340"/>
      <c r="K2431" s="340"/>
      <c r="L2431" s="340"/>
      <c r="M2431" s="340"/>
      <c r="N2431" s="340"/>
      <c r="O2431" s="340"/>
      <c r="P2431" s="340"/>
    </row>
    <row r="2432" spans="1:16" ht="14.1" customHeight="1" x14ac:dyDescent="0.2">
      <c r="A2432" s="104"/>
      <c r="E2432" s="337"/>
      <c r="J2432" s="340"/>
      <c r="K2432" s="340"/>
      <c r="L2432" s="340"/>
      <c r="M2432" s="340"/>
      <c r="N2432" s="340"/>
      <c r="O2432" s="340"/>
      <c r="P2432" s="340"/>
    </row>
    <row r="2433" spans="1:16" ht="14.1" customHeight="1" x14ac:dyDescent="0.2">
      <c r="A2433" s="104"/>
      <c r="E2433" s="337"/>
      <c r="J2433" s="340"/>
      <c r="K2433" s="340"/>
      <c r="L2433" s="340"/>
      <c r="M2433" s="340"/>
      <c r="N2433" s="340"/>
      <c r="O2433" s="340"/>
      <c r="P2433" s="340"/>
    </row>
    <row r="2434" spans="1:16" ht="14.1" customHeight="1" x14ac:dyDescent="0.2">
      <c r="A2434" s="104"/>
      <c r="E2434" s="337"/>
      <c r="J2434" s="340"/>
      <c r="K2434" s="340"/>
      <c r="L2434" s="340"/>
      <c r="M2434" s="340"/>
      <c r="N2434" s="340"/>
      <c r="O2434" s="340"/>
      <c r="P2434" s="340"/>
    </row>
    <row r="2435" spans="1:16" ht="14.1" customHeight="1" x14ac:dyDescent="0.2">
      <c r="A2435" s="104"/>
      <c r="E2435" s="337"/>
      <c r="J2435" s="340"/>
      <c r="K2435" s="340"/>
      <c r="L2435" s="340"/>
      <c r="M2435" s="340"/>
      <c r="N2435" s="340"/>
      <c r="O2435" s="340"/>
      <c r="P2435" s="340"/>
    </row>
    <row r="2436" spans="1:16" ht="14.1" customHeight="1" x14ac:dyDescent="0.2">
      <c r="A2436" s="104"/>
      <c r="E2436" s="337"/>
      <c r="J2436" s="340"/>
      <c r="K2436" s="340"/>
      <c r="L2436" s="340"/>
      <c r="M2436" s="340"/>
      <c r="N2436" s="340"/>
      <c r="O2436" s="340"/>
      <c r="P2436" s="340"/>
    </row>
    <row r="2437" spans="1:16" ht="14.1" customHeight="1" x14ac:dyDescent="0.2">
      <c r="A2437" s="104"/>
      <c r="E2437" s="337"/>
      <c r="J2437" s="340"/>
      <c r="K2437" s="340"/>
      <c r="L2437" s="340"/>
      <c r="M2437" s="340"/>
      <c r="N2437" s="340"/>
      <c r="O2437" s="340"/>
      <c r="P2437" s="340"/>
    </row>
    <row r="2438" spans="1:16" ht="14.1" customHeight="1" x14ac:dyDescent="0.2">
      <c r="A2438" s="104"/>
      <c r="E2438" s="337"/>
      <c r="J2438" s="340"/>
      <c r="K2438" s="340"/>
      <c r="L2438" s="340"/>
      <c r="M2438" s="340"/>
      <c r="N2438" s="340"/>
      <c r="O2438" s="340"/>
      <c r="P2438" s="340"/>
    </row>
    <row r="2439" spans="1:16" ht="14.1" customHeight="1" x14ac:dyDescent="0.2">
      <c r="A2439" s="104"/>
      <c r="E2439" s="337"/>
      <c r="J2439" s="340"/>
      <c r="K2439" s="340"/>
      <c r="L2439" s="340"/>
      <c r="M2439" s="340"/>
      <c r="N2439" s="340"/>
      <c r="O2439" s="340"/>
      <c r="P2439" s="340"/>
    </row>
    <row r="2440" spans="1:16" ht="14.1" customHeight="1" x14ac:dyDescent="0.2">
      <c r="A2440" s="104"/>
      <c r="E2440" s="337"/>
      <c r="J2440" s="340"/>
      <c r="K2440" s="340"/>
      <c r="L2440" s="340"/>
      <c r="M2440" s="340"/>
      <c r="N2440" s="340"/>
      <c r="O2440" s="340"/>
      <c r="P2440" s="340"/>
    </row>
    <row r="2441" spans="1:16" ht="14.1" customHeight="1" x14ac:dyDescent="0.2">
      <c r="A2441" s="104"/>
      <c r="E2441" s="337"/>
      <c r="J2441" s="340"/>
      <c r="K2441" s="340"/>
      <c r="L2441" s="340"/>
      <c r="M2441" s="340"/>
      <c r="N2441" s="340"/>
      <c r="O2441" s="340"/>
      <c r="P2441" s="340"/>
    </row>
    <row r="2442" spans="1:16" ht="14.1" customHeight="1" x14ac:dyDescent="0.2">
      <c r="A2442" s="104"/>
      <c r="E2442" s="337"/>
      <c r="J2442" s="340"/>
      <c r="K2442" s="340"/>
      <c r="L2442" s="340"/>
      <c r="M2442" s="340"/>
      <c r="N2442" s="340"/>
      <c r="O2442" s="340"/>
      <c r="P2442" s="340"/>
    </row>
    <row r="2443" spans="1:16" ht="14.1" customHeight="1" x14ac:dyDescent="0.2">
      <c r="A2443" s="104"/>
      <c r="E2443" s="337"/>
      <c r="J2443" s="340"/>
      <c r="K2443" s="340"/>
      <c r="L2443" s="340"/>
      <c r="M2443" s="340"/>
      <c r="N2443" s="340"/>
      <c r="O2443" s="340"/>
      <c r="P2443" s="340"/>
    </row>
    <row r="2444" spans="1:16" ht="14.1" customHeight="1" x14ac:dyDescent="0.2">
      <c r="A2444" s="104"/>
      <c r="E2444" s="337"/>
      <c r="J2444" s="340"/>
      <c r="K2444" s="340"/>
      <c r="L2444" s="340"/>
      <c r="M2444" s="340"/>
      <c r="N2444" s="340"/>
      <c r="O2444" s="340"/>
      <c r="P2444" s="340"/>
    </row>
    <row r="2445" spans="1:16" ht="14.1" customHeight="1" x14ac:dyDescent="0.2">
      <c r="A2445" s="104"/>
      <c r="E2445" s="337"/>
      <c r="J2445" s="340"/>
      <c r="K2445" s="340"/>
      <c r="L2445" s="340"/>
      <c r="M2445" s="340"/>
      <c r="N2445" s="340"/>
      <c r="O2445" s="340"/>
      <c r="P2445" s="340"/>
    </row>
    <row r="2446" spans="1:16" ht="14.1" customHeight="1" x14ac:dyDescent="0.2">
      <c r="A2446" s="104"/>
      <c r="E2446" s="337"/>
      <c r="J2446" s="340"/>
      <c r="K2446" s="340"/>
      <c r="L2446" s="340"/>
      <c r="M2446" s="340"/>
      <c r="N2446" s="340"/>
      <c r="O2446" s="340"/>
      <c r="P2446" s="340"/>
    </row>
    <row r="2447" spans="1:16" ht="14.1" customHeight="1" x14ac:dyDescent="0.2">
      <c r="A2447" s="104"/>
      <c r="E2447" s="337"/>
      <c r="J2447" s="340"/>
      <c r="K2447" s="340"/>
      <c r="L2447" s="340"/>
      <c r="M2447" s="340"/>
      <c r="N2447" s="340"/>
      <c r="O2447" s="340"/>
      <c r="P2447" s="340"/>
    </row>
    <row r="2448" spans="1:16" ht="14.1" customHeight="1" x14ac:dyDescent="0.2">
      <c r="A2448" s="104"/>
      <c r="E2448" s="337"/>
      <c r="J2448" s="340"/>
      <c r="K2448" s="340"/>
      <c r="L2448" s="340"/>
      <c r="M2448" s="340"/>
      <c r="N2448" s="340"/>
      <c r="O2448" s="340"/>
      <c r="P2448" s="340"/>
    </row>
    <row r="2449" spans="1:16" ht="14.1" customHeight="1" x14ac:dyDescent="0.2">
      <c r="A2449" s="104"/>
      <c r="E2449" s="337"/>
      <c r="J2449" s="340"/>
      <c r="K2449" s="340"/>
      <c r="L2449" s="340"/>
      <c r="M2449" s="340"/>
      <c r="N2449" s="340"/>
      <c r="O2449" s="340"/>
      <c r="P2449" s="340"/>
    </row>
    <row r="2450" spans="1:16" ht="14.1" customHeight="1" x14ac:dyDescent="0.2">
      <c r="A2450" s="104"/>
      <c r="E2450" s="337"/>
      <c r="J2450" s="340"/>
      <c r="K2450" s="340"/>
      <c r="L2450" s="340"/>
      <c r="M2450" s="340"/>
      <c r="N2450" s="340"/>
      <c r="O2450" s="340"/>
      <c r="P2450" s="340"/>
    </row>
    <row r="2451" spans="1:16" ht="14.1" customHeight="1" x14ac:dyDescent="0.2">
      <c r="A2451" s="104"/>
      <c r="E2451" s="337"/>
      <c r="J2451" s="340"/>
      <c r="K2451" s="340"/>
      <c r="L2451" s="340"/>
      <c r="M2451" s="340"/>
      <c r="N2451" s="340"/>
      <c r="O2451" s="340"/>
      <c r="P2451" s="340"/>
    </row>
    <row r="2452" spans="1:16" ht="14.1" customHeight="1" x14ac:dyDescent="0.2">
      <c r="A2452" s="104"/>
      <c r="E2452" s="337"/>
      <c r="J2452" s="340"/>
      <c r="K2452" s="340"/>
      <c r="L2452" s="340"/>
      <c r="M2452" s="340"/>
      <c r="N2452" s="340"/>
      <c r="O2452" s="340"/>
      <c r="P2452" s="340"/>
    </row>
    <row r="2453" spans="1:16" ht="14.1" customHeight="1" x14ac:dyDescent="0.2">
      <c r="A2453" s="104"/>
      <c r="E2453" s="337"/>
      <c r="J2453" s="340"/>
      <c r="K2453" s="340"/>
      <c r="L2453" s="340"/>
      <c r="M2453" s="340"/>
      <c r="N2453" s="340"/>
      <c r="O2453" s="340"/>
      <c r="P2453" s="340"/>
    </row>
    <row r="2454" spans="1:16" ht="14.1" customHeight="1" x14ac:dyDescent="0.2">
      <c r="A2454" s="104"/>
      <c r="E2454" s="337"/>
      <c r="J2454" s="340"/>
      <c r="K2454" s="340"/>
      <c r="L2454" s="340"/>
      <c r="M2454" s="340"/>
      <c r="N2454" s="340"/>
      <c r="O2454" s="340"/>
      <c r="P2454" s="340"/>
    </row>
    <row r="2455" spans="1:16" ht="14.1" customHeight="1" x14ac:dyDescent="0.2">
      <c r="A2455" s="104"/>
      <c r="E2455" s="337"/>
      <c r="J2455" s="340"/>
      <c r="K2455" s="340"/>
      <c r="L2455" s="340"/>
      <c r="M2455" s="340"/>
      <c r="N2455" s="340"/>
      <c r="O2455" s="340"/>
      <c r="P2455" s="340"/>
    </row>
    <row r="2456" spans="1:16" ht="14.1" customHeight="1" x14ac:dyDescent="0.2">
      <c r="A2456" s="104"/>
      <c r="E2456" s="337"/>
      <c r="J2456" s="340"/>
      <c r="K2456" s="340"/>
      <c r="L2456" s="340"/>
      <c r="M2456" s="340"/>
      <c r="N2456" s="340"/>
      <c r="O2456" s="340"/>
      <c r="P2456" s="340"/>
    </row>
    <row r="2457" spans="1:16" ht="14.1" customHeight="1" x14ac:dyDescent="0.2">
      <c r="A2457" s="104"/>
      <c r="E2457" s="337"/>
      <c r="J2457" s="340"/>
      <c r="K2457" s="340"/>
      <c r="L2457" s="340"/>
      <c r="M2457" s="340"/>
      <c r="N2457" s="340"/>
      <c r="O2457" s="340"/>
      <c r="P2457" s="340"/>
    </row>
    <row r="2458" spans="1:16" ht="14.1" customHeight="1" x14ac:dyDescent="0.2">
      <c r="A2458" s="104"/>
      <c r="E2458" s="337"/>
      <c r="J2458" s="340"/>
      <c r="K2458" s="340"/>
      <c r="L2458" s="340"/>
      <c r="M2458" s="340"/>
      <c r="N2458" s="340"/>
      <c r="O2458" s="340"/>
      <c r="P2458" s="340"/>
    </row>
    <row r="2459" spans="1:16" ht="14.1" customHeight="1" x14ac:dyDescent="0.2">
      <c r="A2459" s="104"/>
      <c r="E2459" s="337"/>
      <c r="J2459" s="340"/>
      <c r="K2459" s="340"/>
      <c r="L2459" s="340"/>
      <c r="M2459" s="340"/>
      <c r="N2459" s="340"/>
      <c r="O2459" s="340"/>
      <c r="P2459" s="340"/>
    </row>
    <row r="2460" spans="1:16" ht="14.1" customHeight="1" x14ac:dyDescent="0.2">
      <c r="A2460" s="104"/>
      <c r="E2460" s="337"/>
      <c r="J2460" s="340"/>
      <c r="K2460" s="340"/>
      <c r="L2460" s="340"/>
      <c r="M2460" s="340"/>
      <c r="N2460" s="340"/>
      <c r="O2460" s="340"/>
      <c r="P2460" s="340"/>
    </row>
    <row r="2461" spans="1:16" ht="14.1" customHeight="1" x14ac:dyDescent="0.2">
      <c r="A2461" s="104"/>
      <c r="E2461" s="337"/>
      <c r="J2461" s="340"/>
      <c r="K2461" s="340"/>
      <c r="L2461" s="340"/>
      <c r="M2461" s="340"/>
      <c r="N2461" s="340"/>
      <c r="O2461" s="340"/>
      <c r="P2461" s="340"/>
    </row>
    <row r="2462" spans="1:16" ht="14.1" customHeight="1" x14ac:dyDescent="0.2">
      <c r="A2462" s="104"/>
      <c r="E2462" s="337"/>
      <c r="J2462" s="340"/>
      <c r="K2462" s="340"/>
      <c r="L2462" s="340"/>
      <c r="M2462" s="340"/>
      <c r="N2462" s="340"/>
      <c r="O2462" s="340"/>
      <c r="P2462" s="340"/>
    </row>
    <row r="2463" spans="1:16" ht="14.1" customHeight="1" x14ac:dyDescent="0.2">
      <c r="A2463" s="104"/>
      <c r="E2463" s="337"/>
      <c r="J2463" s="340"/>
      <c r="K2463" s="340"/>
      <c r="L2463" s="340"/>
      <c r="M2463" s="340"/>
      <c r="N2463" s="340"/>
      <c r="O2463" s="340"/>
      <c r="P2463" s="340"/>
    </row>
    <row r="2464" spans="1:16" ht="14.1" customHeight="1" x14ac:dyDescent="0.2">
      <c r="A2464" s="104"/>
      <c r="E2464" s="337"/>
      <c r="J2464" s="340"/>
      <c r="K2464" s="340"/>
      <c r="L2464" s="340"/>
      <c r="M2464" s="340"/>
      <c r="N2464" s="340"/>
      <c r="O2464" s="340"/>
      <c r="P2464" s="340"/>
    </row>
    <row r="2465" spans="1:16" ht="14.1" customHeight="1" x14ac:dyDescent="0.2">
      <c r="A2465" s="104"/>
      <c r="E2465" s="337"/>
      <c r="J2465" s="340"/>
      <c r="K2465" s="340"/>
      <c r="L2465" s="340"/>
      <c r="M2465" s="340"/>
      <c r="N2465" s="340"/>
      <c r="O2465" s="340"/>
      <c r="P2465" s="340"/>
    </row>
    <row r="2466" spans="1:16" ht="14.1" customHeight="1" x14ac:dyDescent="0.2">
      <c r="A2466" s="104"/>
      <c r="E2466" s="337"/>
      <c r="J2466" s="340"/>
      <c r="K2466" s="340"/>
      <c r="L2466" s="340"/>
      <c r="M2466" s="340"/>
      <c r="N2466" s="340"/>
      <c r="O2466" s="340"/>
      <c r="P2466" s="340"/>
    </row>
    <row r="2467" spans="1:16" ht="14.1" customHeight="1" x14ac:dyDescent="0.2">
      <c r="A2467" s="104"/>
      <c r="E2467" s="337"/>
      <c r="J2467" s="340"/>
      <c r="K2467" s="340"/>
      <c r="L2467" s="340"/>
      <c r="M2467" s="340"/>
      <c r="N2467" s="340"/>
      <c r="O2467" s="340"/>
      <c r="P2467" s="340"/>
    </row>
    <row r="2468" spans="1:16" ht="14.1" customHeight="1" x14ac:dyDescent="0.2">
      <c r="A2468" s="104"/>
      <c r="E2468" s="337"/>
      <c r="J2468" s="340"/>
      <c r="K2468" s="340"/>
      <c r="L2468" s="340"/>
      <c r="M2468" s="340"/>
      <c r="N2468" s="340"/>
      <c r="O2468" s="340"/>
      <c r="P2468" s="340"/>
    </row>
    <row r="2469" spans="1:16" ht="14.1" customHeight="1" x14ac:dyDescent="0.2">
      <c r="A2469" s="104"/>
      <c r="E2469" s="337"/>
      <c r="J2469" s="340"/>
      <c r="K2469" s="340"/>
      <c r="L2469" s="340"/>
      <c r="M2469" s="340"/>
      <c r="N2469" s="340"/>
      <c r="O2469" s="340"/>
      <c r="P2469" s="340"/>
    </row>
    <row r="2470" spans="1:16" ht="14.1" customHeight="1" x14ac:dyDescent="0.2">
      <c r="A2470" s="104"/>
      <c r="E2470" s="337"/>
      <c r="J2470" s="340"/>
      <c r="K2470" s="340"/>
      <c r="L2470" s="340"/>
      <c r="M2470" s="340"/>
      <c r="N2470" s="340"/>
      <c r="O2470" s="340"/>
      <c r="P2470" s="340"/>
    </row>
    <row r="2471" spans="1:16" ht="14.1" customHeight="1" x14ac:dyDescent="0.2">
      <c r="A2471" s="104"/>
      <c r="E2471" s="337"/>
      <c r="J2471" s="340"/>
      <c r="K2471" s="340"/>
      <c r="L2471" s="340"/>
      <c r="M2471" s="340"/>
      <c r="N2471" s="340"/>
      <c r="O2471" s="340"/>
      <c r="P2471" s="340"/>
    </row>
    <row r="2472" spans="1:16" ht="14.1" customHeight="1" x14ac:dyDescent="0.2">
      <c r="A2472" s="104"/>
      <c r="E2472" s="337"/>
      <c r="J2472" s="340"/>
      <c r="K2472" s="340"/>
      <c r="L2472" s="340"/>
      <c r="M2472" s="340"/>
      <c r="N2472" s="340"/>
      <c r="O2472" s="340"/>
      <c r="P2472" s="340"/>
    </row>
    <row r="2473" spans="1:16" ht="14.1" customHeight="1" x14ac:dyDescent="0.2">
      <c r="A2473" s="104"/>
      <c r="E2473" s="337"/>
      <c r="J2473" s="340"/>
      <c r="K2473" s="340"/>
      <c r="L2473" s="340"/>
      <c r="M2473" s="340"/>
      <c r="N2473" s="340"/>
      <c r="O2473" s="340"/>
      <c r="P2473" s="340"/>
    </row>
    <row r="2474" spans="1:16" ht="14.1" customHeight="1" x14ac:dyDescent="0.2">
      <c r="A2474" s="104"/>
      <c r="E2474" s="337"/>
      <c r="J2474" s="340"/>
      <c r="K2474" s="340"/>
      <c r="L2474" s="340"/>
      <c r="M2474" s="340"/>
      <c r="N2474" s="340"/>
      <c r="O2474" s="340"/>
      <c r="P2474" s="340"/>
    </row>
    <row r="2475" spans="1:16" ht="14.1" customHeight="1" x14ac:dyDescent="0.2">
      <c r="A2475" s="104"/>
      <c r="E2475" s="337"/>
      <c r="J2475" s="340"/>
      <c r="K2475" s="340"/>
      <c r="L2475" s="340"/>
      <c r="M2475" s="340"/>
      <c r="N2475" s="340"/>
      <c r="O2475" s="340"/>
      <c r="P2475" s="340"/>
    </row>
    <row r="2476" spans="1:16" ht="14.1" customHeight="1" x14ac:dyDescent="0.2">
      <c r="A2476" s="104"/>
      <c r="E2476" s="337"/>
      <c r="J2476" s="340"/>
      <c r="K2476" s="340"/>
      <c r="L2476" s="340"/>
      <c r="M2476" s="340"/>
      <c r="N2476" s="340"/>
      <c r="O2476" s="340"/>
      <c r="P2476" s="340"/>
    </row>
    <row r="2477" spans="1:16" ht="14.1" customHeight="1" x14ac:dyDescent="0.2">
      <c r="A2477" s="104"/>
      <c r="E2477" s="337"/>
      <c r="J2477" s="340"/>
      <c r="K2477" s="340"/>
      <c r="L2477" s="340"/>
      <c r="M2477" s="340"/>
      <c r="N2477" s="340"/>
      <c r="O2477" s="340"/>
      <c r="P2477" s="340"/>
    </row>
    <row r="2478" spans="1:16" ht="14.1" customHeight="1" x14ac:dyDescent="0.2">
      <c r="A2478" s="104"/>
      <c r="E2478" s="337"/>
      <c r="J2478" s="340"/>
      <c r="K2478" s="340"/>
      <c r="L2478" s="340"/>
      <c r="M2478" s="340"/>
      <c r="N2478" s="340"/>
      <c r="O2478" s="340"/>
      <c r="P2478" s="340"/>
    </row>
    <row r="2479" spans="1:16" ht="14.1" customHeight="1" x14ac:dyDescent="0.2">
      <c r="A2479" s="104"/>
      <c r="E2479" s="337"/>
      <c r="J2479" s="340"/>
      <c r="K2479" s="340"/>
      <c r="L2479" s="340"/>
      <c r="M2479" s="340"/>
      <c r="N2479" s="340"/>
      <c r="O2479" s="340"/>
      <c r="P2479" s="340"/>
    </row>
    <row r="2480" spans="1:16" ht="14.1" customHeight="1" x14ac:dyDescent="0.2">
      <c r="A2480" s="104"/>
      <c r="E2480" s="337"/>
      <c r="J2480" s="340"/>
      <c r="K2480" s="340"/>
      <c r="L2480" s="340"/>
      <c r="M2480" s="340"/>
      <c r="N2480" s="340"/>
      <c r="O2480" s="340"/>
      <c r="P2480" s="340"/>
    </row>
    <row r="2481" spans="1:16" ht="14.1" customHeight="1" x14ac:dyDescent="0.2">
      <c r="A2481" s="104"/>
      <c r="E2481" s="337"/>
      <c r="J2481" s="340"/>
      <c r="K2481" s="340"/>
      <c r="L2481" s="340"/>
      <c r="M2481" s="340"/>
      <c r="N2481" s="340"/>
      <c r="O2481" s="340"/>
      <c r="P2481" s="340"/>
    </row>
    <row r="2482" spans="1:16" ht="14.1" customHeight="1" x14ac:dyDescent="0.2">
      <c r="A2482" s="104"/>
      <c r="E2482" s="337"/>
      <c r="J2482" s="340"/>
      <c r="K2482" s="340"/>
      <c r="L2482" s="340"/>
      <c r="M2482" s="340"/>
      <c r="N2482" s="340"/>
      <c r="O2482" s="340"/>
      <c r="P2482" s="340"/>
    </row>
    <row r="2483" spans="1:16" ht="14.1" customHeight="1" x14ac:dyDescent="0.2">
      <c r="A2483" s="104"/>
      <c r="E2483" s="337"/>
      <c r="J2483" s="340"/>
      <c r="K2483" s="340"/>
      <c r="L2483" s="340"/>
      <c r="M2483" s="340"/>
      <c r="N2483" s="340"/>
      <c r="O2483" s="340"/>
      <c r="P2483" s="340"/>
    </row>
    <row r="2484" spans="1:16" ht="14.1" customHeight="1" x14ac:dyDescent="0.2">
      <c r="A2484" s="104"/>
      <c r="E2484" s="337"/>
      <c r="J2484" s="340"/>
      <c r="K2484" s="340"/>
      <c r="L2484" s="340"/>
      <c r="M2484" s="340"/>
      <c r="N2484" s="340"/>
      <c r="O2484" s="340"/>
      <c r="P2484" s="340"/>
    </row>
    <row r="2485" spans="1:16" ht="14.1" customHeight="1" x14ac:dyDescent="0.2">
      <c r="A2485" s="104"/>
      <c r="E2485" s="337"/>
      <c r="J2485" s="340"/>
      <c r="K2485" s="340"/>
      <c r="L2485" s="340"/>
      <c r="M2485" s="340"/>
      <c r="N2485" s="340"/>
      <c r="O2485" s="340"/>
      <c r="P2485" s="340"/>
    </row>
    <row r="2486" spans="1:16" ht="14.1" customHeight="1" x14ac:dyDescent="0.2">
      <c r="A2486" s="104"/>
      <c r="E2486" s="337"/>
      <c r="J2486" s="340"/>
      <c r="K2486" s="340"/>
      <c r="L2486" s="340"/>
      <c r="M2486" s="340"/>
      <c r="N2486" s="340"/>
      <c r="O2486" s="340"/>
      <c r="P2486" s="340"/>
    </row>
    <row r="2487" spans="1:16" ht="14.1" customHeight="1" x14ac:dyDescent="0.2">
      <c r="A2487" s="104"/>
      <c r="E2487" s="337"/>
      <c r="J2487" s="340"/>
      <c r="K2487" s="340"/>
      <c r="L2487" s="340"/>
      <c r="M2487" s="340"/>
      <c r="N2487" s="340"/>
      <c r="O2487" s="340"/>
      <c r="P2487" s="340"/>
    </row>
    <row r="2488" spans="1:16" ht="14.1" customHeight="1" x14ac:dyDescent="0.2">
      <c r="A2488" s="104"/>
      <c r="E2488" s="337"/>
      <c r="J2488" s="340"/>
      <c r="K2488" s="340"/>
      <c r="L2488" s="340"/>
      <c r="M2488" s="340"/>
      <c r="N2488" s="340"/>
      <c r="O2488" s="340"/>
      <c r="P2488" s="340"/>
    </row>
    <row r="2489" spans="1:16" ht="14.1" customHeight="1" x14ac:dyDescent="0.2">
      <c r="A2489" s="104"/>
      <c r="E2489" s="337"/>
      <c r="J2489" s="340"/>
      <c r="K2489" s="340"/>
      <c r="L2489" s="340"/>
      <c r="M2489" s="340"/>
      <c r="N2489" s="340"/>
      <c r="O2489" s="340"/>
      <c r="P2489" s="340"/>
    </row>
    <row r="2490" spans="1:16" ht="14.1" customHeight="1" x14ac:dyDescent="0.2">
      <c r="A2490" s="104"/>
      <c r="E2490" s="337"/>
      <c r="J2490" s="340"/>
      <c r="K2490" s="340"/>
      <c r="L2490" s="340"/>
      <c r="M2490" s="340"/>
      <c r="N2490" s="340"/>
      <c r="O2490" s="340"/>
      <c r="P2490" s="340"/>
    </row>
    <row r="2491" spans="1:16" ht="14.1" customHeight="1" x14ac:dyDescent="0.2">
      <c r="A2491" s="104"/>
      <c r="E2491" s="337"/>
      <c r="J2491" s="340"/>
      <c r="K2491" s="340"/>
      <c r="L2491" s="340"/>
      <c r="M2491" s="340"/>
      <c r="N2491" s="340"/>
      <c r="O2491" s="340"/>
      <c r="P2491" s="340"/>
    </row>
    <row r="2492" spans="1:16" ht="14.1" customHeight="1" x14ac:dyDescent="0.2">
      <c r="A2492" s="104"/>
      <c r="E2492" s="337"/>
      <c r="J2492" s="340"/>
      <c r="K2492" s="340"/>
      <c r="L2492" s="340"/>
      <c r="M2492" s="340"/>
      <c r="N2492" s="340"/>
      <c r="O2492" s="340"/>
      <c r="P2492" s="340"/>
    </row>
    <row r="2493" spans="1:16" ht="14.1" customHeight="1" x14ac:dyDescent="0.2">
      <c r="A2493" s="104"/>
      <c r="E2493" s="337"/>
      <c r="J2493" s="340"/>
      <c r="K2493" s="340"/>
      <c r="L2493" s="340"/>
      <c r="M2493" s="340"/>
      <c r="N2493" s="340"/>
      <c r="O2493" s="340"/>
      <c r="P2493" s="340"/>
    </row>
    <row r="2494" spans="1:16" ht="14.1" customHeight="1" x14ac:dyDescent="0.2">
      <c r="A2494" s="104"/>
      <c r="E2494" s="337"/>
      <c r="J2494" s="340"/>
      <c r="K2494" s="340"/>
      <c r="L2494" s="340"/>
      <c r="M2494" s="340"/>
      <c r="N2494" s="340"/>
      <c r="O2494" s="340"/>
      <c r="P2494" s="340"/>
    </row>
    <row r="2495" spans="1:16" ht="14.1" customHeight="1" x14ac:dyDescent="0.2">
      <c r="A2495" s="104"/>
      <c r="E2495" s="337"/>
      <c r="J2495" s="340"/>
      <c r="K2495" s="340"/>
      <c r="L2495" s="340"/>
      <c r="M2495" s="340"/>
      <c r="N2495" s="340"/>
      <c r="O2495" s="340"/>
      <c r="P2495" s="340"/>
    </row>
    <row r="2496" spans="1:16" ht="14.1" customHeight="1" x14ac:dyDescent="0.2">
      <c r="A2496" s="104"/>
      <c r="E2496" s="337"/>
      <c r="J2496" s="340"/>
      <c r="K2496" s="340"/>
      <c r="L2496" s="340"/>
      <c r="M2496" s="340"/>
      <c r="N2496" s="340"/>
      <c r="O2496" s="340"/>
      <c r="P2496" s="340"/>
    </row>
    <row r="2497" spans="1:16" ht="14.1" customHeight="1" x14ac:dyDescent="0.2">
      <c r="A2497" s="104"/>
      <c r="E2497" s="337"/>
      <c r="J2497" s="340"/>
      <c r="K2497" s="340"/>
      <c r="L2497" s="340"/>
      <c r="M2497" s="340"/>
      <c r="N2497" s="340"/>
      <c r="O2497" s="340"/>
      <c r="P2497" s="340"/>
    </row>
    <row r="2498" spans="1:16" ht="14.1" customHeight="1" x14ac:dyDescent="0.2">
      <c r="A2498" s="104"/>
      <c r="E2498" s="337"/>
      <c r="J2498" s="340"/>
      <c r="K2498" s="340"/>
      <c r="L2498" s="340"/>
      <c r="M2498" s="340"/>
      <c r="N2498" s="340"/>
      <c r="O2498" s="340"/>
      <c r="P2498" s="340"/>
    </row>
    <row r="2499" spans="1:16" ht="14.1" customHeight="1" x14ac:dyDescent="0.2">
      <c r="A2499" s="104"/>
      <c r="E2499" s="337"/>
      <c r="J2499" s="340"/>
      <c r="K2499" s="340"/>
      <c r="L2499" s="340"/>
      <c r="M2499" s="340"/>
      <c r="N2499" s="340"/>
      <c r="O2499" s="340"/>
      <c r="P2499" s="340"/>
    </row>
    <row r="2500" spans="1:16" ht="14.1" customHeight="1" x14ac:dyDescent="0.2">
      <c r="A2500" s="104"/>
      <c r="E2500" s="337"/>
      <c r="J2500" s="340"/>
      <c r="K2500" s="340"/>
      <c r="L2500" s="340"/>
      <c r="M2500" s="340"/>
      <c r="N2500" s="340"/>
      <c r="O2500" s="340"/>
      <c r="P2500" s="340"/>
    </row>
    <row r="2501" spans="1:16" ht="14.1" customHeight="1" x14ac:dyDescent="0.2">
      <c r="A2501" s="104"/>
      <c r="E2501" s="337"/>
      <c r="J2501" s="340"/>
      <c r="K2501" s="340"/>
      <c r="L2501" s="340"/>
      <c r="M2501" s="340"/>
      <c r="N2501" s="340"/>
      <c r="O2501" s="340"/>
      <c r="P2501" s="340"/>
    </row>
    <row r="2502" spans="1:16" ht="14.1" customHeight="1" x14ac:dyDescent="0.2">
      <c r="A2502" s="104"/>
      <c r="E2502" s="337"/>
      <c r="J2502" s="340"/>
      <c r="K2502" s="340"/>
      <c r="L2502" s="340"/>
      <c r="M2502" s="340"/>
      <c r="N2502" s="340"/>
      <c r="O2502" s="340"/>
      <c r="P2502" s="340"/>
    </row>
    <row r="2503" spans="1:16" ht="14.1" customHeight="1" x14ac:dyDescent="0.2">
      <c r="A2503" s="104"/>
      <c r="E2503" s="337"/>
      <c r="J2503" s="340"/>
      <c r="K2503" s="340"/>
      <c r="L2503" s="340"/>
      <c r="M2503" s="340"/>
      <c r="N2503" s="340"/>
      <c r="O2503" s="340"/>
      <c r="P2503" s="340"/>
    </row>
    <row r="2504" spans="1:16" ht="14.1" customHeight="1" x14ac:dyDescent="0.2">
      <c r="A2504" s="104"/>
      <c r="E2504" s="337"/>
      <c r="J2504" s="340"/>
      <c r="K2504" s="340"/>
      <c r="L2504" s="340"/>
      <c r="M2504" s="340"/>
      <c r="N2504" s="340"/>
      <c r="O2504" s="340"/>
      <c r="P2504" s="340"/>
    </row>
    <row r="2505" spans="1:16" ht="14.1" customHeight="1" x14ac:dyDescent="0.2">
      <c r="A2505" s="104"/>
      <c r="E2505" s="337"/>
      <c r="J2505" s="340"/>
      <c r="K2505" s="340"/>
      <c r="L2505" s="340"/>
      <c r="M2505" s="340"/>
      <c r="N2505" s="340"/>
      <c r="O2505" s="340"/>
      <c r="P2505" s="340"/>
    </row>
    <row r="2506" spans="1:16" ht="14.1" customHeight="1" x14ac:dyDescent="0.2">
      <c r="A2506" s="104"/>
      <c r="E2506" s="337"/>
      <c r="J2506" s="340"/>
      <c r="K2506" s="340"/>
      <c r="L2506" s="340"/>
      <c r="M2506" s="340"/>
      <c r="N2506" s="340"/>
      <c r="O2506" s="340"/>
      <c r="P2506" s="340"/>
    </row>
    <row r="2507" spans="1:16" ht="14.1" customHeight="1" x14ac:dyDescent="0.2">
      <c r="A2507" s="104"/>
      <c r="E2507" s="337"/>
      <c r="J2507" s="340"/>
      <c r="K2507" s="340"/>
      <c r="L2507" s="340"/>
      <c r="M2507" s="340"/>
      <c r="N2507" s="340"/>
      <c r="O2507" s="340"/>
      <c r="P2507" s="340"/>
    </row>
    <row r="2508" spans="1:16" ht="14.1" customHeight="1" x14ac:dyDescent="0.2">
      <c r="A2508" s="104"/>
      <c r="E2508" s="337"/>
      <c r="J2508" s="340"/>
      <c r="K2508" s="340"/>
      <c r="L2508" s="340"/>
      <c r="M2508" s="340"/>
      <c r="N2508" s="340"/>
      <c r="O2508" s="340"/>
      <c r="P2508" s="340"/>
    </row>
    <row r="2509" spans="1:16" ht="14.1" customHeight="1" x14ac:dyDescent="0.2">
      <c r="A2509" s="104"/>
      <c r="E2509" s="337"/>
      <c r="J2509" s="340"/>
      <c r="K2509" s="340"/>
      <c r="L2509" s="340"/>
      <c r="M2509" s="340"/>
      <c r="N2509" s="340"/>
      <c r="O2509" s="340"/>
      <c r="P2509" s="340"/>
    </row>
    <row r="2510" spans="1:16" ht="14.1" customHeight="1" x14ac:dyDescent="0.2">
      <c r="A2510" s="104"/>
      <c r="E2510" s="337"/>
      <c r="J2510" s="340"/>
      <c r="K2510" s="340"/>
      <c r="L2510" s="340"/>
      <c r="M2510" s="340"/>
      <c r="N2510" s="340"/>
      <c r="O2510" s="340"/>
      <c r="P2510" s="340"/>
    </row>
    <row r="2511" spans="1:16" ht="14.1" customHeight="1" x14ac:dyDescent="0.2">
      <c r="A2511" s="104"/>
      <c r="E2511" s="337"/>
      <c r="J2511" s="340"/>
      <c r="K2511" s="340"/>
      <c r="L2511" s="340"/>
      <c r="M2511" s="340"/>
      <c r="N2511" s="340"/>
      <c r="O2511" s="340"/>
      <c r="P2511" s="340"/>
    </row>
    <row r="2512" spans="1:16" ht="14.1" customHeight="1" x14ac:dyDescent="0.2">
      <c r="A2512" s="104"/>
      <c r="E2512" s="337"/>
      <c r="J2512" s="340"/>
      <c r="K2512" s="340"/>
      <c r="L2512" s="340"/>
      <c r="M2512" s="340"/>
      <c r="N2512" s="340"/>
      <c r="O2512" s="340"/>
      <c r="P2512" s="340"/>
    </row>
    <row r="2513" spans="1:16" ht="14.1" customHeight="1" x14ac:dyDescent="0.2">
      <c r="A2513" s="104"/>
      <c r="E2513" s="337"/>
      <c r="J2513" s="340"/>
      <c r="K2513" s="340"/>
      <c r="L2513" s="340"/>
      <c r="M2513" s="340"/>
      <c r="N2513" s="340"/>
      <c r="O2513" s="340"/>
      <c r="P2513" s="340"/>
    </row>
    <row r="2514" spans="1:16" ht="14.1" customHeight="1" x14ac:dyDescent="0.2">
      <c r="A2514" s="104"/>
      <c r="E2514" s="337"/>
      <c r="J2514" s="340"/>
      <c r="K2514" s="340"/>
      <c r="L2514" s="340"/>
      <c r="M2514" s="340"/>
      <c r="N2514" s="340"/>
      <c r="O2514" s="340"/>
      <c r="P2514" s="340"/>
    </row>
    <row r="2515" spans="1:16" ht="14.1" customHeight="1" x14ac:dyDescent="0.2">
      <c r="A2515" s="104"/>
      <c r="E2515" s="337"/>
      <c r="J2515" s="340"/>
      <c r="K2515" s="340"/>
      <c r="L2515" s="340"/>
      <c r="M2515" s="340"/>
      <c r="N2515" s="340"/>
      <c r="O2515" s="340"/>
      <c r="P2515" s="340"/>
    </row>
    <row r="2516" spans="1:16" ht="14.1" customHeight="1" x14ac:dyDescent="0.2">
      <c r="A2516" s="104"/>
      <c r="E2516" s="337"/>
      <c r="J2516" s="340"/>
      <c r="K2516" s="340"/>
      <c r="L2516" s="340"/>
      <c r="M2516" s="340"/>
      <c r="N2516" s="340"/>
      <c r="O2516" s="340"/>
      <c r="P2516" s="340"/>
    </row>
    <row r="2517" spans="1:16" ht="14.1" customHeight="1" x14ac:dyDescent="0.2">
      <c r="A2517" s="104"/>
      <c r="E2517" s="337"/>
      <c r="J2517" s="340"/>
      <c r="K2517" s="340"/>
      <c r="L2517" s="340"/>
      <c r="M2517" s="340"/>
      <c r="N2517" s="340"/>
      <c r="O2517" s="340"/>
      <c r="P2517" s="340"/>
    </row>
    <row r="2518" spans="1:16" ht="14.1" customHeight="1" x14ac:dyDescent="0.2">
      <c r="A2518" s="104"/>
      <c r="E2518" s="337"/>
      <c r="J2518" s="340"/>
      <c r="K2518" s="340"/>
      <c r="L2518" s="340"/>
      <c r="M2518" s="340"/>
      <c r="N2518" s="340"/>
      <c r="O2518" s="340"/>
      <c r="P2518" s="340"/>
    </row>
    <row r="2519" spans="1:16" ht="14.1" customHeight="1" x14ac:dyDescent="0.2">
      <c r="A2519" s="104"/>
      <c r="E2519" s="337"/>
      <c r="J2519" s="340"/>
      <c r="K2519" s="340"/>
      <c r="L2519" s="340"/>
      <c r="M2519" s="340"/>
      <c r="N2519" s="340"/>
      <c r="O2519" s="340"/>
      <c r="P2519" s="340"/>
    </row>
    <row r="2520" spans="1:16" ht="14.1" customHeight="1" x14ac:dyDescent="0.2">
      <c r="A2520" s="104"/>
      <c r="E2520" s="337"/>
      <c r="J2520" s="340"/>
      <c r="K2520" s="340"/>
      <c r="L2520" s="340"/>
      <c r="M2520" s="340"/>
      <c r="N2520" s="340"/>
      <c r="O2520" s="340"/>
      <c r="P2520" s="340"/>
    </row>
    <row r="2521" spans="1:16" ht="14.1" customHeight="1" x14ac:dyDescent="0.2">
      <c r="A2521" s="104"/>
      <c r="E2521" s="337"/>
      <c r="J2521" s="340"/>
      <c r="K2521" s="340"/>
      <c r="L2521" s="340"/>
      <c r="M2521" s="340"/>
      <c r="N2521" s="340"/>
      <c r="O2521" s="340"/>
      <c r="P2521" s="340"/>
    </row>
    <row r="2522" spans="1:16" ht="14.1" customHeight="1" x14ac:dyDescent="0.2">
      <c r="A2522" s="104"/>
      <c r="E2522" s="337"/>
      <c r="J2522" s="340"/>
      <c r="K2522" s="340"/>
      <c r="L2522" s="340"/>
      <c r="M2522" s="340"/>
      <c r="N2522" s="340"/>
      <c r="O2522" s="340"/>
      <c r="P2522" s="340"/>
    </row>
    <row r="2523" spans="1:16" ht="14.1" customHeight="1" x14ac:dyDescent="0.2">
      <c r="A2523" s="104"/>
      <c r="E2523" s="337"/>
      <c r="J2523" s="340"/>
      <c r="K2523" s="340"/>
      <c r="L2523" s="340"/>
      <c r="M2523" s="340"/>
      <c r="N2523" s="340"/>
      <c r="O2523" s="340"/>
      <c r="P2523" s="340"/>
    </row>
    <row r="2524" spans="1:16" ht="14.1" customHeight="1" x14ac:dyDescent="0.2">
      <c r="A2524" s="104"/>
      <c r="E2524" s="337"/>
      <c r="J2524" s="340"/>
      <c r="K2524" s="340"/>
      <c r="L2524" s="340"/>
      <c r="M2524" s="340"/>
      <c r="N2524" s="340"/>
      <c r="O2524" s="340"/>
      <c r="P2524" s="340"/>
    </row>
    <row r="2525" spans="1:16" ht="14.1" customHeight="1" x14ac:dyDescent="0.2">
      <c r="A2525" s="104"/>
      <c r="E2525" s="337"/>
      <c r="J2525" s="340"/>
      <c r="K2525" s="340"/>
      <c r="L2525" s="340"/>
      <c r="M2525" s="340"/>
      <c r="N2525" s="340"/>
      <c r="O2525" s="340"/>
      <c r="P2525" s="340"/>
    </row>
    <row r="2526" spans="1:16" ht="14.1" customHeight="1" x14ac:dyDescent="0.2">
      <c r="A2526" s="104"/>
      <c r="E2526" s="337"/>
      <c r="J2526" s="340"/>
      <c r="K2526" s="340"/>
      <c r="L2526" s="340"/>
      <c r="M2526" s="340"/>
      <c r="N2526" s="340"/>
      <c r="O2526" s="340"/>
      <c r="P2526" s="340"/>
    </row>
    <row r="2527" spans="1:16" ht="14.1" customHeight="1" x14ac:dyDescent="0.2">
      <c r="A2527" s="104"/>
      <c r="E2527" s="337"/>
      <c r="J2527" s="340"/>
      <c r="K2527" s="340"/>
      <c r="L2527" s="340"/>
      <c r="M2527" s="340"/>
      <c r="N2527" s="340"/>
      <c r="O2527" s="340"/>
      <c r="P2527" s="340"/>
    </row>
    <row r="2528" spans="1:16" ht="14.1" customHeight="1" x14ac:dyDescent="0.2">
      <c r="A2528" s="104"/>
      <c r="E2528" s="337"/>
      <c r="J2528" s="340"/>
      <c r="K2528" s="340"/>
      <c r="L2528" s="340"/>
      <c r="M2528" s="340"/>
      <c r="N2528" s="340"/>
      <c r="O2528" s="340"/>
      <c r="P2528" s="340"/>
    </row>
    <row r="2529" spans="1:16" ht="14.1" customHeight="1" x14ac:dyDescent="0.2">
      <c r="A2529" s="104"/>
      <c r="E2529" s="337"/>
      <c r="J2529" s="340"/>
      <c r="K2529" s="340"/>
      <c r="L2529" s="340"/>
      <c r="M2529" s="340"/>
      <c r="N2529" s="340"/>
      <c r="O2529" s="340"/>
      <c r="P2529" s="340"/>
    </row>
    <row r="2530" spans="1:16" ht="14.1" customHeight="1" x14ac:dyDescent="0.2">
      <c r="A2530" s="104"/>
      <c r="E2530" s="337"/>
      <c r="J2530" s="340"/>
      <c r="K2530" s="340"/>
      <c r="L2530" s="340"/>
      <c r="M2530" s="340"/>
      <c r="N2530" s="340"/>
      <c r="O2530" s="340"/>
      <c r="P2530" s="340"/>
    </row>
    <row r="2531" spans="1:16" ht="14.1" customHeight="1" x14ac:dyDescent="0.2">
      <c r="A2531" s="104"/>
      <c r="E2531" s="337"/>
      <c r="J2531" s="340"/>
      <c r="K2531" s="340"/>
      <c r="L2531" s="340"/>
      <c r="M2531" s="340"/>
      <c r="N2531" s="340"/>
      <c r="O2531" s="340"/>
      <c r="P2531" s="340"/>
    </row>
    <row r="2532" spans="1:16" ht="14.1" customHeight="1" x14ac:dyDescent="0.2">
      <c r="A2532" s="104"/>
      <c r="E2532" s="337"/>
      <c r="J2532" s="340"/>
      <c r="K2532" s="340"/>
      <c r="L2532" s="340"/>
      <c r="M2532" s="340"/>
      <c r="N2532" s="340"/>
      <c r="O2532" s="340"/>
      <c r="P2532" s="340"/>
    </row>
    <row r="2533" spans="1:16" ht="14.1" customHeight="1" x14ac:dyDescent="0.2">
      <c r="A2533" s="104"/>
      <c r="E2533" s="337"/>
      <c r="J2533" s="340"/>
      <c r="K2533" s="340"/>
      <c r="L2533" s="340"/>
      <c r="M2533" s="340"/>
      <c r="N2533" s="340"/>
      <c r="O2533" s="340"/>
      <c r="P2533" s="340"/>
    </row>
    <row r="2534" spans="1:16" ht="14.1" customHeight="1" x14ac:dyDescent="0.2">
      <c r="A2534" s="104"/>
      <c r="E2534" s="337"/>
      <c r="J2534" s="340"/>
      <c r="K2534" s="340"/>
      <c r="L2534" s="340"/>
      <c r="M2534" s="340"/>
      <c r="N2534" s="340"/>
      <c r="O2534" s="340"/>
      <c r="P2534" s="340"/>
    </row>
    <row r="2535" spans="1:16" ht="14.1" customHeight="1" x14ac:dyDescent="0.2">
      <c r="A2535" s="104"/>
      <c r="E2535" s="337"/>
      <c r="J2535" s="340"/>
      <c r="K2535" s="340"/>
      <c r="L2535" s="340"/>
      <c r="M2535" s="340"/>
      <c r="N2535" s="340"/>
      <c r="O2535" s="340"/>
      <c r="P2535" s="340"/>
    </row>
    <row r="2536" spans="1:16" ht="14.1" customHeight="1" x14ac:dyDescent="0.2">
      <c r="A2536" s="104"/>
      <c r="E2536" s="337"/>
      <c r="J2536" s="340"/>
      <c r="K2536" s="340"/>
      <c r="L2536" s="340"/>
      <c r="M2536" s="340"/>
      <c r="N2536" s="340"/>
      <c r="O2536" s="340"/>
      <c r="P2536" s="340"/>
    </row>
    <row r="2537" spans="1:16" ht="14.1" customHeight="1" x14ac:dyDescent="0.2">
      <c r="A2537" s="104"/>
      <c r="E2537" s="337"/>
      <c r="J2537" s="340"/>
      <c r="K2537" s="340"/>
      <c r="L2537" s="340"/>
      <c r="M2537" s="340"/>
      <c r="N2537" s="340"/>
      <c r="O2537" s="340"/>
      <c r="P2537" s="340"/>
    </row>
    <row r="2538" spans="1:16" ht="14.1" customHeight="1" x14ac:dyDescent="0.2">
      <c r="A2538" s="104"/>
      <c r="E2538" s="337"/>
      <c r="J2538" s="340"/>
      <c r="K2538" s="340"/>
      <c r="L2538" s="340"/>
      <c r="M2538" s="340"/>
      <c r="N2538" s="340"/>
      <c r="O2538" s="340"/>
      <c r="P2538" s="340"/>
    </row>
    <row r="2539" spans="1:16" ht="14.1" customHeight="1" x14ac:dyDescent="0.2">
      <c r="A2539" s="104"/>
      <c r="E2539" s="337"/>
      <c r="J2539" s="340"/>
      <c r="K2539" s="340"/>
      <c r="L2539" s="340"/>
      <c r="M2539" s="340"/>
      <c r="N2539" s="340"/>
      <c r="O2539" s="340"/>
      <c r="P2539" s="340"/>
    </row>
    <row r="2540" spans="1:16" ht="14.1" customHeight="1" x14ac:dyDescent="0.2">
      <c r="A2540" s="104"/>
      <c r="E2540" s="337"/>
      <c r="J2540" s="340"/>
      <c r="K2540" s="340"/>
      <c r="L2540" s="340"/>
      <c r="M2540" s="340"/>
      <c r="N2540" s="340"/>
      <c r="O2540" s="340"/>
      <c r="P2540" s="340"/>
    </row>
    <row r="2541" spans="1:16" ht="14.1" customHeight="1" x14ac:dyDescent="0.2">
      <c r="A2541" s="104"/>
      <c r="E2541" s="337"/>
      <c r="J2541" s="340"/>
      <c r="K2541" s="340"/>
      <c r="L2541" s="340"/>
      <c r="M2541" s="340"/>
      <c r="N2541" s="340"/>
      <c r="O2541" s="340"/>
      <c r="P2541" s="340"/>
    </row>
    <row r="2542" spans="1:16" ht="14.1" customHeight="1" x14ac:dyDescent="0.2">
      <c r="A2542" s="104"/>
      <c r="E2542" s="337"/>
      <c r="J2542" s="340"/>
      <c r="K2542" s="340"/>
      <c r="L2542" s="340"/>
      <c r="M2542" s="340"/>
      <c r="N2542" s="340"/>
      <c r="O2542" s="340"/>
      <c r="P2542" s="340"/>
    </row>
    <row r="2543" spans="1:16" ht="14.1" customHeight="1" x14ac:dyDescent="0.2">
      <c r="A2543" s="104"/>
      <c r="E2543" s="337"/>
      <c r="J2543" s="340"/>
      <c r="K2543" s="340"/>
      <c r="L2543" s="340"/>
      <c r="M2543" s="340"/>
      <c r="N2543" s="340"/>
      <c r="O2543" s="340"/>
      <c r="P2543" s="340"/>
    </row>
    <row r="2544" spans="1:16" ht="14.1" customHeight="1" x14ac:dyDescent="0.2">
      <c r="A2544" s="104"/>
      <c r="E2544" s="337"/>
      <c r="J2544" s="340"/>
      <c r="K2544" s="340"/>
      <c r="L2544" s="340"/>
      <c r="M2544" s="340"/>
      <c r="N2544" s="340"/>
      <c r="O2544" s="340"/>
      <c r="P2544" s="340"/>
    </row>
    <row r="2545" spans="1:16" ht="14.1" customHeight="1" x14ac:dyDescent="0.2">
      <c r="A2545" s="104"/>
      <c r="E2545" s="337"/>
      <c r="J2545" s="340"/>
      <c r="K2545" s="340"/>
      <c r="L2545" s="340"/>
      <c r="M2545" s="340"/>
      <c r="N2545" s="340"/>
      <c r="O2545" s="340"/>
      <c r="P2545" s="340"/>
    </row>
    <row r="2546" spans="1:16" ht="14.1" customHeight="1" x14ac:dyDescent="0.2">
      <c r="A2546" s="104"/>
      <c r="E2546" s="337"/>
      <c r="J2546" s="340"/>
      <c r="K2546" s="340"/>
      <c r="L2546" s="340"/>
      <c r="M2546" s="340"/>
      <c r="N2546" s="340"/>
      <c r="O2546" s="340"/>
      <c r="P2546" s="340"/>
    </row>
    <row r="2547" spans="1:16" ht="14.1" customHeight="1" x14ac:dyDescent="0.2">
      <c r="A2547" s="104"/>
      <c r="E2547" s="337"/>
      <c r="J2547" s="340"/>
      <c r="K2547" s="340"/>
      <c r="L2547" s="340"/>
      <c r="M2547" s="340"/>
      <c r="N2547" s="340"/>
      <c r="O2547" s="340"/>
      <c r="P2547" s="340"/>
    </row>
    <row r="2548" spans="1:16" ht="14.1" customHeight="1" x14ac:dyDescent="0.2">
      <c r="A2548" s="104"/>
      <c r="E2548" s="337"/>
      <c r="J2548" s="340"/>
      <c r="K2548" s="340"/>
      <c r="L2548" s="340"/>
      <c r="M2548" s="340"/>
      <c r="N2548" s="340"/>
      <c r="O2548" s="340"/>
      <c r="P2548" s="340"/>
    </row>
    <row r="2549" spans="1:16" ht="14.1" customHeight="1" x14ac:dyDescent="0.2">
      <c r="A2549" s="104"/>
      <c r="E2549" s="337"/>
      <c r="J2549" s="340"/>
      <c r="K2549" s="340"/>
      <c r="L2549" s="340"/>
      <c r="M2549" s="340"/>
      <c r="N2549" s="340"/>
      <c r="O2549" s="340"/>
      <c r="P2549" s="340"/>
    </row>
    <row r="2550" spans="1:16" ht="14.1" customHeight="1" x14ac:dyDescent="0.2">
      <c r="A2550" s="104"/>
      <c r="E2550" s="337"/>
      <c r="J2550" s="340"/>
      <c r="K2550" s="340"/>
      <c r="L2550" s="340"/>
      <c r="M2550" s="340"/>
      <c r="N2550" s="340"/>
      <c r="O2550" s="340"/>
      <c r="P2550" s="340"/>
    </row>
    <row r="2551" spans="1:16" ht="14.1" customHeight="1" x14ac:dyDescent="0.2">
      <c r="A2551" s="104"/>
      <c r="E2551" s="337"/>
      <c r="J2551" s="340"/>
      <c r="K2551" s="340"/>
      <c r="L2551" s="340"/>
      <c r="M2551" s="340"/>
      <c r="N2551" s="340"/>
      <c r="O2551" s="340"/>
      <c r="P2551" s="340"/>
    </row>
    <row r="2552" spans="1:16" ht="14.1" customHeight="1" x14ac:dyDescent="0.2">
      <c r="A2552" s="104"/>
      <c r="E2552" s="337"/>
      <c r="J2552" s="340"/>
      <c r="K2552" s="340"/>
      <c r="L2552" s="340"/>
      <c r="M2552" s="340"/>
      <c r="N2552" s="340"/>
      <c r="O2552" s="340"/>
      <c r="P2552" s="340"/>
    </row>
    <row r="2553" spans="1:16" ht="14.1" customHeight="1" x14ac:dyDescent="0.2">
      <c r="A2553" s="104"/>
      <c r="E2553" s="337"/>
      <c r="J2553" s="340"/>
      <c r="K2553" s="340"/>
      <c r="L2553" s="340"/>
      <c r="M2553" s="340"/>
      <c r="N2553" s="340"/>
      <c r="O2553" s="340"/>
      <c r="P2553" s="340"/>
    </row>
    <row r="2554" spans="1:16" ht="14.1" customHeight="1" x14ac:dyDescent="0.2">
      <c r="A2554" s="104"/>
      <c r="E2554" s="337"/>
      <c r="J2554" s="340"/>
      <c r="K2554" s="340"/>
      <c r="L2554" s="340"/>
      <c r="M2554" s="340"/>
      <c r="N2554" s="340"/>
      <c r="O2554" s="340"/>
      <c r="P2554" s="340"/>
    </row>
    <row r="2555" spans="1:16" ht="14.1" customHeight="1" x14ac:dyDescent="0.2">
      <c r="A2555" s="104"/>
      <c r="E2555" s="337"/>
      <c r="J2555" s="340"/>
      <c r="K2555" s="340"/>
      <c r="L2555" s="340"/>
      <c r="M2555" s="340"/>
      <c r="N2555" s="340"/>
      <c r="O2555" s="340"/>
      <c r="P2555" s="340"/>
    </row>
    <row r="2556" spans="1:16" ht="14.1" customHeight="1" x14ac:dyDescent="0.2">
      <c r="A2556" s="104"/>
      <c r="E2556" s="337"/>
      <c r="J2556" s="340"/>
      <c r="K2556" s="340"/>
      <c r="L2556" s="340"/>
      <c r="M2556" s="340"/>
      <c r="N2556" s="340"/>
      <c r="O2556" s="340"/>
      <c r="P2556" s="340"/>
    </row>
    <row r="2557" spans="1:16" ht="14.1" customHeight="1" x14ac:dyDescent="0.2">
      <c r="A2557" s="104"/>
      <c r="E2557" s="337"/>
      <c r="J2557" s="340"/>
      <c r="K2557" s="340"/>
      <c r="L2557" s="340"/>
      <c r="M2557" s="340"/>
      <c r="N2557" s="340"/>
      <c r="O2557" s="340"/>
      <c r="P2557" s="340"/>
    </row>
    <row r="2558" spans="1:16" ht="14.1" customHeight="1" x14ac:dyDescent="0.2">
      <c r="A2558" s="104"/>
      <c r="E2558" s="337"/>
      <c r="J2558" s="340"/>
      <c r="K2558" s="340"/>
      <c r="L2558" s="340"/>
      <c r="M2558" s="340"/>
      <c r="N2558" s="340"/>
      <c r="O2558" s="340"/>
      <c r="P2558" s="340"/>
    </row>
    <row r="2559" spans="1:16" ht="14.1" customHeight="1" x14ac:dyDescent="0.2">
      <c r="A2559" s="104"/>
      <c r="E2559" s="337"/>
      <c r="J2559" s="340"/>
      <c r="K2559" s="340"/>
      <c r="L2559" s="340"/>
      <c r="M2559" s="340"/>
      <c r="N2559" s="340"/>
      <c r="O2559" s="340"/>
      <c r="P2559" s="340"/>
    </row>
    <row r="2560" spans="1:16" ht="14.1" customHeight="1" x14ac:dyDescent="0.2">
      <c r="A2560" s="104"/>
      <c r="E2560" s="337"/>
      <c r="J2560" s="340"/>
      <c r="K2560" s="340"/>
      <c r="L2560" s="340"/>
      <c r="M2560" s="340"/>
      <c r="N2560" s="340"/>
      <c r="O2560" s="340"/>
      <c r="P2560" s="340"/>
    </row>
    <row r="2561" spans="1:16" ht="14.1" customHeight="1" x14ac:dyDescent="0.2">
      <c r="A2561" s="104"/>
      <c r="E2561" s="337"/>
      <c r="J2561" s="340"/>
      <c r="K2561" s="340"/>
      <c r="L2561" s="340"/>
      <c r="M2561" s="340"/>
      <c r="N2561" s="340"/>
      <c r="O2561" s="340"/>
      <c r="P2561" s="340"/>
    </row>
    <row r="2562" spans="1:16" ht="14.1" customHeight="1" x14ac:dyDescent="0.2">
      <c r="A2562" s="104"/>
      <c r="E2562" s="337"/>
      <c r="J2562" s="340"/>
      <c r="K2562" s="340"/>
      <c r="L2562" s="340"/>
      <c r="M2562" s="340"/>
      <c r="N2562" s="340"/>
      <c r="O2562" s="340"/>
      <c r="P2562" s="340"/>
    </row>
    <row r="2563" spans="1:16" ht="14.1" customHeight="1" x14ac:dyDescent="0.2">
      <c r="A2563" s="104"/>
      <c r="E2563" s="337"/>
      <c r="J2563" s="340"/>
      <c r="K2563" s="340"/>
      <c r="L2563" s="340"/>
      <c r="M2563" s="340"/>
      <c r="N2563" s="340"/>
      <c r="O2563" s="340"/>
      <c r="P2563" s="340"/>
    </row>
    <row r="2564" spans="1:16" ht="14.1" customHeight="1" x14ac:dyDescent="0.2">
      <c r="A2564" s="104"/>
      <c r="E2564" s="337"/>
      <c r="J2564" s="340"/>
      <c r="K2564" s="340"/>
      <c r="L2564" s="340"/>
      <c r="M2564" s="340"/>
      <c r="N2564" s="340"/>
      <c r="O2564" s="340"/>
      <c r="P2564" s="340"/>
    </row>
    <row r="2565" spans="1:16" ht="14.1" customHeight="1" x14ac:dyDescent="0.2">
      <c r="A2565" s="104"/>
      <c r="E2565" s="337"/>
      <c r="J2565" s="340"/>
      <c r="K2565" s="340"/>
      <c r="L2565" s="340"/>
      <c r="M2565" s="340"/>
      <c r="N2565" s="340"/>
      <c r="O2565" s="340"/>
      <c r="P2565" s="340"/>
    </row>
    <row r="2566" spans="1:16" ht="14.1" customHeight="1" x14ac:dyDescent="0.2">
      <c r="A2566" s="104"/>
      <c r="E2566" s="337"/>
      <c r="J2566" s="340"/>
      <c r="K2566" s="340"/>
      <c r="L2566" s="340"/>
      <c r="M2566" s="340"/>
      <c r="N2566" s="340"/>
      <c r="O2566" s="340"/>
      <c r="P2566" s="340"/>
    </row>
    <row r="2567" spans="1:16" ht="14.1" customHeight="1" x14ac:dyDescent="0.2">
      <c r="A2567" s="104"/>
      <c r="E2567" s="337"/>
      <c r="J2567" s="340"/>
      <c r="K2567" s="340"/>
      <c r="L2567" s="340"/>
      <c r="M2567" s="340"/>
      <c r="N2567" s="340"/>
      <c r="O2567" s="340"/>
      <c r="P2567" s="340"/>
    </row>
    <row r="2568" spans="1:16" ht="14.1" customHeight="1" x14ac:dyDescent="0.2">
      <c r="A2568" s="104"/>
      <c r="E2568" s="337"/>
      <c r="J2568" s="340"/>
      <c r="K2568" s="340"/>
      <c r="L2568" s="340"/>
      <c r="M2568" s="340"/>
      <c r="N2568" s="340"/>
      <c r="O2568" s="340"/>
      <c r="P2568" s="340"/>
    </row>
    <row r="2569" spans="1:16" ht="14.1" customHeight="1" x14ac:dyDescent="0.2">
      <c r="A2569" s="104"/>
      <c r="E2569" s="337"/>
      <c r="J2569" s="340"/>
      <c r="K2569" s="340"/>
      <c r="L2569" s="340"/>
      <c r="M2569" s="340"/>
      <c r="N2569" s="340"/>
      <c r="O2569" s="340"/>
      <c r="P2569" s="340"/>
    </row>
    <row r="2570" spans="1:16" ht="14.1" customHeight="1" x14ac:dyDescent="0.2">
      <c r="A2570" s="104"/>
      <c r="E2570" s="337"/>
      <c r="J2570" s="340"/>
      <c r="K2570" s="340"/>
      <c r="L2570" s="340"/>
      <c r="M2570" s="340"/>
      <c r="N2570" s="340"/>
      <c r="O2570" s="340"/>
      <c r="P2570" s="340"/>
    </row>
    <row r="2571" spans="1:16" ht="14.1" customHeight="1" x14ac:dyDescent="0.2">
      <c r="A2571" s="104"/>
      <c r="E2571" s="337"/>
      <c r="J2571" s="340"/>
      <c r="K2571" s="340"/>
      <c r="L2571" s="340"/>
      <c r="M2571" s="340"/>
      <c r="N2571" s="340"/>
      <c r="O2571" s="340"/>
      <c r="P2571" s="340"/>
    </row>
    <row r="2572" spans="1:16" ht="14.1" customHeight="1" x14ac:dyDescent="0.2">
      <c r="A2572" s="104"/>
      <c r="E2572" s="337"/>
      <c r="J2572" s="340"/>
      <c r="K2572" s="340"/>
      <c r="L2572" s="340"/>
      <c r="M2572" s="340"/>
      <c r="N2572" s="340"/>
      <c r="O2572" s="340"/>
      <c r="P2572" s="340"/>
    </row>
    <row r="2573" spans="1:16" ht="14.1" customHeight="1" x14ac:dyDescent="0.2">
      <c r="A2573" s="104"/>
      <c r="E2573" s="337"/>
      <c r="J2573" s="340"/>
      <c r="K2573" s="340"/>
      <c r="L2573" s="340"/>
      <c r="M2573" s="340"/>
      <c r="N2573" s="340"/>
      <c r="O2573" s="340"/>
      <c r="P2573" s="340"/>
    </row>
    <row r="2574" spans="1:16" ht="14.1" customHeight="1" x14ac:dyDescent="0.2">
      <c r="A2574" s="104"/>
      <c r="E2574" s="337"/>
      <c r="J2574" s="340"/>
      <c r="K2574" s="340"/>
      <c r="L2574" s="340"/>
      <c r="M2574" s="340"/>
      <c r="N2574" s="340"/>
      <c r="O2574" s="340"/>
      <c r="P2574" s="340"/>
    </row>
    <row r="2575" spans="1:16" ht="14.1" customHeight="1" x14ac:dyDescent="0.2">
      <c r="A2575" s="104"/>
      <c r="E2575" s="337"/>
      <c r="J2575" s="340"/>
      <c r="K2575" s="340"/>
      <c r="L2575" s="340"/>
      <c r="M2575" s="340"/>
      <c r="N2575" s="340"/>
      <c r="O2575" s="340"/>
      <c r="P2575" s="340"/>
    </row>
    <row r="2576" spans="1:16" ht="14.1" customHeight="1" x14ac:dyDescent="0.2">
      <c r="A2576" s="104"/>
      <c r="E2576" s="337"/>
      <c r="J2576" s="340"/>
      <c r="K2576" s="340"/>
      <c r="L2576" s="340"/>
      <c r="M2576" s="340"/>
      <c r="N2576" s="340"/>
      <c r="O2576" s="340"/>
      <c r="P2576" s="340"/>
    </row>
    <row r="2577" spans="1:16" ht="14.1" customHeight="1" x14ac:dyDescent="0.2">
      <c r="A2577" s="104"/>
      <c r="E2577" s="337"/>
      <c r="J2577" s="340"/>
      <c r="K2577" s="340"/>
      <c r="L2577" s="340"/>
      <c r="M2577" s="340"/>
      <c r="N2577" s="340"/>
      <c r="O2577" s="340"/>
      <c r="P2577" s="340"/>
    </row>
    <row r="2578" spans="1:16" ht="14.1" customHeight="1" x14ac:dyDescent="0.2">
      <c r="A2578" s="104"/>
      <c r="E2578" s="337"/>
      <c r="J2578" s="340"/>
      <c r="K2578" s="340"/>
      <c r="L2578" s="340"/>
      <c r="M2578" s="340"/>
      <c r="N2578" s="340"/>
      <c r="O2578" s="340"/>
      <c r="P2578" s="340"/>
    </row>
    <row r="2579" spans="1:16" ht="14.1" customHeight="1" x14ac:dyDescent="0.2">
      <c r="A2579" s="104"/>
      <c r="E2579" s="337"/>
      <c r="J2579" s="340"/>
      <c r="K2579" s="340"/>
      <c r="L2579" s="340"/>
      <c r="M2579" s="340"/>
      <c r="N2579" s="340"/>
      <c r="O2579" s="340"/>
      <c r="P2579" s="340"/>
    </row>
    <row r="2580" spans="1:16" ht="14.1" customHeight="1" x14ac:dyDescent="0.2">
      <c r="A2580" s="104"/>
      <c r="E2580" s="337"/>
      <c r="J2580" s="340"/>
      <c r="K2580" s="340"/>
      <c r="L2580" s="340"/>
      <c r="M2580" s="340"/>
      <c r="N2580" s="340"/>
      <c r="O2580" s="340"/>
      <c r="P2580" s="340"/>
    </row>
    <row r="2581" spans="1:16" ht="14.1" customHeight="1" x14ac:dyDescent="0.2">
      <c r="A2581" s="104"/>
      <c r="E2581" s="337"/>
      <c r="J2581" s="340"/>
      <c r="K2581" s="340"/>
      <c r="L2581" s="340"/>
      <c r="M2581" s="340"/>
      <c r="N2581" s="340"/>
      <c r="O2581" s="340"/>
      <c r="P2581" s="340"/>
    </row>
    <row r="2582" spans="1:16" ht="14.1" customHeight="1" x14ac:dyDescent="0.2">
      <c r="A2582" s="104"/>
      <c r="E2582" s="337"/>
      <c r="J2582" s="340"/>
      <c r="K2582" s="340"/>
      <c r="L2582" s="340"/>
      <c r="M2582" s="340"/>
      <c r="N2582" s="340"/>
      <c r="O2582" s="340"/>
      <c r="P2582" s="340"/>
    </row>
    <row r="2583" spans="1:16" ht="14.1" customHeight="1" x14ac:dyDescent="0.2">
      <c r="A2583" s="104"/>
      <c r="E2583" s="337"/>
      <c r="J2583" s="340"/>
      <c r="K2583" s="340"/>
      <c r="L2583" s="340"/>
      <c r="M2583" s="340"/>
      <c r="N2583" s="340"/>
      <c r="O2583" s="340"/>
      <c r="P2583" s="340"/>
    </row>
    <row r="2584" spans="1:16" ht="14.1" customHeight="1" x14ac:dyDescent="0.2">
      <c r="A2584" s="104"/>
      <c r="E2584" s="337"/>
      <c r="J2584" s="340"/>
      <c r="K2584" s="340"/>
      <c r="L2584" s="340"/>
      <c r="M2584" s="340"/>
      <c r="N2584" s="340"/>
      <c r="O2584" s="340"/>
      <c r="P2584" s="340"/>
    </row>
    <row r="2585" spans="1:16" ht="14.1" customHeight="1" x14ac:dyDescent="0.2">
      <c r="A2585" s="104"/>
      <c r="E2585" s="337"/>
      <c r="J2585" s="340"/>
      <c r="K2585" s="340"/>
      <c r="L2585" s="340"/>
      <c r="M2585" s="340"/>
      <c r="N2585" s="340"/>
      <c r="O2585" s="340"/>
      <c r="P2585" s="340"/>
    </row>
    <row r="2586" spans="1:16" ht="14.1" customHeight="1" x14ac:dyDescent="0.2">
      <c r="A2586" s="104"/>
      <c r="E2586" s="337"/>
      <c r="J2586" s="340"/>
      <c r="K2586" s="340"/>
      <c r="L2586" s="340"/>
      <c r="M2586" s="340"/>
      <c r="N2586" s="340"/>
      <c r="O2586" s="340"/>
      <c r="P2586" s="340"/>
    </row>
    <row r="2587" spans="1:16" ht="14.1" customHeight="1" x14ac:dyDescent="0.2">
      <c r="A2587" s="104"/>
      <c r="E2587" s="337"/>
      <c r="J2587" s="340"/>
      <c r="K2587" s="340"/>
      <c r="L2587" s="340"/>
      <c r="M2587" s="340"/>
      <c r="N2587" s="340"/>
      <c r="O2587" s="340"/>
      <c r="P2587" s="340"/>
    </row>
    <row r="2588" spans="1:16" ht="14.1" customHeight="1" x14ac:dyDescent="0.2">
      <c r="A2588" s="104"/>
      <c r="E2588" s="337"/>
      <c r="J2588" s="340"/>
      <c r="K2588" s="340"/>
      <c r="L2588" s="340"/>
      <c r="M2588" s="340"/>
      <c r="N2588" s="340"/>
      <c r="O2588" s="340"/>
      <c r="P2588" s="340"/>
    </row>
    <row r="2589" spans="1:16" ht="14.1" customHeight="1" x14ac:dyDescent="0.2">
      <c r="A2589" s="104"/>
      <c r="E2589" s="337"/>
      <c r="J2589" s="340"/>
      <c r="K2589" s="340"/>
      <c r="L2589" s="340"/>
      <c r="M2589" s="340"/>
      <c r="N2589" s="340"/>
      <c r="O2589" s="340"/>
      <c r="P2589" s="340"/>
    </row>
    <row r="2590" spans="1:16" ht="14.1" customHeight="1" x14ac:dyDescent="0.2">
      <c r="A2590" s="104"/>
      <c r="E2590" s="337"/>
      <c r="J2590" s="340"/>
      <c r="K2590" s="340"/>
      <c r="L2590" s="340"/>
      <c r="M2590" s="340"/>
      <c r="N2590" s="340"/>
      <c r="O2590" s="340"/>
      <c r="P2590" s="340"/>
    </row>
    <row r="2591" spans="1:16" ht="14.1" customHeight="1" x14ac:dyDescent="0.2">
      <c r="A2591" s="104"/>
      <c r="E2591" s="337"/>
      <c r="J2591" s="340"/>
      <c r="K2591" s="340"/>
      <c r="L2591" s="340"/>
      <c r="M2591" s="340"/>
      <c r="N2591" s="340"/>
      <c r="O2591" s="340"/>
      <c r="P2591" s="340"/>
    </row>
    <row r="2592" spans="1:16" ht="14.1" customHeight="1" x14ac:dyDescent="0.2">
      <c r="A2592" s="104"/>
      <c r="E2592" s="337"/>
      <c r="J2592" s="340"/>
      <c r="K2592" s="340"/>
      <c r="L2592" s="340"/>
      <c r="M2592" s="340"/>
      <c r="N2592" s="340"/>
      <c r="O2592" s="340"/>
      <c r="P2592" s="340"/>
    </row>
    <row r="2593" spans="1:16" ht="14.1" customHeight="1" x14ac:dyDescent="0.2">
      <c r="A2593" s="104"/>
      <c r="E2593" s="337"/>
      <c r="J2593" s="340"/>
      <c r="K2593" s="340"/>
      <c r="L2593" s="340"/>
      <c r="M2593" s="340"/>
      <c r="N2593" s="340"/>
      <c r="O2593" s="340"/>
      <c r="P2593" s="340"/>
    </row>
    <row r="2594" spans="1:16" ht="14.1" customHeight="1" x14ac:dyDescent="0.2">
      <c r="A2594" s="104"/>
      <c r="E2594" s="337"/>
      <c r="J2594" s="340"/>
      <c r="K2594" s="340"/>
      <c r="L2594" s="340"/>
      <c r="M2594" s="340"/>
      <c r="N2594" s="340"/>
      <c r="O2594" s="340"/>
      <c r="P2594" s="340"/>
    </row>
    <row r="2595" spans="1:16" ht="14.1" customHeight="1" x14ac:dyDescent="0.2">
      <c r="A2595" s="104"/>
      <c r="E2595" s="337"/>
      <c r="J2595" s="340"/>
      <c r="K2595" s="340"/>
      <c r="L2595" s="340"/>
      <c r="M2595" s="340"/>
      <c r="N2595" s="340"/>
      <c r="O2595" s="340"/>
      <c r="P2595" s="340"/>
    </row>
    <row r="2596" spans="1:16" ht="14.1" customHeight="1" x14ac:dyDescent="0.2">
      <c r="A2596" s="104"/>
      <c r="E2596" s="337"/>
      <c r="J2596" s="340"/>
      <c r="K2596" s="340"/>
      <c r="L2596" s="340"/>
      <c r="M2596" s="340"/>
      <c r="N2596" s="340"/>
      <c r="O2596" s="340"/>
      <c r="P2596" s="340"/>
    </row>
    <row r="2597" spans="1:16" ht="14.1" customHeight="1" x14ac:dyDescent="0.2">
      <c r="A2597" s="104"/>
      <c r="E2597" s="337"/>
      <c r="J2597" s="340"/>
      <c r="K2597" s="340"/>
      <c r="L2597" s="340"/>
      <c r="M2597" s="340"/>
      <c r="N2597" s="340"/>
      <c r="O2597" s="340"/>
      <c r="P2597" s="340"/>
    </row>
    <row r="2598" spans="1:16" ht="14.1" customHeight="1" x14ac:dyDescent="0.2">
      <c r="A2598" s="104"/>
      <c r="E2598" s="337"/>
      <c r="J2598" s="340"/>
      <c r="K2598" s="340"/>
      <c r="L2598" s="340"/>
      <c r="M2598" s="340"/>
      <c r="N2598" s="340"/>
      <c r="O2598" s="340"/>
      <c r="P2598" s="340"/>
    </row>
    <row r="2599" spans="1:16" ht="14.1" customHeight="1" x14ac:dyDescent="0.2">
      <c r="A2599" s="104"/>
      <c r="E2599" s="337"/>
      <c r="J2599" s="340"/>
      <c r="K2599" s="340"/>
      <c r="L2599" s="340"/>
      <c r="M2599" s="340"/>
      <c r="N2599" s="340"/>
      <c r="O2599" s="340"/>
      <c r="P2599" s="340"/>
    </row>
    <row r="2600" spans="1:16" ht="14.1" customHeight="1" x14ac:dyDescent="0.2">
      <c r="A2600" s="104"/>
      <c r="E2600" s="337"/>
      <c r="J2600" s="340"/>
      <c r="K2600" s="340"/>
      <c r="L2600" s="340"/>
      <c r="M2600" s="340"/>
      <c r="N2600" s="340"/>
      <c r="O2600" s="340"/>
      <c r="P2600" s="340"/>
    </row>
    <row r="2601" spans="1:16" ht="14.1" customHeight="1" x14ac:dyDescent="0.2">
      <c r="A2601" s="104"/>
      <c r="E2601" s="337"/>
      <c r="J2601" s="340"/>
      <c r="K2601" s="340"/>
      <c r="L2601" s="340"/>
      <c r="M2601" s="340"/>
      <c r="N2601" s="340"/>
      <c r="O2601" s="340"/>
      <c r="P2601" s="340"/>
    </row>
    <row r="2602" spans="1:16" ht="14.1" customHeight="1" x14ac:dyDescent="0.2">
      <c r="A2602" s="104"/>
      <c r="E2602" s="337"/>
      <c r="J2602" s="340"/>
      <c r="K2602" s="340"/>
      <c r="L2602" s="340"/>
      <c r="M2602" s="340"/>
      <c r="N2602" s="340"/>
      <c r="O2602" s="340"/>
      <c r="P2602" s="340"/>
    </row>
    <row r="2603" spans="1:16" ht="14.1" customHeight="1" x14ac:dyDescent="0.2">
      <c r="A2603" s="104"/>
      <c r="E2603" s="337"/>
      <c r="J2603" s="340"/>
      <c r="K2603" s="340"/>
      <c r="L2603" s="340"/>
      <c r="M2603" s="340"/>
      <c r="N2603" s="340"/>
      <c r="O2603" s="340"/>
      <c r="P2603" s="340"/>
    </row>
    <row r="2604" spans="1:16" ht="14.1" customHeight="1" x14ac:dyDescent="0.2">
      <c r="A2604" s="104"/>
      <c r="E2604" s="337"/>
      <c r="J2604" s="340"/>
      <c r="K2604" s="340"/>
      <c r="L2604" s="340"/>
      <c r="M2604" s="340"/>
      <c r="N2604" s="340"/>
      <c r="O2604" s="340"/>
      <c r="P2604" s="340"/>
    </row>
    <row r="2605" spans="1:16" ht="14.1" customHeight="1" x14ac:dyDescent="0.2">
      <c r="A2605" s="104"/>
      <c r="E2605" s="337"/>
      <c r="J2605" s="340"/>
      <c r="K2605" s="340"/>
      <c r="L2605" s="340"/>
      <c r="M2605" s="340"/>
      <c r="N2605" s="340"/>
      <c r="O2605" s="340"/>
      <c r="P2605" s="340"/>
    </row>
    <row r="2606" spans="1:16" ht="14.1" customHeight="1" x14ac:dyDescent="0.2">
      <c r="A2606" s="104"/>
      <c r="E2606" s="337"/>
      <c r="J2606" s="340"/>
      <c r="K2606" s="340"/>
      <c r="L2606" s="340"/>
      <c r="M2606" s="340"/>
      <c r="N2606" s="340"/>
      <c r="O2606" s="340"/>
      <c r="P2606" s="340"/>
    </row>
    <row r="2607" spans="1:16" ht="14.1" customHeight="1" x14ac:dyDescent="0.2">
      <c r="A2607" s="104"/>
      <c r="E2607" s="337"/>
      <c r="J2607" s="340"/>
      <c r="K2607" s="340"/>
      <c r="L2607" s="340"/>
      <c r="M2607" s="340"/>
      <c r="N2607" s="340"/>
      <c r="O2607" s="340"/>
      <c r="P2607" s="340"/>
    </row>
    <row r="2608" spans="1:16" ht="14.1" customHeight="1" x14ac:dyDescent="0.2">
      <c r="A2608" s="104"/>
      <c r="E2608" s="337"/>
      <c r="J2608" s="340"/>
      <c r="K2608" s="340"/>
      <c r="L2608" s="340"/>
      <c r="M2608" s="340"/>
      <c r="N2608" s="340"/>
      <c r="O2608" s="340"/>
      <c r="P2608" s="340"/>
    </row>
    <row r="2609" spans="1:16" ht="14.1" customHeight="1" x14ac:dyDescent="0.2">
      <c r="A2609" s="104"/>
      <c r="E2609" s="337"/>
      <c r="J2609" s="340"/>
      <c r="K2609" s="340"/>
      <c r="L2609" s="340"/>
      <c r="M2609" s="340"/>
      <c r="N2609" s="340"/>
      <c r="O2609" s="340"/>
      <c r="P2609" s="340"/>
    </row>
    <row r="2610" spans="1:16" ht="14.1" customHeight="1" x14ac:dyDescent="0.2">
      <c r="A2610" s="104"/>
      <c r="E2610" s="337"/>
      <c r="J2610" s="340"/>
      <c r="K2610" s="340"/>
      <c r="L2610" s="340"/>
      <c r="M2610" s="340"/>
      <c r="N2610" s="340"/>
      <c r="O2610" s="340"/>
      <c r="P2610" s="340"/>
    </row>
    <row r="2611" spans="1:16" ht="14.1" customHeight="1" x14ac:dyDescent="0.2">
      <c r="A2611" s="104"/>
      <c r="E2611" s="337"/>
      <c r="J2611" s="340"/>
      <c r="K2611" s="340"/>
      <c r="L2611" s="340"/>
      <c r="M2611" s="340"/>
      <c r="N2611" s="340"/>
      <c r="O2611" s="340"/>
      <c r="P2611" s="340"/>
    </row>
    <row r="2612" spans="1:16" ht="14.1" customHeight="1" x14ac:dyDescent="0.2">
      <c r="A2612" s="104"/>
      <c r="E2612" s="337"/>
      <c r="J2612" s="340"/>
      <c r="K2612" s="340"/>
      <c r="L2612" s="340"/>
      <c r="M2612" s="340"/>
      <c r="N2612" s="340"/>
      <c r="O2612" s="340"/>
      <c r="P2612" s="340"/>
    </row>
    <row r="2613" spans="1:16" ht="14.1" customHeight="1" x14ac:dyDescent="0.2">
      <c r="A2613" s="104"/>
      <c r="E2613" s="337"/>
      <c r="J2613" s="340"/>
      <c r="K2613" s="340"/>
      <c r="L2613" s="340"/>
      <c r="M2613" s="340"/>
      <c r="N2613" s="340"/>
      <c r="O2613" s="340"/>
      <c r="P2613" s="340"/>
    </row>
    <row r="2614" spans="1:16" ht="14.1" customHeight="1" x14ac:dyDescent="0.2">
      <c r="A2614" s="104"/>
      <c r="E2614" s="337"/>
      <c r="J2614" s="340"/>
      <c r="K2614" s="340"/>
      <c r="L2614" s="340"/>
      <c r="M2614" s="340"/>
      <c r="N2614" s="340"/>
      <c r="O2614" s="340"/>
      <c r="P2614" s="340"/>
    </row>
    <row r="2615" spans="1:16" ht="14.1" customHeight="1" x14ac:dyDescent="0.2">
      <c r="A2615" s="104"/>
      <c r="E2615" s="337"/>
      <c r="J2615" s="340"/>
      <c r="K2615" s="340"/>
      <c r="L2615" s="340"/>
      <c r="M2615" s="340"/>
      <c r="N2615" s="340"/>
      <c r="O2615" s="340"/>
      <c r="P2615" s="340"/>
    </row>
    <row r="2616" spans="1:16" ht="14.1" customHeight="1" x14ac:dyDescent="0.2">
      <c r="A2616" s="104"/>
      <c r="E2616" s="337"/>
      <c r="J2616" s="340"/>
      <c r="K2616" s="340"/>
      <c r="L2616" s="340"/>
      <c r="M2616" s="340"/>
      <c r="N2616" s="340"/>
      <c r="O2616" s="340"/>
      <c r="P2616" s="340"/>
    </row>
    <row r="2617" spans="1:16" ht="14.1" customHeight="1" x14ac:dyDescent="0.2">
      <c r="A2617" s="104"/>
      <c r="E2617" s="337"/>
      <c r="J2617" s="340"/>
      <c r="K2617" s="340"/>
      <c r="L2617" s="340"/>
      <c r="M2617" s="340"/>
      <c r="N2617" s="340"/>
      <c r="O2617" s="340"/>
      <c r="P2617" s="340"/>
    </row>
    <row r="2618" spans="1:16" ht="14.1" customHeight="1" x14ac:dyDescent="0.2">
      <c r="A2618" s="104"/>
      <c r="E2618" s="337"/>
      <c r="J2618" s="340"/>
      <c r="K2618" s="340"/>
      <c r="L2618" s="340"/>
      <c r="M2618" s="340"/>
      <c r="N2618" s="340"/>
      <c r="O2618" s="340"/>
      <c r="P2618" s="340"/>
    </row>
    <row r="2619" spans="1:16" ht="14.1" customHeight="1" x14ac:dyDescent="0.2">
      <c r="A2619" s="104"/>
      <c r="E2619" s="337"/>
      <c r="J2619" s="340"/>
      <c r="K2619" s="340"/>
      <c r="L2619" s="340"/>
      <c r="M2619" s="340"/>
      <c r="N2619" s="340"/>
      <c r="O2619" s="340"/>
      <c r="P2619" s="340"/>
    </row>
    <row r="2620" spans="1:16" ht="14.1" customHeight="1" x14ac:dyDescent="0.2">
      <c r="A2620" s="104"/>
      <c r="E2620" s="337"/>
      <c r="J2620" s="340"/>
      <c r="K2620" s="340"/>
      <c r="L2620" s="340"/>
      <c r="M2620" s="340"/>
      <c r="N2620" s="340"/>
      <c r="O2620" s="340"/>
      <c r="P2620" s="340"/>
    </row>
    <row r="2621" spans="1:16" ht="14.1" customHeight="1" x14ac:dyDescent="0.2">
      <c r="A2621" s="104"/>
      <c r="E2621" s="337"/>
      <c r="J2621" s="340"/>
      <c r="K2621" s="340"/>
      <c r="L2621" s="340"/>
      <c r="M2621" s="340"/>
      <c r="N2621" s="340"/>
      <c r="O2621" s="340"/>
      <c r="P2621" s="340"/>
    </row>
    <row r="2622" spans="1:16" ht="14.1" customHeight="1" x14ac:dyDescent="0.2">
      <c r="A2622" s="104"/>
      <c r="E2622" s="337"/>
      <c r="J2622" s="340"/>
      <c r="K2622" s="340"/>
      <c r="L2622" s="340"/>
      <c r="M2622" s="340"/>
      <c r="N2622" s="340"/>
      <c r="O2622" s="340"/>
      <c r="P2622" s="340"/>
    </row>
    <row r="2623" spans="1:16" ht="14.1" customHeight="1" x14ac:dyDescent="0.2">
      <c r="A2623" s="104"/>
      <c r="E2623" s="337"/>
      <c r="J2623" s="340"/>
      <c r="K2623" s="340"/>
      <c r="L2623" s="340"/>
      <c r="M2623" s="340"/>
      <c r="N2623" s="340"/>
      <c r="O2623" s="340"/>
      <c r="P2623" s="340"/>
    </row>
    <row r="2624" spans="1:16" ht="14.1" customHeight="1" x14ac:dyDescent="0.2">
      <c r="A2624" s="104"/>
      <c r="E2624" s="337"/>
      <c r="J2624" s="340"/>
      <c r="K2624" s="340"/>
      <c r="L2624" s="340"/>
      <c r="M2624" s="340"/>
      <c r="N2624" s="340"/>
      <c r="O2624" s="340"/>
      <c r="P2624" s="340"/>
    </row>
    <row r="2625" spans="1:16" ht="14.1" customHeight="1" x14ac:dyDescent="0.2">
      <c r="A2625" s="104"/>
      <c r="E2625" s="337"/>
      <c r="J2625" s="340"/>
      <c r="K2625" s="340"/>
      <c r="L2625" s="340"/>
      <c r="M2625" s="340"/>
      <c r="N2625" s="340"/>
      <c r="O2625" s="340"/>
      <c r="P2625" s="340"/>
    </row>
    <row r="2626" spans="1:16" ht="14.1" customHeight="1" x14ac:dyDescent="0.2">
      <c r="A2626" s="104"/>
      <c r="E2626" s="337"/>
      <c r="J2626" s="340"/>
      <c r="K2626" s="340"/>
      <c r="L2626" s="340"/>
      <c r="M2626" s="340"/>
      <c r="N2626" s="340"/>
      <c r="O2626" s="340"/>
      <c r="P2626" s="340"/>
    </row>
    <row r="2627" spans="1:16" ht="14.1" customHeight="1" x14ac:dyDescent="0.2">
      <c r="A2627" s="104"/>
      <c r="E2627" s="337"/>
      <c r="J2627" s="340"/>
      <c r="K2627" s="340"/>
      <c r="L2627" s="340"/>
      <c r="M2627" s="340"/>
      <c r="N2627" s="340"/>
      <c r="O2627" s="340"/>
      <c r="P2627" s="340"/>
    </row>
    <row r="2628" spans="1:16" ht="14.1" customHeight="1" x14ac:dyDescent="0.2">
      <c r="A2628" s="104"/>
      <c r="E2628" s="337"/>
      <c r="J2628" s="340"/>
      <c r="K2628" s="340"/>
      <c r="L2628" s="340"/>
      <c r="M2628" s="340"/>
      <c r="N2628" s="340"/>
      <c r="O2628" s="340"/>
      <c r="P2628" s="340"/>
    </row>
    <row r="2629" spans="1:16" ht="14.1" customHeight="1" x14ac:dyDescent="0.2">
      <c r="A2629" s="104"/>
      <c r="E2629" s="337"/>
      <c r="J2629" s="340"/>
      <c r="K2629" s="340"/>
      <c r="L2629" s="340"/>
      <c r="M2629" s="340"/>
      <c r="N2629" s="340"/>
      <c r="O2629" s="340"/>
      <c r="P2629" s="340"/>
    </row>
    <row r="2630" spans="1:16" ht="14.1" customHeight="1" x14ac:dyDescent="0.2">
      <c r="A2630" s="104"/>
      <c r="E2630" s="337"/>
      <c r="J2630" s="340"/>
      <c r="K2630" s="340"/>
      <c r="L2630" s="340"/>
      <c r="M2630" s="340"/>
      <c r="N2630" s="340"/>
      <c r="O2630" s="340"/>
      <c r="P2630" s="340"/>
    </row>
    <row r="2631" spans="1:16" ht="14.1" customHeight="1" x14ac:dyDescent="0.2">
      <c r="A2631" s="104"/>
      <c r="E2631" s="337"/>
      <c r="J2631" s="340"/>
      <c r="K2631" s="340"/>
      <c r="L2631" s="340"/>
      <c r="M2631" s="340"/>
      <c r="N2631" s="340"/>
      <c r="O2631" s="340"/>
      <c r="P2631" s="340"/>
    </row>
    <row r="2632" spans="1:16" ht="14.1" customHeight="1" x14ac:dyDescent="0.2">
      <c r="A2632" s="104"/>
      <c r="E2632" s="337"/>
      <c r="J2632" s="340"/>
      <c r="K2632" s="340"/>
      <c r="L2632" s="340"/>
      <c r="M2632" s="340"/>
      <c r="N2632" s="340"/>
      <c r="O2632" s="340"/>
      <c r="P2632" s="340"/>
    </row>
    <row r="2633" spans="1:16" ht="14.1" customHeight="1" x14ac:dyDescent="0.2">
      <c r="A2633" s="104"/>
      <c r="E2633" s="337"/>
      <c r="J2633" s="340"/>
      <c r="K2633" s="340"/>
      <c r="L2633" s="340"/>
      <c r="M2633" s="340"/>
      <c r="N2633" s="340"/>
      <c r="O2633" s="340"/>
      <c r="P2633" s="340"/>
    </row>
    <row r="2634" spans="1:16" ht="14.1" customHeight="1" x14ac:dyDescent="0.2">
      <c r="A2634" s="104"/>
      <c r="E2634" s="337"/>
      <c r="J2634" s="340"/>
      <c r="K2634" s="340"/>
      <c r="L2634" s="340"/>
      <c r="M2634" s="340"/>
      <c r="N2634" s="340"/>
      <c r="O2634" s="340"/>
      <c r="P2634" s="340"/>
    </row>
    <row r="2635" spans="1:16" ht="14.1" customHeight="1" x14ac:dyDescent="0.2">
      <c r="A2635" s="104"/>
      <c r="E2635" s="337"/>
      <c r="J2635" s="340"/>
      <c r="K2635" s="340"/>
      <c r="L2635" s="340"/>
      <c r="M2635" s="340"/>
      <c r="N2635" s="340"/>
      <c r="O2635" s="340"/>
      <c r="P2635" s="340"/>
    </row>
    <row r="2636" spans="1:16" ht="14.1" customHeight="1" x14ac:dyDescent="0.2">
      <c r="A2636" s="104"/>
      <c r="E2636" s="337"/>
      <c r="J2636" s="340"/>
      <c r="K2636" s="340"/>
      <c r="L2636" s="340"/>
      <c r="M2636" s="340"/>
      <c r="N2636" s="340"/>
      <c r="O2636" s="340"/>
      <c r="P2636" s="340"/>
    </row>
    <row r="2637" spans="1:16" ht="14.1" customHeight="1" x14ac:dyDescent="0.2">
      <c r="A2637" s="104"/>
      <c r="E2637" s="337"/>
      <c r="J2637" s="340"/>
      <c r="K2637" s="340"/>
      <c r="L2637" s="340"/>
      <c r="M2637" s="340"/>
      <c r="N2637" s="340"/>
      <c r="O2637" s="340"/>
      <c r="P2637" s="340"/>
    </row>
    <row r="2638" spans="1:16" ht="14.1" customHeight="1" x14ac:dyDescent="0.2">
      <c r="A2638" s="104"/>
      <c r="E2638" s="337"/>
      <c r="J2638" s="340"/>
      <c r="K2638" s="340"/>
      <c r="L2638" s="340"/>
      <c r="M2638" s="340"/>
      <c r="N2638" s="340"/>
      <c r="O2638" s="340"/>
      <c r="P2638" s="340"/>
    </row>
    <row r="2639" spans="1:16" ht="14.1" customHeight="1" x14ac:dyDescent="0.2">
      <c r="A2639" s="104"/>
      <c r="E2639" s="337"/>
      <c r="J2639" s="340"/>
      <c r="K2639" s="340"/>
      <c r="L2639" s="340"/>
      <c r="M2639" s="340"/>
      <c r="N2639" s="340"/>
      <c r="O2639" s="340"/>
      <c r="P2639" s="340"/>
    </row>
    <row r="2640" spans="1:16" ht="14.1" customHeight="1" x14ac:dyDescent="0.2">
      <c r="A2640" s="104"/>
      <c r="E2640" s="337"/>
      <c r="J2640" s="340"/>
      <c r="K2640" s="340"/>
      <c r="L2640" s="340"/>
      <c r="M2640" s="340"/>
      <c r="N2640" s="340"/>
      <c r="O2640" s="340"/>
      <c r="P2640" s="340"/>
    </row>
    <row r="2641" spans="1:16" ht="14.1" customHeight="1" x14ac:dyDescent="0.2">
      <c r="A2641" s="104"/>
      <c r="E2641" s="337"/>
      <c r="J2641" s="340"/>
      <c r="K2641" s="340"/>
      <c r="L2641" s="340"/>
      <c r="M2641" s="340"/>
      <c r="N2641" s="340"/>
      <c r="O2641" s="340"/>
      <c r="P2641" s="340"/>
    </row>
    <row r="2642" spans="1:16" ht="14.1" customHeight="1" x14ac:dyDescent="0.2">
      <c r="A2642" s="104"/>
      <c r="E2642" s="337"/>
      <c r="J2642" s="340"/>
      <c r="K2642" s="340"/>
      <c r="L2642" s="340"/>
      <c r="M2642" s="340"/>
      <c r="N2642" s="340"/>
      <c r="O2642" s="340"/>
      <c r="P2642" s="340"/>
    </row>
    <row r="2643" spans="1:16" ht="14.1" customHeight="1" x14ac:dyDescent="0.2">
      <c r="A2643" s="104"/>
      <c r="E2643" s="337"/>
      <c r="J2643" s="340"/>
      <c r="K2643" s="340"/>
      <c r="L2643" s="340"/>
      <c r="M2643" s="340"/>
      <c r="N2643" s="340"/>
      <c r="O2643" s="340"/>
      <c r="P2643" s="340"/>
    </row>
    <row r="2644" spans="1:16" ht="14.1" customHeight="1" x14ac:dyDescent="0.2">
      <c r="A2644" s="104"/>
      <c r="E2644" s="337"/>
      <c r="J2644" s="340"/>
      <c r="K2644" s="340"/>
      <c r="L2644" s="340"/>
      <c r="M2644" s="340"/>
      <c r="N2644" s="340"/>
      <c r="O2644" s="340"/>
      <c r="P2644" s="340"/>
    </row>
    <row r="2645" spans="1:16" ht="14.1" customHeight="1" x14ac:dyDescent="0.2">
      <c r="A2645" s="104"/>
      <c r="E2645" s="337"/>
      <c r="J2645" s="340"/>
      <c r="K2645" s="340"/>
      <c r="L2645" s="340"/>
      <c r="M2645" s="340"/>
      <c r="N2645" s="340"/>
      <c r="O2645" s="340"/>
      <c r="P2645" s="340"/>
    </row>
    <row r="2646" spans="1:16" ht="14.1" customHeight="1" x14ac:dyDescent="0.2">
      <c r="A2646" s="104"/>
      <c r="E2646" s="337"/>
      <c r="J2646" s="340"/>
      <c r="K2646" s="340"/>
      <c r="L2646" s="340"/>
      <c r="M2646" s="340"/>
      <c r="N2646" s="340"/>
      <c r="O2646" s="340"/>
      <c r="P2646" s="340"/>
    </row>
    <row r="2647" spans="1:16" ht="14.1" customHeight="1" x14ac:dyDescent="0.2">
      <c r="A2647" s="104"/>
      <c r="E2647" s="337"/>
      <c r="J2647" s="340"/>
      <c r="K2647" s="340"/>
      <c r="L2647" s="340"/>
      <c r="M2647" s="340"/>
      <c r="N2647" s="340"/>
      <c r="O2647" s="340"/>
      <c r="P2647" s="340"/>
    </row>
    <row r="2648" spans="1:16" ht="14.1" customHeight="1" x14ac:dyDescent="0.2">
      <c r="A2648" s="104"/>
      <c r="E2648" s="337"/>
      <c r="J2648" s="340"/>
      <c r="K2648" s="340"/>
      <c r="L2648" s="340"/>
      <c r="M2648" s="340"/>
      <c r="N2648" s="340"/>
      <c r="O2648" s="340"/>
      <c r="P2648" s="340"/>
    </row>
    <row r="2649" spans="1:16" ht="14.1" customHeight="1" x14ac:dyDescent="0.2">
      <c r="A2649" s="104"/>
      <c r="E2649" s="337"/>
      <c r="J2649" s="340"/>
      <c r="K2649" s="340"/>
      <c r="L2649" s="340"/>
      <c r="M2649" s="340"/>
      <c r="N2649" s="340"/>
      <c r="O2649" s="340"/>
      <c r="P2649" s="340"/>
    </row>
    <row r="2650" spans="1:16" ht="14.1" customHeight="1" x14ac:dyDescent="0.2">
      <c r="A2650" s="104"/>
      <c r="E2650" s="337"/>
      <c r="J2650" s="340"/>
      <c r="K2650" s="340"/>
      <c r="L2650" s="340"/>
      <c r="M2650" s="340"/>
      <c r="N2650" s="340"/>
      <c r="O2650" s="340"/>
      <c r="P2650" s="340"/>
    </row>
    <row r="2651" spans="1:16" ht="14.1" customHeight="1" x14ac:dyDescent="0.2">
      <c r="A2651" s="104"/>
      <c r="E2651" s="337"/>
      <c r="J2651" s="340"/>
      <c r="K2651" s="340"/>
      <c r="L2651" s="340"/>
      <c r="M2651" s="340"/>
      <c r="N2651" s="340"/>
      <c r="O2651" s="340"/>
      <c r="P2651" s="340"/>
    </row>
    <row r="2652" spans="1:16" ht="14.1" customHeight="1" x14ac:dyDescent="0.2">
      <c r="A2652" s="104"/>
      <c r="E2652" s="337"/>
      <c r="J2652" s="340"/>
      <c r="K2652" s="340"/>
      <c r="L2652" s="340"/>
      <c r="M2652" s="340"/>
      <c r="N2652" s="340"/>
      <c r="O2652" s="340"/>
      <c r="P2652" s="340"/>
    </row>
    <row r="2653" spans="1:16" ht="14.1" customHeight="1" x14ac:dyDescent="0.2">
      <c r="A2653" s="104"/>
      <c r="E2653" s="337"/>
      <c r="J2653" s="340"/>
      <c r="K2653" s="340"/>
      <c r="L2653" s="340"/>
      <c r="M2653" s="340"/>
      <c r="N2653" s="340"/>
      <c r="O2653" s="340"/>
      <c r="P2653" s="340"/>
    </row>
    <row r="2654" spans="1:16" ht="14.1" customHeight="1" x14ac:dyDescent="0.2">
      <c r="A2654" s="104"/>
      <c r="E2654" s="337"/>
      <c r="J2654" s="340"/>
      <c r="K2654" s="340"/>
      <c r="L2654" s="340"/>
      <c r="M2654" s="340"/>
      <c r="N2654" s="340"/>
      <c r="O2654" s="340"/>
      <c r="P2654" s="340"/>
    </row>
    <row r="2655" spans="1:16" ht="14.1" customHeight="1" x14ac:dyDescent="0.2">
      <c r="A2655" s="104"/>
      <c r="E2655" s="337"/>
      <c r="J2655" s="340"/>
      <c r="K2655" s="340"/>
      <c r="L2655" s="340"/>
      <c r="M2655" s="340"/>
      <c r="N2655" s="340"/>
      <c r="O2655" s="340"/>
      <c r="P2655" s="340"/>
    </row>
    <row r="2656" spans="1:16" ht="14.1" customHeight="1" x14ac:dyDescent="0.2">
      <c r="A2656" s="104"/>
      <c r="E2656" s="337"/>
      <c r="J2656" s="340"/>
      <c r="K2656" s="340"/>
      <c r="L2656" s="340"/>
      <c r="M2656" s="340"/>
      <c r="N2656" s="340"/>
      <c r="O2656" s="340"/>
      <c r="P2656" s="340"/>
    </row>
    <row r="2657" spans="1:16" ht="14.1" customHeight="1" x14ac:dyDescent="0.2">
      <c r="A2657" s="104"/>
      <c r="E2657" s="337"/>
      <c r="J2657" s="340"/>
      <c r="K2657" s="340"/>
      <c r="L2657" s="340"/>
      <c r="M2657" s="340"/>
      <c r="N2657" s="340"/>
      <c r="O2657" s="340"/>
      <c r="P2657" s="340"/>
    </row>
    <row r="2658" spans="1:16" ht="14.1" customHeight="1" x14ac:dyDescent="0.2">
      <c r="A2658" s="104"/>
      <c r="E2658" s="337"/>
      <c r="J2658" s="340"/>
      <c r="K2658" s="340"/>
      <c r="L2658" s="340"/>
      <c r="M2658" s="340"/>
      <c r="N2658" s="340"/>
      <c r="O2658" s="340"/>
      <c r="P2658" s="340"/>
    </row>
    <row r="2659" spans="1:16" ht="14.1" customHeight="1" x14ac:dyDescent="0.2">
      <c r="A2659" s="104"/>
      <c r="E2659" s="337"/>
      <c r="J2659" s="340"/>
      <c r="K2659" s="340"/>
      <c r="L2659" s="340"/>
      <c r="M2659" s="340"/>
      <c r="N2659" s="340"/>
      <c r="O2659" s="340"/>
      <c r="P2659" s="340"/>
    </row>
    <row r="2660" spans="1:16" ht="14.1" customHeight="1" x14ac:dyDescent="0.2">
      <c r="A2660" s="104"/>
      <c r="E2660" s="337"/>
      <c r="J2660" s="340"/>
      <c r="K2660" s="340"/>
      <c r="L2660" s="340"/>
      <c r="M2660" s="340"/>
      <c r="N2660" s="340"/>
      <c r="O2660" s="340"/>
      <c r="P2660" s="340"/>
    </row>
    <row r="2661" spans="1:16" ht="14.1" customHeight="1" x14ac:dyDescent="0.2">
      <c r="A2661" s="104"/>
      <c r="E2661" s="337"/>
      <c r="J2661" s="340"/>
      <c r="K2661" s="340"/>
      <c r="L2661" s="340"/>
      <c r="M2661" s="340"/>
      <c r="N2661" s="340"/>
      <c r="O2661" s="340"/>
      <c r="P2661" s="340"/>
    </row>
    <row r="2662" spans="1:16" ht="14.1" customHeight="1" x14ac:dyDescent="0.2">
      <c r="A2662" s="104"/>
      <c r="E2662" s="337"/>
      <c r="J2662" s="340"/>
      <c r="K2662" s="340"/>
      <c r="L2662" s="340"/>
      <c r="M2662" s="340"/>
      <c r="N2662" s="340"/>
      <c r="O2662" s="340"/>
      <c r="P2662" s="340"/>
    </row>
    <row r="2663" spans="1:16" ht="14.1" customHeight="1" x14ac:dyDescent="0.2">
      <c r="A2663" s="104"/>
      <c r="E2663" s="337"/>
      <c r="J2663" s="340"/>
      <c r="K2663" s="340"/>
      <c r="L2663" s="340"/>
      <c r="M2663" s="340"/>
      <c r="N2663" s="340"/>
      <c r="O2663" s="340"/>
      <c r="P2663" s="340"/>
    </row>
    <row r="2664" spans="1:16" ht="14.1" customHeight="1" x14ac:dyDescent="0.2">
      <c r="A2664" s="104"/>
      <c r="E2664" s="337"/>
      <c r="J2664" s="340"/>
      <c r="K2664" s="340"/>
      <c r="L2664" s="340"/>
      <c r="M2664" s="340"/>
      <c r="N2664" s="340"/>
      <c r="O2664" s="340"/>
      <c r="P2664" s="340"/>
    </row>
    <row r="2665" spans="1:16" ht="14.1" customHeight="1" x14ac:dyDescent="0.2">
      <c r="A2665" s="104"/>
      <c r="E2665" s="337"/>
      <c r="J2665" s="340"/>
      <c r="K2665" s="340"/>
      <c r="L2665" s="340"/>
      <c r="M2665" s="340"/>
      <c r="N2665" s="340"/>
      <c r="O2665" s="340"/>
      <c r="P2665" s="340"/>
    </row>
    <row r="2666" spans="1:16" ht="14.1" customHeight="1" x14ac:dyDescent="0.2">
      <c r="A2666" s="104"/>
      <c r="E2666" s="337"/>
      <c r="J2666" s="340"/>
      <c r="K2666" s="340"/>
      <c r="L2666" s="340"/>
      <c r="M2666" s="340"/>
      <c r="N2666" s="340"/>
      <c r="O2666" s="340"/>
      <c r="P2666" s="340"/>
    </row>
    <row r="2667" spans="1:16" ht="14.1" customHeight="1" x14ac:dyDescent="0.2">
      <c r="A2667" s="104"/>
      <c r="E2667" s="337"/>
      <c r="J2667" s="340"/>
      <c r="K2667" s="340"/>
      <c r="L2667" s="340"/>
      <c r="M2667" s="340"/>
      <c r="N2667" s="340"/>
      <c r="O2667" s="340"/>
      <c r="P2667" s="340"/>
    </row>
    <row r="2668" spans="1:16" ht="14.1" customHeight="1" x14ac:dyDescent="0.2">
      <c r="A2668" s="104"/>
      <c r="E2668" s="337"/>
      <c r="J2668" s="340"/>
      <c r="K2668" s="340"/>
      <c r="L2668" s="340"/>
      <c r="M2668" s="340"/>
      <c r="N2668" s="340"/>
      <c r="O2668" s="340"/>
      <c r="P2668" s="340"/>
    </row>
    <row r="2669" spans="1:16" ht="14.1" customHeight="1" x14ac:dyDescent="0.2">
      <c r="A2669" s="104"/>
      <c r="E2669" s="337"/>
      <c r="J2669" s="340"/>
      <c r="K2669" s="340"/>
      <c r="L2669" s="340"/>
      <c r="M2669" s="340"/>
      <c r="N2669" s="340"/>
      <c r="O2669" s="340"/>
      <c r="P2669" s="340"/>
    </row>
    <row r="2670" spans="1:16" ht="14.1" customHeight="1" x14ac:dyDescent="0.2">
      <c r="A2670" s="104"/>
      <c r="E2670" s="337"/>
      <c r="J2670" s="340"/>
      <c r="K2670" s="340"/>
      <c r="L2670" s="340"/>
      <c r="M2670" s="340"/>
      <c r="N2670" s="340"/>
      <c r="O2670" s="340"/>
      <c r="P2670" s="340"/>
    </row>
    <row r="2671" spans="1:16" ht="14.1" customHeight="1" x14ac:dyDescent="0.2">
      <c r="A2671" s="104"/>
      <c r="E2671" s="337"/>
      <c r="J2671" s="340"/>
      <c r="K2671" s="340"/>
      <c r="L2671" s="340"/>
      <c r="M2671" s="340"/>
      <c r="N2671" s="340"/>
      <c r="O2671" s="340"/>
      <c r="P2671" s="340"/>
    </row>
    <row r="2672" spans="1:16" ht="14.1" customHeight="1" x14ac:dyDescent="0.2">
      <c r="A2672" s="104"/>
      <c r="E2672" s="337"/>
      <c r="J2672" s="340"/>
      <c r="K2672" s="340"/>
      <c r="L2672" s="340"/>
      <c r="M2672" s="340"/>
      <c r="N2672" s="340"/>
      <c r="O2672" s="340"/>
      <c r="P2672" s="340"/>
    </row>
    <row r="2673" spans="1:16" ht="14.1" customHeight="1" x14ac:dyDescent="0.2">
      <c r="A2673" s="104"/>
      <c r="E2673" s="337"/>
      <c r="J2673" s="340"/>
      <c r="K2673" s="340"/>
      <c r="L2673" s="340"/>
      <c r="M2673" s="340"/>
      <c r="N2673" s="340"/>
      <c r="O2673" s="340"/>
      <c r="P2673" s="340"/>
    </row>
    <row r="2674" spans="1:16" ht="14.1" customHeight="1" x14ac:dyDescent="0.2">
      <c r="A2674" s="104"/>
      <c r="E2674" s="337"/>
      <c r="J2674" s="340"/>
      <c r="K2674" s="340"/>
      <c r="L2674" s="340"/>
      <c r="M2674" s="340"/>
      <c r="N2674" s="340"/>
      <c r="O2674" s="340"/>
      <c r="P2674" s="340"/>
    </row>
    <row r="2675" spans="1:16" ht="14.1" customHeight="1" x14ac:dyDescent="0.2">
      <c r="A2675" s="104"/>
      <c r="E2675" s="337"/>
      <c r="J2675" s="340"/>
      <c r="K2675" s="340"/>
      <c r="L2675" s="340"/>
      <c r="M2675" s="340"/>
      <c r="N2675" s="340"/>
      <c r="O2675" s="340"/>
      <c r="P2675" s="340"/>
    </row>
    <row r="2676" spans="1:16" ht="14.1" customHeight="1" x14ac:dyDescent="0.2">
      <c r="A2676" s="104"/>
      <c r="E2676" s="337"/>
      <c r="J2676" s="340"/>
      <c r="K2676" s="340"/>
      <c r="L2676" s="340"/>
      <c r="M2676" s="340"/>
      <c r="N2676" s="340"/>
      <c r="O2676" s="340"/>
      <c r="P2676" s="340"/>
    </row>
    <row r="2677" spans="1:16" ht="14.1" customHeight="1" x14ac:dyDescent="0.2">
      <c r="A2677" s="104"/>
      <c r="E2677" s="337"/>
      <c r="J2677" s="340"/>
      <c r="K2677" s="340"/>
      <c r="L2677" s="340"/>
      <c r="M2677" s="340"/>
      <c r="N2677" s="340"/>
      <c r="O2677" s="340"/>
      <c r="P2677" s="340"/>
    </row>
    <row r="2678" spans="1:16" ht="14.1" customHeight="1" x14ac:dyDescent="0.2">
      <c r="A2678" s="104"/>
      <c r="E2678" s="337"/>
      <c r="J2678" s="340"/>
      <c r="K2678" s="340"/>
      <c r="L2678" s="340"/>
      <c r="M2678" s="340"/>
      <c r="N2678" s="340"/>
      <c r="O2678" s="340"/>
      <c r="P2678" s="340"/>
    </row>
    <row r="2679" spans="1:16" ht="14.1" customHeight="1" x14ac:dyDescent="0.2">
      <c r="A2679" s="104"/>
      <c r="E2679" s="337"/>
      <c r="J2679" s="340"/>
      <c r="K2679" s="340"/>
      <c r="L2679" s="340"/>
      <c r="M2679" s="340"/>
      <c r="N2679" s="340"/>
      <c r="O2679" s="340"/>
      <c r="P2679" s="340"/>
    </row>
    <row r="2680" spans="1:16" ht="14.1" customHeight="1" x14ac:dyDescent="0.2">
      <c r="A2680" s="104"/>
      <c r="E2680" s="337"/>
      <c r="J2680" s="340"/>
      <c r="K2680" s="340"/>
      <c r="L2680" s="340"/>
      <c r="M2680" s="340"/>
      <c r="N2680" s="340"/>
      <c r="O2680" s="340"/>
      <c r="P2680" s="340"/>
    </row>
    <row r="2681" spans="1:16" ht="14.1" customHeight="1" x14ac:dyDescent="0.2">
      <c r="A2681" s="104"/>
      <c r="E2681" s="337"/>
      <c r="J2681" s="340"/>
      <c r="K2681" s="340"/>
      <c r="L2681" s="340"/>
      <c r="M2681" s="340"/>
      <c r="N2681" s="340"/>
      <c r="O2681" s="340"/>
      <c r="P2681" s="340"/>
    </row>
    <row r="2682" spans="1:16" ht="14.1" customHeight="1" x14ac:dyDescent="0.2">
      <c r="A2682" s="104"/>
      <c r="E2682" s="337"/>
      <c r="J2682" s="340"/>
      <c r="K2682" s="340"/>
      <c r="L2682" s="340"/>
      <c r="M2682" s="340"/>
      <c r="N2682" s="340"/>
      <c r="O2682" s="340"/>
      <c r="P2682" s="340"/>
    </row>
    <row r="2683" spans="1:16" ht="14.1" customHeight="1" x14ac:dyDescent="0.2">
      <c r="A2683" s="104"/>
      <c r="E2683" s="337"/>
      <c r="J2683" s="340"/>
      <c r="K2683" s="340"/>
      <c r="L2683" s="340"/>
      <c r="M2683" s="340"/>
      <c r="N2683" s="340"/>
      <c r="O2683" s="340"/>
      <c r="P2683" s="340"/>
    </row>
    <row r="2684" spans="1:16" ht="14.1" customHeight="1" x14ac:dyDescent="0.2">
      <c r="A2684" s="104"/>
      <c r="E2684" s="337"/>
      <c r="J2684" s="340"/>
      <c r="K2684" s="340"/>
      <c r="L2684" s="340"/>
      <c r="M2684" s="340"/>
      <c r="N2684" s="340"/>
      <c r="O2684" s="340"/>
      <c r="P2684" s="340"/>
    </row>
    <row r="2685" spans="1:16" ht="14.1" customHeight="1" x14ac:dyDescent="0.2">
      <c r="A2685" s="104"/>
      <c r="E2685" s="337"/>
      <c r="J2685" s="340"/>
      <c r="K2685" s="340"/>
      <c r="L2685" s="340"/>
      <c r="M2685" s="340"/>
      <c r="N2685" s="340"/>
      <c r="O2685" s="340"/>
      <c r="P2685" s="340"/>
    </row>
    <row r="2686" spans="1:16" ht="14.1" customHeight="1" x14ac:dyDescent="0.2">
      <c r="A2686" s="104"/>
      <c r="E2686" s="337"/>
      <c r="J2686" s="340"/>
      <c r="K2686" s="340"/>
      <c r="L2686" s="340"/>
      <c r="M2686" s="340"/>
      <c r="N2686" s="340"/>
      <c r="O2686" s="340"/>
      <c r="P2686" s="340"/>
    </row>
    <row r="2687" spans="1:16" ht="14.1" customHeight="1" x14ac:dyDescent="0.2">
      <c r="A2687" s="104"/>
      <c r="E2687" s="337"/>
      <c r="J2687" s="340"/>
      <c r="K2687" s="340"/>
      <c r="L2687" s="340"/>
      <c r="M2687" s="340"/>
      <c r="N2687" s="340"/>
      <c r="O2687" s="340"/>
      <c r="P2687" s="340"/>
    </row>
    <row r="2688" spans="1:16" ht="14.1" customHeight="1" x14ac:dyDescent="0.2">
      <c r="A2688" s="104"/>
      <c r="E2688" s="337"/>
      <c r="J2688" s="340"/>
      <c r="K2688" s="340"/>
      <c r="L2688" s="340"/>
      <c r="M2688" s="340"/>
      <c r="N2688" s="340"/>
      <c r="O2688" s="340"/>
      <c r="P2688" s="340"/>
    </row>
    <row r="2689" spans="1:16" ht="14.1" customHeight="1" x14ac:dyDescent="0.2">
      <c r="A2689" s="104"/>
      <c r="E2689" s="337"/>
      <c r="J2689" s="340"/>
      <c r="K2689" s="340"/>
      <c r="L2689" s="340"/>
      <c r="M2689" s="340"/>
      <c r="N2689" s="340"/>
      <c r="O2689" s="340"/>
      <c r="P2689" s="340"/>
    </row>
    <row r="2690" spans="1:16" ht="14.1" customHeight="1" x14ac:dyDescent="0.2">
      <c r="A2690" s="104"/>
      <c r="E2690" s="337"/>
      <c r="J2690" s="340"/>
      <c r="K2690" s="340"/>
      <c r="L2690" s="340"/>
      <c r="M2690" s="340"/>
      <c r="N2690" s="340"/>
      <c r="O2690" s="340"/>
      <c r="P2690" s="340"/>
    </row>
    <row r="2691" spans="1:16" ht="14.1" customHeight="1" x14ac:dyDescent="0.2">
      <c r="A2691" s="104"/>
      <c r="E2691" s="337"/>
      <c r="J2691" s="340"/>
      <c r="K2691" s="340"/>
      <c r="L2691" s="340"/>
      <c r="M2691" s="340"/>
      <c r="N2691" s="340"/>
      <c r="O2691" s="340"/>
      <c r="P2691" s="340"/>
    </row>
    <row r="2692" spans="1:16" ht="14.1" customHeight="1" x14ac:dyDescent="0.2">
      <c r="A2692" s="104"/>
      <c r="E2692" s="337"/>
      <c r="J2692" s="340"/>
      <c r="K2692" s="340"/>
      <c r="L2692" s="340"/>
      <c r="M2692" s="340"/>
      <c r="N2692" s="340"/>
      <c r="O2692" s="340"/>
      <c r="P2692" s="340"/>
    </row>
    <row r="2693" spans="1:16" ht="14.1" customHeight="1" x14ac:dyDescent="0.2">
      <c r="A2693" s="104"/>
      <c r="E2693" s="337"/>
      <c r="J2693" s="340"/>
      <c r="K2693" s="340"/>
      <c r="L2693" s="340"/>
      <c r="M2693" s="340"/>
      <c r="N2693" s="340"/>
      <c r="O2693" s="340"/>
      <c r="P2693" s="340"/>
    </row>
    <row r="2694" spans="1:16" ht="14.1" customHeight="1" x14ac:dyDescent="0.2">
      <c r="A2694" s="104"/>
      <c r="E2694" s="337"/>
      <c r="J2694" s="340"/>
      <c r="K2694" s="340"/>
      <c r="L2694" s="340"/>
      <c r="M2694" s="340"/>
      <c r="N2694" s="340"/>
      <c r="O2694" s="340"/>
      <c r="P2694" s="340"/>
    </row>
    <row r="2695" spans="1:16" ht="14.1" customHeight="1" x14ac:dyDescent="0.2">
      <c r="A2695" s="104"/>
      <c r="E2695" s="337"/>
      <c r="J2695" s="340"/>
      <c r="K2695" s="340"/>
      <c r="L2695" s="340"/>
      <c r="M2695" s="340"/>
      <c r="N2695" s="340"/>
      <c r="O2695" s="340"/>
      <c r="P2695" s="340"/>
    </row>
    <row r="2696" spans="1:16" ht="14.1" customHeight="1" x14ac:dyDescent="0.2">
      <c r="A2696" s="104"/>
      <c r="E2696" s="337"/>
      <c r="J2696" s="340"/>
      <c r="K2696" s="340"/>
      <c r="L2696" s="340"/>
      <c r="M2696" s="340"/>
      <c r="N2696" s="340"/>
      <c r="O2696" s="340"/>
      <c r="P2696" s="340"/>
    </row>
    <row r="2697" spans="1:16" ht="14.1" customHeight="1" x14ac:dyDescent="0.2">
      <c r="A2697" s="104"/>
      <c r="E2697" s="337"/>
      <c r="J2697" s="340"/>
      <c r="K2697" s="340"/>
      <c r="L2697" s="340"/>
      <c r="M2697" s="340"/>
      <c r="N2697" s="340"/>
      <c r="O2697" s="340"/>
      <c r="P2697" s="340"/>
    </row>
    <row r="2698" spans="1:16" ht="14.1" customHeight="1" x14ac:dyDescent="0.2">
      <c r="A2698" s="104"/>
      <c r="E2698" s="337"/>
      <c r="J2698" s="340"/>
      <c r="K2698" s="340"/>
      <c r="L2698" s="340"/>
      <c r="M2698" s="340"/>
      <c r="N2698" s="340"/>
      <c r="O2698" s="340"/>
      <c r="P2698" s="340"/>
    </row>
    <row r="2699" spans="1:16" ht="14.1" customHeight="1" x14ac:dyDescent="0.2">
      <c r="A2699" s="104"/>
      <c r="E2699" s="337"/>
      <c r="J2699" s="340"/>
      <c r="K2699" s="340"/>
      <c r="L2699" s="340"/>
      <c r="M2699" s="340"/>
      <c r="N2699" s="340"/>
      <c r="O2699" s="340"/>
      <c r="P2699" s="340"/>
    </row>
    <row r="2700" spans="1:16" ht="14.1" customHeight="1" x14ac:dyDescent="0.2">
      <c r="A2700" s="104"/>
      <c r="E2700" s="337"/>
      <c r="J2700" s="340"/>
      <c r="K2700" s="340"/>
      <c r="L2700" s="340"/>
      <c r="M2700" s="340"/>
      <c r="N2700" s="340"/>
      <c r="O2700" s="340"/>
      <c r="P2700" s="340"/>
    </row>
    <row r="2701" spans="1:16" ht="14.1" customHeight="1" x14ac:dyDescent="0.2">
      <c r="A2701" s="104"/>
      <c r="E2701" s="337"/>
      <c r="J2701" s="340"/>
      <c r="K2701" s="340"/>
      <c r="L2701" s="340"/>
      <c r="M2701" s="340"/>
      <c r="N2701" s="340"/>
      <c r="O2701" s="340"/>
      <c r="P2701" s="340"/>
    </row>
    <row r="2702" spans="1:16" ht="14.1" customHeight="1" x14ac:dyDescent="0.2">
      <c r="A2702" s="104"/>
      <c r="E2702" s="337"/>
      <c r="J2702" s="340"/>
      <c r="K2702" s="340"/>
      <c r="L2702" s="340"/>
      <c r="M2702" s="340"/>
      <c r="N2702" s="340"/>
      <c r="O2702" s="340"/>
      <c r="P2702" s="340"/>
    </row>
    <row r="2703" spans="1:16" ht="14.1" customHeight="1" x14ac:dyDescent="0.2">
      <c r="A2703" s="104"/>
      <c r="E2703" s="337"/>
      <c r="J2703" s="340"/>
      <c r="K2703" s="340"/>
      <c r="L2703" s="340"/>
      <c r="M2703" s="340"/>
      <c r="N2703" s="340"/>
      <c r="O2703" s="340"/>
      <c r="P2703" s="340"/>
    </row>
    <row r="2704" spans="1:16" ht="14.1" customHeight="1" x14ac:dyDescent="0.2">
      <c r="A2704" s="104"/>
      <c r="E2704" s="337"/>
      <c r="J2704" s="340"/>
      <c r="K2704" s="340"/>
      <c r="L2704" s="340"/>
      <c r="M2704" s="340"/>
      <c r="N2704" s="340"/>
      <c r="O2704" s="340"/>
      <c r="P2704" s="340"/>
    </row>
    <row r="2705" spans="1:16" ht="14.1" customHeight="1" x14ac:dyDescent="0.2">
      <c r="A2705" s="104"/>
      <c r="E2705" s="337"/>
      <c r="J2705" s="340"/>
      <c r="K2705" s="340"/>
      <c r="L2705" s="340"/>
      <c r="M2705" s="340"/>
      <c r="N2705" s="340"/>
      <c r="O2705" s="340"/>
      <c r="P2705" s="340"/>
    </row>
    <row r="2706" spans="1:16" ht="14.1" customHeight="1" x14ac:dyDescent="0.2">
      <c r="A2706" s="104"/>
      <c r="E2706" s="337"/>
      <c r="J2706" s="340"/>
      <c r="K2706" s="340"/>
      <c r="L2706" s="340"/>
      <c r="M2706" s="340"/>
      <c r="N2706" s="340"/>
      <c r="O2706" s="340"/>
      <c r="P2706" s="340"/>
    </row>
    <row r="2707" spans="1:16" ht="14.1" customHeight="1" x14ac:dyDescent="0.2">
      <c r="A2707" s="104"/>
      <c r="E2707" s="337"/>
      <c r="J2707" s="340"/>
      <c r="K2707" s="340"/>
      <c r="L2707" s="340"/>
      <c r="M2707" s="340"/>
      <c r="N2707" s="340"/>
      <c r="O2707" s="340"/>
      <c r="P2707" s="340"/>
    </row>
    <row r="2708" spans="1:16" ht="14.1" customHeight="1" x14ac:dyDescent="0.2">
      <c r="A2708" s="104"/>
      <c r="E2708" s="337"/>
      <c r="J2708" s="340"/>
      <c r="K2708" s="340"/>
      <c r="L2708" s="340"/>
      <c r="M2708" s="340"/>
      <c r="N2708" s="340"/>
      <c r="O2708" s="340"/>
      <c r="P2708" s="340"/>
    </row>
    <row r="2709" spans="1:16" ht="14.1" customHeight="1" x14ac:dyDescent="0.2">
      <c r="A2709" s="104"/>
      <c r="E2709" s="337"/>
      <c r="J2709" s="340"/>
      <c r="K2709" s="340"/>
      <c r="L2709" s="340"/>
      <c r="M2709" s="340"/>
      <c r="N2709" s="340"/>
      <c r="O2709" s="340"/>
      <c r="P2709" s="340"/>
    </row>
    <row r="2710" spans="1:16" ht="14.1" customHeight="1" x14ac:dyDescent="0.2">
      <c r="A2710" s="104"/>
      <c r="E2710" s="337"/>
      <c r="J2710" s="340"/>
      <c r="K2710" s="340"/>
      <c r="L2710" s="340"/>
      <c r="M2710" s="340"/>
      <c r="N2710" s="340"/>
      <c r="O2710" s="340"/>
      <c r="P2710" s="340"/>
    </row>
    <row r="2711" spans="1:16" ht="14.1" customHeight="1" x14ac:dyDescent="0.2">
      <c r="A2711" s="104"/>
      <c r="E2711" s="337"/>
      <c r="J2711" s="340"/>
      <c r="K2711" s="340"/>
      <c r="L2711" s="340"/>
      <c r="M2711" s="340"/>
      <c r="N2711" s="340"/>
      <c r="O2711" s="340"/>
      <c r="P2711" s="340"/>
    </row>
    <row r="2712" spans="1:16" ht="14.1" customHeight="1" x14ac:dyDescent="0.2">
      <c r="A2712" s="104"/>
      <c r="E2712" s="337"/>
      <c r="J2712" s="340"/>
      <c r="K2712" s="340"/>
      <c r="L2712" s="340"/>
      <c r="M2712" s="340"/>
      <c r="N2712" s="340"/>
      <c r="O2712" s="340"/>
      <c r="P2712" s="340"/>
    </row>
    <row r="2713" spans="1:16" ht="14.1" customHeight="1" x14ac:dyDescent="0.2">
      <c r="A2713" s="104"/>
      <c r="E2713" s="337"/>
      <c r="J2713" s="340"/>
      <c r="K2713" s="340"/>
      <c r="L2713" s="340"/>
      <c r="M2713" s="340"/>
      <c r="N2713" s="340"/>
      <c r="O2713" s="340"/>
      <c r="P2713" s="340"/>
    </row>
    <row r="2714" spans="1:16" ht="14.1" customHeight="1" x14ac:dyDescent="0.2">
      <c r="A2714" s="104"/>
      <c r="E2714" s="337"/>
      <c r="J2714" s="340"/>
      <c r="K2714" s="340"/>
      <c r="L2714" s="340"/>
      <c r="M2714" s="340"/>
      <c r="N2714" s="340"/>
      <c r="O2714" s="340"/>
      <c r="P2714" s="340"/>
    </row>
    <row r="2715" spans="1:16" ht="14.1" customHeight="1" x14ac:dyDescent="0.2">
      <c r="A2715" s="104"/>
      <c r="E2715" s="337"/>
      <c r="J2715" s="340"/>
      <c r="K2715" s="340"/>
      <c r="L2715" s="340"/>
      <c r="M2715" s="340"/>
      <c r="N2715" s="340"/>
      <c r="O2715" s="340"/>
      <c r="P2715" s="340"/>
    </row>
    <row r="2716" spans="1:16" ht="14.1" customHeight="1" x14ac:dyDescent="0.2">
      <c r="A2716" s="104"/>
      <c r="E2716" s="337"/>
      <c r="J2716" s="340"/>
      <c r="K2716" s="340"/>
      <c r="L2716" s="340"/>
      <c r="M2716" s="340"/>
      <c r="N2716" s="340"/>
      <c r="O2716" s="340"/>
      <c r="P2716" s="340"/>
    </row>
    <row r="2717" spans="1:16" ht="14.1" customHeight="1" x14ac:dyDescent="0.2">
      <c r="A2717" s="104"/>
      <c r="E2717" s="337"/>
      <c r="J2717" s="340"/>
      <c r="K2717" s="340"/>
      <c r="L2717" s="340"/>
      <c r="M2717" s="340"/>
      <c r="N2717" s="340"/>
      <c r="O2717" s="340"/>
      <c r="P2717" s="340"/>
    </row>
    <row r="2718" spans="1:16" ht="14.1" customHeight="1" x14ac:dyDescent="0.2">
      <c r="A2718" s="104"/>
      <c r="E2718" s="337"/>
      <c r="J2718" s="340"/>
      <c r="K2718" s="340"/>
      <c r="L2718" s="340"/>
      <c r="M2718" s="340"/>
      <c r="N2718" s="340"/>
      <c r="O2718" s="340"/>
      <c r="P2718" s="340"/>
    </row>
    <row r="2719" spans="1:16" ht="14.1" customHeight="1" x14ac:dyDescent="0.2">
      <c r="A2719" s="104"/>
      <c r="E2719" s="337"/>
      <c r="J2719" s="340"/>
      <c r="K2719" s="340"/>
      <c r="L2719" s="340"/>
      <c r="M2719" s="340"/>
      <c r="N2719" s="340"/>
      <c r="O2719" s="340"/>
      <c r="P2719" s="340"/>
    </row>
    <row r="2720" spans="1:16" ht="14.1" customHeight="1" x14ac:dyDescent="0.2">
      <c r="A2720" s="104"/>
      <c r="E2720" s="337"/>
      <c r="J2720" s="340"/>
      <c r="K2720" s="340"/>
      <c r="L2720" s="340"/>
      <c r="M2720" s="340"/>
      <c r="N2720" s="340"/>
      <c r="O2720" s="340"/>
      <c r="P2720" s="340"/>
    </row>
    <row r="2721" spans="1:16" ht="14.1" customHeight="1" x14ac:dyDescent="0.2">
      <c r="A2721" s="104"/>
      <c r="E2721" s="337"/>
      <c r="J2721" s="340"/>
      <c r="K2721" s="340"/>
      <c r="L2721" s="340"/>
      <c r="M2721" s="340"/>
      <c r="N2721" s="340"/>
      <c r="O2721" s="340"/>
      <c r="P2721" s="340"/>
    </row>
    <row r="2722" spans="1:16" ht="14.1" customHeight="1" x14ac:dyDescent="0.2">
      <c r="A2722" s="104"/>
      <c r="E2722" s="337"/>
      <c r="J2722" s="340"/>
      <c r="K2722" s="340"/>
      <c r="L2722" s="340"/>
      <c r="M2722" s="340"/>
      <c r="N2722" s="340"/>
      <c r="O2722" s="340"/>
      <c r="P2722" s="340"/>
    </row>
    <row r="2723" spans="1:16" ht="14.1" customHeight="1" x14ac:dyDescent="0.2">
      <c r="A2723" s="104"/>
      <c r="E2723" s="337"/>
      <c r="J2723" s="340"/>
      <c r="K2723" s="340"/>
      <c r="L2723" s="340"/>
      <c r="M2723" s="340"/>
      <c r="N2723" s="340"/>
      <c r="O2723" s="340"/>
      <c r="P2723" s="340"/>
    </row>
    <row r="2724" spans="1:16" ht="14.1" customHeight="1" x14ac:dyDescent="0.2">
      <c r="A2724" s="104"/>
      <c r="E2724" s="337"/>
      <c r="J2724" s="340"/>
      <c r="K2724" s="340"/>
      <c r="L2724" s="340"/>
      <c r="M2724" s="340"/>
      <c r="N2724" s="340"/>
      <c r="O2724" s="340"/>
      <c r="P2724" s="340"/>
    </row>
    <row r="2725" spans="1:16" ht="14.1" customHeight="1" x14ac:dyDescent="0.2">
      <c r="A2725" s="104"/>
      <c r="E2725" s="337"/>
      <c r="J2725" s="340"/>
      <c r="K2725" s="340"/>
      <c r="L2725" s="340"/>
      <c r="M2725" s="340"/>
      <c r="N2725" s="340"/>
      <c r="O2725" s="340"/>
      <c r="P2725" s="340"/>
    </row>
    <row r="2726" spans="1:16" ht="14.1" customHeight="1" x14ac:dyDescent="0.2">
      <c r="A2726" s="104"/>
      <c r="E2726" s="337"/>
      <c r="J2726" s="340"/>
      <c r="K2726" s="340"/>
      <c r="L2726" s="340"/>
      <c r="M2726" s="340"/>
      <c r="N2726" s="340"/>
      <c r="O2726" s="340"/>
      <c r="P2726" s="340"/>
    </row>
    <row r="2727" spans="1:16" ht="14.1" customHeight="1" x14ac:dyDescent="0.2">
      <c r="A2727" s="104"/>
      <c r="E2727" s="337"/>
      <c r="J2727" s="340"/>
      <c r="K2727" s="340"/>
      <c r="L2727" s="340"/>
      <c r="M2727" s="340"/>
      <c r="N2727" s="340"/>
      <c r="O2727" s="340"/>
      <c r="P2727" s="340"/>
    </row>
    <row r="2728" spans="1:16" ht="14.1" customHeight="1" x14ac:dyDescent="0.2">
      <c r="A2728" s="104"/>
      <c r="E2728" s="337"/>
      <c r="J2728" s="340"/>
      <c r="K2728" s="340"/>
      <c r="L2728" s="340"/>
      <c r="M2728" s="340"/>
      <c r="N2728" s="340"/>
      <c r="O2728" s="340"/>
      <c r="P2728" s="340"/>
    </row>
    <row r="2729" spans="1:16" ht="14.1" customHeight="1" x14ac:dyDescent="0.2">
      <c r="A2729" s="104"/>
      <c r="E2729" s="337"/>
      <c r="J2729" s="340"/>
      <c r="K2729" s="340"/>
      <c r="L2729" s="340"/>
      <c r="M2729" s="340"/>
      <c r="N2729" s="340"/>
      <c r="O2729" s="340"/>
      <c r="P2729" s="340"/>
    </row>
    <row r="2730" spans="1:16" ht="14.1" customHeight="1" x14ac:dyDescent="0.2">
      <c r="A2730" s="104"/>
      <c r="E2730" s="337"/>
      <c r="J2730" s="340"/>
      <c r="K2730" s="340"/>
      <c r="L2730" s="340"/>
      <c r="M2730" s="340"/>
      <c r="N2730" s="340"/>
      <c r="O2730" s="340"/>
      <c r="P2730" s="340"/>
    </row>
    <row r="2731" spans="1:16" ht="14.1" customHeight="1" x14ac:dyDescent="0.2">
      <c r="A2731" s="104"/>
      <c r="E2731" s="337"/>
      <c r="J2731" s="340"/>
      <c r="K2731" s="340"/>
      <c r="L2731" s="340"/>
      <c r="M2731" s="340"/>
      <c r="N2731" s="340"/>
      <c r="O2731" s="340"/>
      <c r="P2731" s="340"/>
    </row>
    <row r="2732" spans="1:16" ht="14.1" customHeight="1" x14ac:dyDescent="0.2">
      <c r="A2732" s="104"/>
      <c r="E2732" s="337"/>
      <c r="J2732" s="340"/>
      <c r="K2732" s="340"/>
      <c r="L2732" s="340"/>
      <c r="M2732" s="340"/>
      <c r="N2732" s="340"/>
      <c r="O2732" s="340"/>
      <c r="P2732" s="340"/>
    </row>
    <row r="2733" spans="1:16" ht="14.1" customHeight="1" x14ac:dyDescent="0.2">
      <c r="A2733" s="104"/>
      <c r="E2733" s="337"/>
      <c r="J2733" s="340"/>
      <c r="K2733" s="340"/>
      <c r="L2733" s="340"/>
      <c r="M2733" s="340"/>
      <c r="N2733" s="340"/>
      <c r="O2733" s="340"/>
      <c r="P2733" s="340"/>
    </row>
    <row r="2734" spans="1:16" ht="14.1" customHeight="1" x14ac:dyDescent="0.2">
      <c r="A2734" s="104"/>
      <c r="E2734" s="337"/>
      <c r="J2734" s="340"/>
      <c r="K2734" s="340"/>
      <c r="L2734" s="340"/>
      <c r="M2734" s="340"/>
      <c r="N2734" s="340"/>
      <c r="O2734" s="340"/>
      <c r="P2734" s="340"/>
    </row>
    <row r="2735" spans="1:16" ht="14.1" customHeight="1" x14ac:dyDescent="0.2">
      <c r="A2735" s="104"/>
      <c r="E2735" s="337"/>
      <c r="J2735" s="340"/>
      <c r="K2735" s="340"/>
      <c r="L2735" s="340"/>
      <c r="M2735" s="340"/>
      <c r="N2735" s="340"/>
      <c r="O2735" s="340"/>
      <c r="P2735" s="340"/>
    </row>
    <row r="2736" spans="1:16" ht="14.1" customHeight="1" x14ac:dyDescent="0.2">
      <c r="A2736" s="104"/>
      <c r="E2736" s="337"/>
      <c r="J2736" s="340"/>
      <c r="K2736" s="340"/>
      <c r="L2736" s="340"/>
      <c r="M2736" s="340"/>
      <c r="N2736" s="340"/>
      <c r="O2736" s="340"/>
      <c r="P2736" s="340"/>
    </row>
    <row r="2737" spans="1:16" ht="14.1" customHeight="1" x14ac:dyDescent="0.2">
      <c r="A2737" s="104"/>
      <c r="E2737" s="337"/>
      <c r="J2737" s="340"/>
      <c r="K2737" s="340"/>
      <c r="L2737" s="340"/>
      <c r="M2737" s="340"/>
      <c r="N2737" s="340"/>
      <c r="O2737" s="340"/>
      <c r="P2737" s="340"/>
    </row>
    <row r="2738" spans="1:16" ht="14.1" customHeight="1" x14ac:dyDescent="0.2">
      <c r="A2738" s="104"/>
      <c r="E2738" s="337"/>
      <c r="J2738" s="340"/>
      <c r="K2738" s="340"/>
      <c r="L2738" s="340"/>
      <c r="M2738" s="340"/>
      <c r="N2738" s="340"/>
      <c r="O2738" s="340"/>
      <c r="P2738" s="340"/>
    </row>
    <row r="2739" spans="1:16" ht="14.1" customHeight="1" x14ac:dyDescent="0.2">
      <c r="A2739" s="104"/>
      <c r="E2739" s="337"/>
      <c r="J2739" s="340"/>
      <c r="K2739" s="340"/>
      <c r="L2739" s="340"/>
      <c r="M2739" s="340"/>
      <c r="N2739" s="340"/>
      <c r="O2739" s="340"/>
      <c r="P2739" s="340"/>
    </row>
    <row r="2740" spans="1:16" ht="14.1" customHeight="1" x14ac:dyDescent="0.2">
      <c r="A2740" s="104"/>
      <c r="E2740" s="337"/>
      <c r="J2740" s="340"/>
      <c r="K2740" s="340"/>
      <c r="L2740" s="340"/>
      <c r="M2740" s="340"/>
      <c r="N2740" s="340"/>
      <c r="O2740" s="340"/>
      <c r="P2740" s="340"/>
    </row>
    <row r="2741" spans="1:16" ht="14.1" customHeight="1" x14ac:dyDescent="0.2">
      <c r="A2741" s="104"/>
      <c r="E2741" s="337"/>
      <c r="J2741" s="340"/>
      <c r="K2741" s="340"/>
      <c r="L2741" s="340"/>
      <c r="M2741" s="340"/>
      <c r="N2741" s="340"/>
      <c r="O2741" s="340"/>
      <c r="P2741" s="340"/>
    </row>
    <row r="2742" spans="1:16" ht="14.1" customHeight="1" x14ac:dyDescent="0.2">
      <c r="A2742" s="104"/>
      <c r="E2742" s="337"/>
      <c r="J2742" s="340"/>
      <c r="K2742" s="340"/>
      <c r="L2742" s="340"/>
      <c r="M2742" s="340"/>
      <c r="N2742" s="340"/>
      <c r="O2742" s="340"/>
      <c r="P2742" s="340"/>
    </row>
    <row r="2743" spans="1:16" ht="14.1" customHeight="1" x14ac:dyDescent="0.2">
      <c r="A2743" s="104"/>
      <c r="E2743" s="337"/>
      <c r="J2743" s="340"/>
      <c r="K2743" s="340"/>
      <c r="L2743" s="340"/>
      <c r="M2743" s="340"/>
      <c r="N2743" s="340"/>
      <c r="O2743" s="340"/>
      <c r="P2743" s="340"/>
    </row>
    <row r="2744" spans="1:16" ht="14.1" customHeight="1" x14ac:dyDescent="0.2">
      <c r="A2744" s="104"/>
      <c r="E2744" s="337"/>
      <c r="J2744" s="340"/>
      <c r="K2744" s="340"/>
      <c r="L2744" s="340"/>
      <c r="M2744" s="340"/>
      <c r="N2744" s="340"/>
      <c r="O2744" s="340"/>
      <c r="P2744" s="340"/>
    </row>
    <row r="2745" spans="1:16" ht="14.1" customHeight="1" x14ac:dyDescent="0.2">
      <c r="A2745" s="104"/>
      <c r="E2745" s="337"/>
      <c r="J2745" s="340"/>
      <c r="K2745" s="340"/>
      <c r="L2745" s="340"/>
      <c r="M2745" s="340"/>
      <c r="N2745" s="340"/>
      <c r="O2745" s="340"/>
      <c r="P2745" s="340"/>
    </row>
    <row r="2746" spans="1:16" ht="14.1" customHeight="1" x14ac:dyDescent="0.2">
      <c r="A2746" s="104"/>
      <c r="E2746" s="337"/>
      <c r="J2746" s="340"/>
      <c r="K2746" s="340"/>
      <c r="L2746" s="340"/>
      <c r="M2746" s="340"/>
      <c r="N2746" s="340"/>
      <c r="O2746" s="340"/>
      <c r="P2746" s="340"/>
    </row>
    <row r="2747" spans="1:16" ht="14.1" customHeight="1" x14ac:dyDescent="0.2">
      <c r="A2747" s="104"/>
      <c r="E2747" s="337"/>
      <c r="J2747" s="340"/>
      <c r="K2747" s="340"/>
      <c r="L2747" s="340"/>
      <c r="M2747" s="340"/>
      <c r="N2747" s="340"/>
      <c r="O2747" s="340"/>
      <c r="P2747" s="340"/>
    </row>
    <row r="2748" spans="1:16" ht="14.1" customHeight="1" x14ac:dyDescent="0.2">
      <c r="A2748" s="104"/>
      <c r="E2748" s="337"/>
      <c r="J2748" s="340"/>
      <c r="K2748" s="340"/>
      <c r="L2748" s="340"/>
      <c r="M2748" s="340"/>
      <c r="N2748" s="340"/>
      <c r="O2748" s="340"/>
      <c r="P2748" s="340"/>
    </row>
    <row r="2749" spans="1:16" ht="14.1" customHeight="1" x14ac:dyDescent="0.2">
      <c r="A2749" s="104"/>
      <c r="E2749" s="337"/>
      <c r="J2749" s="340"/>
      <c r="K2749" s="340"/>
      <c r="L2749" s="340"/>
      <c r="M2749" s="340"/>
      <c r="N2749" s="340"/>
      <c r="O2749" s="340"/>
      <c r="P2749" s="340"/>
    </row>
    <row r="2750" spans="1:16" ht="14.1" customHeight="1" x14ac:dyDescent="0.2">
      <c r="A2750" s="104"/>
      <c r="E2750" s="337"/>
      <c r="J2750" s="340"/>
      <c r="K2750" s="340"/>
      <c r="L2750" s="340"/>
      <c r="M2750" s="340"/>
      <c r="N2750" s="340"/>
      <c r="O2750" s="340"/>
      <c r="P2750" s="340"/>
    </row>
    <row r="2751" spans="1:16" ht="14.1" customHeight="1" x14ac:dyDescent="0.2">
      <c r="A2751" s="104"/>
      <c r="E2751" s="337"/>
      <c r="J2751" s="340"/>
      <c r="K2751" s="340"/>
      <c r="L2751" s="340"/>
      <c r="M2751" s="340"/>
      <c r="N2751" s="340"/>
      <c r="O2751" s="340"/>
      <c r="P2751" s="340"/>
    </row>
    <row r="2752" spans="1:16" ht="14.1" customHeight="1" x14ac:dyDescent="0.2">
      <c r="A2752" s="104"/>
      <c r="E2752" s="337"/>
      <c r="J2752" s="340"/>
      <c r="K2752" s="340"/>
      <c r="L2752" s="340"/>
      <c r="M2752" s="340"/>
      <c r="N2752" s="340"/>
      <c r="O2752" s="340"/>
      <c r="P2752" s="340"/>
    </row>
    <row r="2753" spans="1:16" ht="14.1" customHeight="1" x14ac:dyDescent="0.2">
      <c r="A2753" s="104"/>
      <c r="E2753" s="337"/>
      <c r="J2753" s="340"/>
      <c r="K2753" s="340"/>
      <c r="L2753" s="340"/>
      <c r="M2753" s="340"/>
      <c r="N2753" s="340"/>
      <c r="O2753" s="340"/>
      <c r="P2753" s="340"/>
    </row>
    <row r="2754" spans="1:16" ht="14.1" customHeight="1" x14ac:dyDescent="0.2">
      <c r="A2754" s="104"/>
      <c r="E2754" s="337"/>
      <c r="J2754" s="340"/>
      <c r="K2754" s="340"/>
      <c r="L2754" s="340"/>
      <c r="M2754" s="340"/>
      <c r="N2754" s="340"/>
      <c r="O2754" s="340"/>
      <c r="P2754" s="340"/>
    </row>
    <row r="2755" spans="1:16" ht="14.1" customHeight="1" x14ac:dyDescent="0.2">
      <c r="A2755" s="104"/>
      <c r="E2755" s="337"/>
      <c r="J2755" s="340"/>
      <c r="K2755" s="340"/>
      <c r="L2755" s="340"/>
      <c r="M2755" s="340"/>
      <c r="N2755" s="340"/>
      <c r="O2755" s="340"/>
      <c r="P2755" s="340"/>
    </row>
    <row r="2756" spans="1:16" ht="14.1" customHeight="1" x14ac:dyDescent="0.2">
      <c r="A2756" s="104"/>
      <c r="E2756" s="337"/>
      <c r="J2756" s="340"/>
      <c r="K2756" s="340"/>
      <c r="L2756" s="340"/>
      <c r="M2756" s="340"/>
      <c r="N2756" s="340"/>
      <c r="O2756" s="340"/>
      <c r="P2756" s="340"/>
    </row>
    <row r="2757" spans="1:16" ht="14.1" customHeight="1" x14ac:dyDescent="0.2">
      <c r="A2757" s="104"/>
      <c r="E2757" s="337"/>
      <c r="J2757" s="340"/>
      <c r="K2757" s="340"/>
      <c r="L2757" s="340"/>
      <c r="M2757" s="340"/>
      <c r="N2757" s="340"/>
      <c r="O2757" s="340"/>
      <c r="P2757" s="340"/>
    </row>
    <row r="2758" spans="1:16" ht="14.1" customHeight="1" x14ac:dyDescent="0.2">
      <c r="A2758" s="104"/>
      <c r="E2758" s="337"/>
      <c r="J2758" s="340"/>
      <c r="K2758" s="340"/>
      <c r="L2758" s="340"/>
      <c r="M2758" s="340"/>
      <c r="N2758" s="340"/>
      <c r="O2758" s="340"/>
      <c r="P2758" s="340"/>
    </row>
    <row r="2759" spans="1:16" ht="14.1" customHeight="1" x14ac:dyDescent="0.2">
      <c r="A2759" s="104"/>
      <c r="E2759" s="337"/>
      <c r="J2759" s="340"/>
      <c r="K2759" s="340"/>
      <c r="L2759" s="340"/>
      <c r="M2759" s="340"/>
      <c r="N2759" s="340"/>
      <c r="O2759" s="340"/>
      <c r="P2759" s="340"/>
    </row>
    <row r="2760" spans="1:16" ht="14.1" customHeight="1" x14ac:dyDescent="0.2">
      <c r="A2760" s="104"/>
      <c r="E2760" s="337"/>
      <c r="J2760" s="340"/>
      <c r="K2760" s="340"/>
      <c r="L2760" s="340"/>
      <c r="M2760" s="340"/>
      <c r="N2760" s="340"/>
      <c r="O2760" s="340"/>
      <c r="P2760" s="340"/>
    </row>
    <row r="2761" spans="1:16" ht="14.1" customHeight="1" x14ac:dyDescent="0.2">
      <c r="A2761" s="104"/>
      <c r="E2761" s="337"/>
      <c r="J2761" s="340"/>
      <c r="K2761" s="340"/>
      <c r="L2761" s="340"/>
      <c r="M2761" s="340"/>
      <c r="N2761" s="340"/>
      <c r="O2761" s="340"/>
      <c r="P2761" s="340"/>
    </row>
    <row r="2762" spans="1:16" ht="14.1" customHeight="1" x14ac:dyDescent="0.2">
      <c r="A2762" s="104"/>
      <c r="E2762" s="337"/>
      <c r="J2762" s="340"/>
      <c r="K2762" s="340"/>
      <c r="L2762" s="340"/>
      <c r="M2762" s="340"/>
      <c r="N2762" s="340"/>
      <c r="O2762" s="340"/>
      <c r="P2762" s="340"/>
    </row>
    <row r="2763" spans="1:16" ht="14.1" customHeight="1" x14ac:dyDescent="0.2">
      <c r="A2763" s="104"/>
      <c r="E2763" s="337"/>
      <c r="J2763" s="340"/>
      <c r="K2763" s="340"/>
      <c r="L2763" s="340"/>
      <c r="M2763" s="340"/>
      <c r="N2763" s="340"/>
      <c r="O2763" s="340"/>
      <c r="P2763" s="340"/>
    </row>
    <row r="2764" spans="1:16" ht="14.1" customHeight="1" x14ac:dyDescent="0.2">
      <c r="A2764" s="104"/>
      <c r="E2764" s="337"/>
      <c r="J2764" s="340"/>
      <c r="K2764" s="340"/>
      <c r="L2764" s="340"/>
      <c r="M2764" s="340"/>
      <c r="N2764" s="340"/>
      <c r="O2764" s="340"/>
      <c r="P2764" s="340"/>
    </row>
    <row r="2765" spans="1:16" ht="14.1" customHeight="1" x14ac:dyDescent="0.2">
      <c r="A2765" s="104"/>
      <c r="E2765" s="337"/>
      <c r="J2765" s="340"/>
      <c r="K2765" s="340"/>
      <c r="L2765" s="340"/>
      <c r="M2765" s="340"/>
      <c r="N2765" s="340"/>
      <c r="O2765" s="340"/>
      <c r="P2765" s="340"/>
    </row>
    <row r="2766" spans="1:16" ht="14.1" customHeight="1" x14ac:dyDescent="0.2">
      <c r="A2766" s="104"/>
      <c r="E2766" s="337"/>
      <c r="J2766" s="340"/>
      <c r="K2766" s="340"/>
      <c r="L2766" s="340"/>
      <c r="M2766" s="340"/>
      <c r="N2766" s="340"/>
      <c r="O2766" s="340"/>
      <c r="P2766" s="340"/>
    </row>
    <row r="2767" spans="1:16" ht="14.1" customHeight="1" x14ac:dyDescent="0.2">
      <c r="A2767" s="104"/>
      <c r="E2767" s="337"/>
      <c r="J2767" s="340"/>
      <c r="K2767" s="340"/>
      <c r="L2767" s="340"/>
      <c r="M2767" s="340"/>
      <c r="N2767" s="340"/>
      <c r="O2767" s="340"/>
      <c r="P2767" s="340"/>
    </row>
    <row r="2768" spans="1:16" ht="14.1" customHeight="1" x14ac:dyDescent="0.2">
      <c r="A2768" s="104"/>
      <c r="E2768" s="337"/>
      <c r="J2768" s="340"/>
      <c r="K2768" s="340"/>
      <c r="L2768" s="340"/>
      <c r="M2768" s="340"/>
      <c r="N2768" s="340"/>
      <c r="O2768" s="340"/>
      <c r="P2768" s="340"/>
    </row>
    <row r="2769" spans="1:16" ht="14.1" customHeight="1" x14ac:dyDescent="0.2">
      <c r="A2769" s="104"/>
      <c r="E2769" s="337"/>
      <c r="J2769" s="340"/>
      <c r="K2769" s="340"/>
      <c r="L2769" s="340"/>
      <c r="M2769" s="340"/>
      <c r="N2769" s="340"/>
      <c r="O2769" s="340"/>
      <c r="P2769" s="340"/>
    </row>
    <row r="2770" spans="1:16" ht="14.1" customHeight="1" x14ac:dyDescent="0.2">
      <c r="A2770" s="104"/>
      <c r="E2770" s="337"/>
      <c r="J2770" s="340"/>
      <c r="K2770" s="340"/>
      <c r="L2770" s="340"/>
      <c r="M2770" s="340"/>
      <c r="N2770" s="340"/>
      <c r="O2770" s="340"/>
      <c r="P2770" s="340"/>
    </row>
    <row r="2771" spans="1:16" ht="14.1" customHeight="1" x14ac:dyDescent="0.2">
      <c r="A2771" s="104"/>
      <c r="E2771" s="337"/>
      <c r="J2771" s="340"/>
      <c r="K2771" s="340"/>
      <c r="L2771" s="340"/>
      <c r="M2771" s="340"/>
      <c r="N2771" s="340"/>
      <c r="O2771" s="340"/>
      <c r="P2771" s="340"/>
    </row>
    <row r="2772" spans="1:16" ht="14.1" customHeight="1" x14ac:dyDescent="0.2">
      <c r="A2772" s="104"/>
      <c r="E2772" s="337"/>
      <c r="J2772" s="340"/>
      <c r="K2772" s="340"/>
      <c r="L2772" s="340"/>
      <c r="M2772" s="340"/>
      <c r="N2772" s="340"/>
      <c r="O2772" s="340"/>
      <c r="P2772" s="340"/>
    </row>
    <row r="2773" spans="1:16" ht="14.1" customHeight="1" x14ac:dyDescent="0.2">
      <c r="A2773" s="104"/>
      <c r="E2773" s="337"/>
      <c r="J2773" s="340"/>
      <c r="K2773" s="340"/>
      <c r="L2773" s="340"/>
      <c r="M2773" s="340"/>
      <c r="N2773" s="340"/>
      <c r="O2773" s="340"/>
      <c r="P2773" s="340"/>
    </row>
    <row r="2774" spans="1:16" ht="14.1" customHeight="1" x14ac:dyDescent="0.2">
      <c r="A2774" s="104"/>
      <c r="E2774" s="337"/>
      <c r="J2774" s="340"/>
      <c r="K2774" s="340"/>
      <c r="L2774" s="340"/>
      <c r="M2774" s="340"/>
      <c r="N2774" s="340"/>
      <c r="O2774" s="340"/>
      <c r="P2774" s="340"/>
    </row>
    <row r="2775" spans="1:16" ht="14.1" customHeight="1" x14ac:dyDescent="0.2">
      <c r="A2775" s="104"/>
      <c r="E2775" s="337"/>
      <c r="J2775" s="340"/>
      <c r="K2775" s="340"/>
      <c r="L2775" s="340"/>
      <c r="M2775" s="340"/>
      <c r="N2775" s="340"/>
      <c r="O2775" s="340"/>
      <c r="P2775" s="340"/>
    </row>
    <row r="2776" spans="1:16" ht="14.1" customHeight="1" x14ac:dyDescent="0.2">
      <c r="A2776" s="104"/>
      <c r="E2776" s="337"/>
      <c r="J2776" s="340"/>
      <c r="K2776" s="340"/>
      <c r="L2776" s="340"/>
      <c r="M2776" s="340"/>
      <c r="N2776" s="340"/>
      <c r="O2776" s="340"/>
      <c r="P2776" s="340"/>
    </row>
    <row r="2777" spans="1:16" ht="14.1" customHeight="1" x14ac:dyDescent="0.2">
      <c r="A2777" s="104"/>
      <c r="E2777" s="337"/>
      <c r="J2777" s="340"/>
      <c r="K2777" s="340"/>
      <c r="L2777" s="340"/>
      <c r="M2777" s="340"/>
      <c r="N2777" s="340"/>
      <c r="O2777" s="340"/>
      <c r="P2777" s="340"/>
    </row>
    <row r="2778" spans="1:16" ht="14.1" customHeight="1" x14ac:dyDescent="0.2">
      <c r="A2778" s="104"/>
      <c r="E2778" s="337"/>
      <c r="J2778" s="340"/>
      <c r="K2778" s="340"/>
      <c r="L2778" s="340"/>
      <c r="M2778" s="340"/>
      <c r="N2778" s="340"/>
      <c r="O2778" s="340"/>
      <c r="P2778" s="340"/>
    </row>
    <row r="2779" spans="1:16" ht="14.1" customHeight="1" x14ac:dyDescent="0.2">
      <c r="A2779" s="104"/>
      <c r="E2779" s="337"/>
      <c r="J2779" s="340"/>
      <c r="K2779" s="340"/>
      <c r="L2779" s="340"/>
      <c r="M2779" s="340"/>
      <c r="N2779" s="340"/>
      <c r="O2779" s="340"/>
      <c r="P2779" s="340"/>
    </row>
    <row r="2780" spans="1:16" ht="14.1" customHeight="1" x14ac:dyDescent="0.2">
      <c r="A2780" s="104"/>
      <c r="E2780" s="337"/>
      <c r="J2780" s="340"/>
      <c r="K2780" s="340"/>
      <c r="L2780" s="340"/>
      <c r="M2780" s="340"/>
      <c r="N2780" s="340"/>
      <c r="O2780" s="340"/>
      <c r="P2780" s="340"/>
    </row>
    <row r="2781" spans="1:16" ht="14.1" customHeight="1" x14ac:dyDescent="0.2">
      <c r="A2781" s="104"/>
      <c r="E2781" s="337"/>
      <c r="J2781" s="340"/>
      <c r="K2781" s="340"/>
      <c r="L2781" s="340"/>
      <c r="M2781" s="340"/>
      <c r="N2781" s="340"/>
      <c r="O2781" s="340"/>
      <c r="P2781" s="340"/>
    </row>
    <row r="2782" spans="1:16" ht="14.1" customHeight="1" x14ac:dyDescent="0.2">
      <c r="A2782" s="104"/>
      <c r="E2782" s="337"/>
      <c r="J2782" s="340"/>
      <c r="K2782" s="340"/>
      <c r="L2782" s="340"/>
      <c r="M2782" s="340"/>
      <c r="N2782" s="340"/>
      <c r="O2782" s="340"/>
      <c r="P2782" s="340"/>
    </row>
    <row r="2783" spans="1:16" ht="14.1" customHeight="1" x14ac:dyDescent="0.2">
      <c r="A2783" s="104"/>
      <c r="E2783" s="337"/>
      <c r="J2783" s="340"/>
      <c r="K2783" s="340"/>
      <c r="L2783" s="340"/>
      <c r="M2783" s="340"/>
      <c r="N2783" s="340"/>
      <c r="O2783" s="340"/>
      <c r="P2783" s="340"/>
    </row>
    <row r="2784" spans="1:16" ht="14.1" customHeight="1" x14ac:dyDescent="0.2">
      <c r="A2784" s="104"/>
      <c r="E2784" s="337"/>
      <c r="J2784" s="340"/>
      <c r="K2784" s="340"/>
      <c r="L2784" s="340"/>
      <c r="M2784" s="340"/>
      <c r="N2784" s="340"/>
      <c r="O2784" s="340"/>
      <c r="P2784" s="340"/>
    </row>
    <row r="2785" spans="1:16" ht="14.1" customHeight="1" x14ac:dyDescent="0.2">
      <c r="A2785" s="104"/>
      <c r="E2785" s="337"/>
      <c r="J2785" s="340"/>
      <c r="K2785" s="340"/>
      <c r="L2785" s="340"/>
      <c r="M2785" s="340"/>
      <c r="N2785" s="340"/>
      <c r="O2785" s="340"/>
      <c r="P2785" s="340"/>
    </row>
    <row r="2786" spans="1:16" ht="14.1" customHeight="1" x14ac:dyDescent="0.2">
      <c r="A2786" s="104"/>
      <c r="E2786" s="337"/>
      <c r="J2786" s="340"/>
      <c r="K2786" s="340"/>
      <c r="L2786" s="340"/>
      <c r="M2786" s="340"/>
      <c r="N2786" s="340"/>
      <c r="O2786" s="340"/>
      <c r="P2786" s="340"/>
    </row>
    <row r="2787" spans="1:16" ht="14.1" customHeight="1" x14ac:dyDescent="0.2">
      <c r="A2787" s="104"/>
      <c r="E2787" s="337"/>
      <c r="J2787" s="340"/>
      <c r="K2787" s="340"/>
      <c r="L2787" s="340"/>
      <c r="M2787" s="340"/>
      <c r="N2787" s="340"/>
      <c r="O2787" s="340"/>
      <c r="P2787" s="340"/>
    </row>
    <row r="2788" spans="1:16" ht="14.1" customHeight="1" x14ac:dyDescent="0.2">
      <c r="A2788" s="104"/>
      <c r="E2788" s="337"/>
      <c r="J2788" s="340"/>
      <c r="K2788" s="340"/>
      <c r="L2788" s="340"/>
      <c r="M2788" s="340"/>
      <c r="N2788" s="340"/>
      <c r="O2788" s="340"/>
      <c r="P2788" s="340"/>
    </row>
    <row r="2789" spans="1:16" ht="14.1" customHeight="1" x14ac:dyDescent="0.2">
      <c r="A2789" s="104"/>
      <c r="E2789" s="337"/>
      <c r="J2789" s="340"/>
      <c r="K2789" s="340"/>
      <c r="L2789" s="340"/>
      <c r="M2789" s="340"/>
      <c r="N2789" s="340"/>
      <c r="O2789" s="340"/>
      <c r="P2789" s="340"/>
    </row>
    <row r="2790" spans="1:16" ht="14.1" customHeight="1" x14ac:dyDescent="0.2">
      <c r="A2790" s="104"/>
      <c r="E2790" s="337"/>
      <c r="J2790" s="340"/>
      <c r="K2790" s="340"/>
      <c r="L2790" s="340"/>
      <c r="M2790" s="340"/>
      <c r="N2790" s="340"/>
      <c r="O2790" s="340"/>
      <c r="P2790" s="340"/>
    </row>
    <row r="2791" spans="1:16" ht="14.1" customHeight="1" x14ac:dyDescent="0.2">
      <c r="A2791" s="104"/>
      <c r="E2791" s="337"/>
      <c r="J2791" s="340"/>
      <c r="K2791" s="340"/>
      <c r="L2791" s="340"/>
      <c r="M2791" s="340"/>
      <c r="N2791" s="340"/>
      <c r="O2791" s="340"/>
      <c r="P2791" s="340"/>
    </row>
    <row r="2792" spans="1:16" ht="14.1" customHeight="1" x14ac:dyDescent="0.2">
      <c r="A2792" s="104"/>
      <c r="E2792" s="337"/>
      <c r="J2792" s="340"/>
      <c r="K2792" s="340"/>
      <c r="L2792" s="340"/>
      <c r="M2792" s="340"/>
      <c r="N2792" s="340"/>
      <c r="O2792" s="340"/>
      <c r="P2792" s="340"/>
    </row>
    <row r="2793" spans="1:16" ht="14.1" customHeight="1" x14ac:dyDescent="0.2">
      <c r="A2793" s="104"/>
      <c r="E2793" s="337"/>
      <c r="J2793" s="340"/>
      <c r="K2793" s="340"/>
      <c r="L2793" s="340"/>
      <c r="M2793" s="340"/>
      <c r="N2793" s="340"/>
      <c r="O2793" s="340"/>
      <c r="P2793" s="340"/>
    </row>
    <row r="2794" spans="1:16" ht="14.1" customHeight="1" x14ac:dyDescent="0.2">
      <c r="A2794" s="104"/>
      <c r="E2794" s="337"/>
      <c r="J2794" s="340"/>
      <c r="K2794" s="340"/>
      <c r="L2794" s="340"/>
      <c r="M2794" s="340"/>
      <c r="N2794" s="340"/>
      <c r="O2794" s="340"/>
      <c r="P2794" s="340"/>
    </row>
    <row r="2795" spans="1:16" ht="14.1" customHeight="1" x14ac:dyDescent="0.2">
      <c r="A2795" s="104"/>
      <c r="E2795" s="337"/>
      <c r="J2795" s="340"/>
      <c r="K2795" s="340"/>
      <c r="L2795" s="340"/>
      <c r="M2795" s="340"/>
      <c r="N2795" s="340"/>
      <c r="O2795" s="340"/>
      <c r="P2795" s="340"/>
    </row>
    <row r="2796" spans="1:16" ht="14.1" customHeight="1" x14ac:dyDescent="0.2">
      <c r="A2796" s="104"/>
      <c r="E2796" s="337"/>
      <c r="J2796" s="340"/>
      <c r="K2796" s="340"/>
      <c r="L2796" s="340"/>
      <c r="M2796" s="340"/>
      <c r="N2796" s="340"/>
      <c r="O2796" s="340"/>
      <c r="P2796" s="340"/>
    </row>
    <row r="2797" spans="1:16" ht="14.1" customHeight="1" x14ac:dyDescent="0.2">
      <c r="A2797" s="104"/>
      <c r="E2797" s="337"/>
      <c r="J2797" s="340"/>
      <c r="K2797" s="340"/>
      <c r="L2797" s="340"/>
      <c r="M2797" s="340"/>
      <c r="N2797" s="340"/>
      <c r="O2797" s="340"/>
      <c r="P2797" s="340"/>
    </row>
    <row r="2798" spans="1:16" ht="14.1" customHeight="1" x14ac:dyDescent="0.2">
      <c r="A2798" s="104"/>
      <c r="E2798" s="337"/>
      <c r="J2798" s="340"/>
      <c r="K2798" s="340"/>
      <c r="L2798" s="340"/>
      <c r="M2798" s="340"/>
      <c r="N2798" s="340"/>
      <c r="O2798" s="340"/>
      <c r="P2798" s="340"/>
    </row>
    <row r="2799" spans="1:16" ht="14.1" customHeight="1" x14ac:dyDescent="0.2">
      <c r="A2799" s="104"/>
      <c r="E2799" s="337"/>
      <c r="J2799" s="340"/>
      <c r="K2799" s="340"/>
      <c r="L2799" s="340"/>
      <c r="M2799" s="340"/>
      <c r="N2799" s="340"/>
      <c r="O2799" s="340"/>
      <c r="P2799" s="340"/>
    </row>
    <row r="2800" spans="1:16" ht="14.1" customHeight="1" x14ac:dyDescent="0.2">
      <c r="A2800" s="104"/>
      <c r="E2800" s="337"/>
      <c r="J2800" s="340"/>
      <c r="K2800" s="340"/>
      <c r="L2800" s="340"/>
      <c r="M2800" s="340"/>
      <c r="N2800" s="340"/>
      <c r="O2800" s="340"/>
      <c r="P2800" s="340"/>
    </row>
    <row r="2801" spans="1:16" ht="14.1" customHeight="1" x14ac:dyDescent="0.2">
      <c r="A2801" s="104"/>
      <c r="E2801" s="337"/>
      <c r="J2801" s="340"/>
      <c r="K2801" s="340"/>
      <c r="L2801" s="340"/>
      <c r="M2801" s="340"/>
      <c r="N2801" s="340"/>
      <c r="O2801" s="340"/>
      <c r="P2801" s="340"/>
    </row>
    <row r="2802" spans="1:16" ht="14.1" customHeight="1" x14ac:dyDescent="0.2">
      <c r="A2802" s="104"/>
      <c r="E2802" s="337"/>
      <c r="J2802" s="340"/>
      <c r="K2802" s="340"/>
      <c r="L2802" s="340"/>
      <c r="M2802" s="340"/>
      <c r="N2802" s="340"/>
      <c r="O2802" s="340"/>
      <c r="P2802" s="340"/>
    </row>
    <row r="2803" spans="1:16" ht="14.1" customHeight="1" x14ac:dyDescent="0.2">
      <c r="A2803" s="104"/>
      <c r="E2803" s="337"/>
      <c r="J2803" s="340"/>
      <c r="K2803" s="340"/>
      <c r="L2803" s="340"/>
      <c r="M2803" s="340"/>
      <c r="N2803" s="340"/>
      <c r="O2803" s="340"/>
      <c r="P2803" s="340"/>
    </row>
    <row r="2804" spans="1:16" ht="14.1" customHeight="1" x14ac:dyDescent="0.2">
      <c r="A2804" s="104"/>
      <c r="E2804" s="337"/>
      <c r="J2804" s="340"/>
      <c r="K2804" s="340"/>
      <c r="L2804" s="340"/>
      <c r="M2804" s="340"/>
      <c r="N2804" s="340"/>
      <c r="O2804" s="340"/>
      <c r="P2804" s="340"/>
    </row>
    <row r="2805" spans="1:16" ht="14.1" customHeight="1" x14ac:dyDescent="0.2">
      <c r="A2805" s="104"/>
      <c r="E2805" s="337"/>
      <c r="J2805" s="340"/>
      <c r="K2805" s="340"/>
      <c r="L2805" s="340"/>
      <c r="M2805" s="340"/>
      <c r="N2805" s="340"/>
      <c r="O2805" s="340"/>
      <c r="P2805" s="340"/>
    </row>
    <row r="2806" spans="1:16" ht="14.1" customHeight="1" x14ac:dyDescent="0.2">
      <c r="A2806" s="104"/>
      <c r="E2806" s="337"/>
      <c r="J2806" s="340"/>
      <c r="K2806" s="340"/>
      <c r="L2806" s="340"/>
      <c r="M2806" s="340"/>
      <c r="N2806" s="340"/>
      <c r="O2806" s="340"/>
      <c r="P2806" s="340"/>
    </row>
    <row r="2807" spans="1:16" ht="14.1" customHeight="1" x14ac:dyDescent="0.2">
      <c r="A2807" s="104"/>
      <c r="E2807" s="337"/>
      <c r="J2807" s="340"/>
      <c r="K2807" s="340"/>
      <c r="L2807" s="340"/>
      <c r="M2807" s="340"/>
      <c r="N2807" s="340"/>
      <c r="O2807" s="340"/>
      <c r="P2807" s="340"/>
    </row>
    <row r="2808" spans="1:16" ht="14.1" customHeight="1" x14ac:dyDescent="0.2">
      <c r="A2808" s="104"/>
      <c r="E2808" s="337"/>
      <c r="J2808" s="340"/>
      <c r="K2808" s="340"/>
      <c r="L2808" s="340"/>
      <c r="M2808" s="340"/>
      <c r="N2808" s="340"/>
      <c r="O2808" s="340"/>
      <c r="P2808" s="340"/>
    </row>
    <row r="2809" spans="1:16" ht="14.1" customHeight="1" x14ac:dyDescent="0.2">
      <c r="A2809" s="104"/>
      <c r="E2809" s="337"/>
      <c r="J2809" s="340"/>
      <c r="K2809" s="340"/>
      <c r="L2809" s="340"/>
      <c r="M2809" s="340"/>
      <c r="N2809" s="340"/>
      <c r="O2809" s="340"/>
      <c r="P2809" s="340"/>
    </row>
    <row r="2810" spans="1:16" ht="14.1" customHeight="1" x14ac:dyDescent="0.2">
      <c r="A2810" s="104"/>
      <c r="E2810" s="337"/>
      <c r="J2810" s="340"/>
      <c r="K2810" s="340"/>
      <c r="L2810" s="340"/>
      <c r="M2810" s="340"/>
      <c r="N2810" s="340"/>
      <c r="O2810" s="340"/>
      <c r="P2810" s="340"/>
    </row>
    <row r="2811" spans="1:16" ht="14.1" customHeight="1" x14ac:dyDescent="0.2">
      <c r="A2811" s="104"/>
      <c r="E2811" s="337"/>
      <c r="J2811" s="340"/>
      <c r="K2811" s="340"/>
      <c r="L2811" s="340"/>
      <c r="M2811" s="340"/>
      <c r="N2811" s="340"/>
      <c r="O2811" s="340"/>
      <c r="P2811" s="340"/>
    </row>
    <row r="2812" spans="1:16" ht="14.1" customHeight="1" x14ac:dyDescent="0.2">
      <c r="A2812" s="104"/>
      <c r="E2812" s="337"/>
      <c r="J2812" s="340"/>
      <c r="K2812" s="340"/>
      <c r="L2812" s="340"/>
      <c r="M2812" s="340"/>
      <c r="N2812" s="340"/>
      <c r="O2812" s="340"/>
      <c r="P2812" s="340"/>
    </row>
    <row r="2813" spans="1:16" ht="14.1" customHeight="1" x14ac:dyDescent="0.2">
      <c r="A2813" s="104"/>
      <c r="E2813" s="337"/>
      <c r="J2813" s="340"/>
      <c r="K2813" s="340"/>
      <c r="L2813" s="340"/>
      <c r="M2813" s="340"/>
      <c r="N2813" s="340"/>
      <c r="O2813" s="340"/>
      <c r="P2813" s="340"/>
    </row>
    <row r="2814" spans="1:16" ht="14.1" customHeight="1" x14ac:dyDescent="0.2">
      <c r="A2814" s="104"/>
      <c r="E2814" s="337"/>
      <c r="J2814" s="340"/>
      <c r="K2814" s="340"/>
      <c r="L2814" s="340"/>
      <c r="M2814" s="340"/>
      <c r="N2814" s="340"/>
      <c r="O2814" s="340"/>
      <c r="P2814" s="340"/>
    </row>
    <row r="2815" spans="1:16" ht="14.1" customHeight="1" x14ac:dyDescent="0.2">
      <c r="A2815" s="104"/>
      <c r="E2815" s="337"/>
      <c r="J2815" s="340"/>
      <c r="K2815" s="340"/>
      <c r="L2815" s="340"/>
      <c r="M2815" s="340"/>
      <c r="N2815" s="340"/>
      <c r="O2815" s="340"/>
      <c r="P2815" s="340"/>
    </row>
    <row r="2816" spans="1:16" ht="14.1" customHeight="1" x14ac:dyDescent="0.2">
      <c r="A2816" s="104"/>
      <c r="E2816" s="337"/>
      <c r="J2816" s="340"/>
      <c r="K2816" s="340"/>
      <c r="L2816" s="340"/>
      <c r="M2816" s="340"/>
      <c r="N2816" s="340"/>
      <c r="O2816" s="340"/>
      <c r="P2816" s="340"/>
    </row>
    <row r="2817" spans="1:16" ht="14.1" customHeight="1" x14ac:dyDescent="0.2">
      <c r="A2817" s="104"/>
      <c r="E2817" s="337"/>
      <c r="J2817" s="340"/>
      <c r="K2817" s="340"/>
      <c r="L2817" s="340"/>
      <c r="M2817" s="340"/>
      <c r="N2817" s="340"/>
      <c r="O2817" s="340"/>
      <c r="P2817" s="340"/>
    </row>
    <row r="2818" spans="1:16" ht="14.1" customHeight="1" x14ac:dyDescent="0.2">
      <c r="A2818" s="104"/>
      <c r="E2818" s="337"/>
      <c r="J2818" s="340"/>
      <c r="K2818" s="340"/>
      <c r="L2818" s="340"/>
      <c r="M2818" s="340"/>
      <c r="N2818" s="340"/>
      <c r="O2818" s="340"/>
      <c r="P2818" s="340"/>
    </row>
    <row r="2819" spans="1:16" ht="14.1" customHeight="1" x14ac:dyDescent="0.2">
      <c r="A2819" s="104"/>
      <c r="E2819" s="337"/>
      <c r="J2819" s="340"/>
      <c r="K2819" s="340"/>
      <c r="L2819" s="340"/>
      <c r="M2819" s="340"/>
      <c r="N2819" s="340"/>
      <c r="O2819" s="340"/>
      <c r="P2819" s="340"/>
    </row>
    <row r="2820" spans="1:16" ht="14.1" customHeight="1" x14ac:dyDescent="0.2">
      <c r="A2820" s="104"/>
      <c r="E2820" s="337"/>
      <c r="J2820" s="340"/>
      <c r="K2820" s="340"/>
      <c r="L2820" s="340"/>
      <c r="M2820" s="340"/>
      <c r="N2820" s="340"/>
      <c r="O2820" s="340"/>
      <c r="P2820" s="340"/>
    </row>
    <row r="2821" spans="1:16" ht="14.1" customHeight="1" x14ac:dyDescent="0.2">
      <c r="A2821" s="104"/>
      <c r="E2821" s="337"/>
      <c r="J2821" s="340"/>
      <c r="K2821" s="340"/>
      <c r="L2821" s="340"/>
      <c r="M2821" s="340"/>
      <c r="N2821" s="340"/>
      <c r="O2821" s="340"/>
      <c r="P2821" s="340"/>
    </row>
    <row r="2822" spans="1:16" ht="14.1" customHeight="1" x14ac:dyDescent="0.2">
      <c r="A2822" s="104"/>
      <c r="E2822" s="337"/>
      <c r="J2822" s="340"/>
      <c r="K2822" s="340"/>
      <c r="L2822" s="340"/>
      <c r="M2822" s="340"/>
      <c r="N2822" s="340"/>
      <c r="O2822" s="340"/>
      <c r="P2822" s="340"/>
    </row>
    <row r="2823" spans="1:16" ht="14.1" customHeight="1" x14ac:dyDescent="0.2">
      <c r="A2823" s="104"/>
      <c r="E2823" s="337"/>
      <c r="J2823" s="340"/>
      <c r="K2823" s="340"/>
      <c r="L2823" s="340"/>
      <c r="M2823" s="340"/>
      <c r="N2823" s="340"/>
      <c r="O2823" s="340"/>
      <c r="P2823" s="340"/>
    </row>
    <row r="2824" spans="1:16" ht="14.1" customHeight="1" x14ac:dyDescent="0.2">
      <c r="A2824" s="104"/>
      <c r="E2824" s="337"/>
      <c r="J2824" s="340"/>
      <c r="K2824" s="340"/>
      <c r="L2824" s="340"/>
      <c r="M2824" s="340"/>
      <c r="N2824" s="340"/>
      <c r="O2824" s="340"/>
      <c r="P2824" s="340"/>
    </row>
    <row r="2825" spans="1:16" ht="14.1" customHeight="1" x14ac:dyDescent="0.2">
      <c r="A2825" s="104"/>
      <c r="E2825" s="337"/>
      <c r="J2825" s="340"/>
      <c r="K2825" s="340"/>
      <c r="L2825" s="340"/>
      <c r="M2825" s="340"/>
      <c r="N2825" s="340"/>
      <c r="O2825" s="340"/>
      <c r="P2825" s="340"/>
    </row>
    <row r="2826" spans="1:16" ht="14.1" customHeight="1" x14ac:dyDescent="0.2">
      <c r="A2826" s="104"/>
      <c r="E2826" s="337"/>
      <c r="J2826" s="340"/>
      <c r="K2826" s="340"/>
      <c r="L2826" s="340"/>
      <c r="M2826" s="340"/>
      <c r="N2826" s="340"/>
      <c r="O2826" s="340"/>
      <c r="P2826" s="340"/>
    </row>
    <row r="2827" spans="1:16" ht="14.1" customHeight="1" x14ac:dyDescent="0.2">
      <c r="A2827" s="104"/>
      <c r="E2827" s="337"/>
      <c r="J2827" s="340"/>
      <c r="K2827" s="340"/>
      <c r="L2827" s="340"/>
      <c r="M2827" s="340"/>
      <c r="N2827" s="340"/>
      <c r="O2827" s="340"/>
      <c r="P2827" s="340"/>
    </row>
    <row r="2828" spans="1:16" ht="14.1" customHeight="1" x14ac:dyDescent="0.2">
      <c r="A2828" s="104"/>
      <c r="E2828" s="337"/>
      <c r="J2828" s="340"/>
      <c r="K2828" s="340"/>
      <c r="L2828" s="340"/>
      <c r="M2828" s="340"/>
      <c r="N2828" s="340"/>
      <c r="O2828" s="340"/>
      <c r="P2828" s="340"/>
    </row>
    <row r="2829" spans="1:16" ht="14.1" customHeight="1" x14ac:dyDescent="0.2">
      <c r="A2829" s="104"/>
      <c r="E2829" s="337"/>
      <c r="J2829" s="340"/>
      <c r="K2829" s="340"/>
      <c r="L2829" s="340"/>
      <c r="M2829" s="340"/>
      <c r="N2829" s="340"/>
      <c r="O2829" s="340"/>
      <c r="P2829" s="340"/>
    </row>
    <row r="2830" spans="1:16" ht="14.1" customHeight="1" x14ac:dyDescent="0.2">
      <c r="A2830" s="104"/>
      <c r="E2830" s="337"/>
      <c r="J2830" s="340"/>
      <c r="K2830" s="340"/>
      <c r="L2830" s="340"/>
      <c r="M2830" s="340"/>
      <c r="N2830" s="340"/>
      <c r="O2830" s="340"/>
      <c r="P2830" s="340"/>
    </row>
    <row r="2831" spans="1:16" ht="14.1" customHeight="1" x14ac:dyDescent="0.2">
      <c r="A2831" s="104"/>
      <c r="E2831" s="337"/>
      <c r="J2831" s="340"/>
      <c r="K2831" s="340"/>
      <c r="L2831" s="340"/>
      <c r="M2831" s="340"/>
      <c r="N2831" s="340"/>
      <c r="O2831" s="340"/>
      <c r="P2831" s="340"/>
    </row>
    <row r="2832" spans="1:16" ht="14.1" customHeight="1" x14ac:dyDescent="0.2">
      <c r="A2832" s="104"/>
      <c r="E2832" s="337"/>
      <c r="J2832" s="340"/>
      <c r="K2832" s="340"/>
      <c r="L2832" s="340"/>
      <c r="M2832" s="340"/>
      <c r="N2832" s="340"/>
      <c r="O2832" s="340"/>
      <c r="P2832" s="340"/>
    </row>
    <row r="2833" spans="1:16" ht="14.1" customHeight="1" x14ac:dyDescent="0.2">
      <c r="A2833" s="104"/>
      <c r="E2833" s="337"/>
      <c r="J2833" s="340"/>
      <c r="K2833" s="340"/>
      <c r="L2833" s="340"/>
      <c r="M2833" s="340"/>
      <c r="N2833" s="340"/>
      <c r="O2833" s="340"/>
      <c r="P2833" s="340"/>
    </row>
    <row r="2834" spans="1:16" ht="14.1" customHeight="1" x14ac:dyDescent="0.2">
      <c r="A2834" s="104"/>
      <c r="E2834" s="337"/>
      <c r="J2834" s="340"/>
      <c r="K2834" s="340"/>
      <c r="L2834" s="340"/>
      <c r="M2834" s="340"/>
      <c r="N2834" s="340"/>
      <c r="O2834" s="340"/>
      <c r="P2834" s="340"/>
    </row>
    <row r="2835" spans="1:16" ht="14.1" customHeight="1" x14ac:dyDescent="0.2">
      <c r="A2835" s="104"/>
      <c r="E2835" s="337"/>
      <c r="J2835" s="340"/>
      <c r="K2835" s="340"/>
      <c r="L2835" s="340"/>
      <c r="M2835" s="340"/>
      <c r="N2835" s="340"/>
      <c r="O2835" s="340"/>
      <c r="P2835" s="340"/>
    </row>
    <row r="2836" spans="1:16" ht="14.1" customHeight="1" x14ac:dyDescent="0.2">
      <c r="A2836" s="104"/>
      <c r="E2836" s="337"/>
      <c r="J2836" s="340"/>
      <c r="K2836" s="340"/>
      <c r="L2836" s="340"/>
      <c r="M2836" s="340"/>
      <c r="N2836" s="340"/>
      <c r="O2836" s="340"/>
      <c r="P2836" s="340"/>
    </row>
    <row r="2837" spans="1:16" ht="14.1" customHeight="1" x14ac:dyDescent="0.2">
      <c r="A2837" s="104"/>
      <c r="E2837" s="337"/>
      <c r="J2837" s="340"/>
      <c r="K2837" s="340"/>
      <c r="L2837" s="340"/>
      <c r="M2837" s="340"/>
      <c r="N2837" s="340"/>
      <c r="O2837" s="340"/>
      <c r="P2837" s="340"/>
    </row>
    <row r="2838" spans="1:16" ht="14.1" customHeight="1" x14ac:dyDescent="0.2">
      <c r="A2838" s="104"/>
      <c r="E2838" s="337"/>
      <c r="J2838" s="340"/>
      <c r="K2838" s="340"/>
      <c r="L2838" s="340"/>
      <c r="M2838" s="340"/>
      <c r="N2838" s="340"/>
      <c r="O2838" s="340"/>
      <c r="P2838" s="340"/>
    </row>
    <row r="2839" spans="1:16" ht="14.1" customHeight="1" x14ac:dyDescent="0.2">
      <c r="A2839" s="104"/>
      <c r="E2839" s="337"/>
      <c r="J2839" s="340"/>
      <c r="K2839" s="340"/>
      <c r="L2839" s="340"/>
      <c r="M2839" s="340"/>
      <c r="N2839" s="340"/>
      <c r="O2839" s="340"/>
      <c r="P2839" s="340"/>
    </row>
    <row r="2840" spans="1:16" ht="14.1" customHeight="1" x14ac:dyDescent="0.2">
      <c r="A2840" s="104"/>
      <c r="E2840" s="337"/>
      <c r="J2840" s="340"/>
      <c r="K2840" s="340"/>
      <c r="L2840" s="340"/>
      <c r="M2840" s="340"/>
      <c r="N2840" s="340"/>
      <c r="O2840" s="340"/>
      <c r="P2840" s="340"/>
    </row>
    <row r="2841" spans="1:16" ht="14.1" customHeight="1" x14ac:dyDescent="0.2">
      <c r="A2841" s="104"/>
      <c r="E2841" s="337"/>
      <c r="J2841" s="340"/>
      <c r="K2841" s="340"/>
      <c r="L2841" s="340"/>
      <c r="M2841" s="340"/>
      <c r="N2841" s="340"/>
      <c r="O2841" s="340"/>
      <c r="P2841" s="340"/>
    </row>
    <row r="2842" spans="1:16" ht="14.1" customHeight="1" x14ac:dyDescent="0.2">
      <c r="A2842" s="104"/>
      <c r="E2842" s="337"/>
      <c r="J2842" s="340"/>
      <c r="K2842" s="340"/>
      <c r="L2842" s="340"/>
      <c r="M2842" s="340"/>
      <c r="N2842" s="340"/>
      <c r="O2842" s="340"/>
      <c r="P2842" s="340"/>
    </row>
    <row r="2843" spans="1:16" ht="14.1" customHeight="1" x14ac:dyDescent="0.2">
      <c r="A2843" s="104"/>
      <c r="E2843" s="337"/>
      <c r="J2843" s="340"/>
      <c r="K2843" s="340"/>
      <c r="L2843" s="340"/>
      <c r="M2843" s="340"/>
      <c r="N2843" s="340"/>
      <c r="O2843" s="340"/>
      <c r="P2843" s="340"/>
    </row>
    <row r="2844" spans="1:16" ht="14.1" customHeight="1" x14ac:dyDescent="0.2">
      <c r="A2844" s="104"/>
      <c r="E2844" s="337"/>
      <c r="J2844" s="340"/>
      <c r="K2844" s="340"/>
      <c r="L2844" s="340"/>
      <c r="M2844" s="340"/>
      <c r="N2844" s="340"/>
      <c r="O2844" s="340"/>
      <c r="P2844" s="340"/>
    </row>
    <row r="2845" spans="1:16" ht="14.1" customHeight="1" x14ac:dyDescent="0.2">
      <c r="A2845" s="104"/>
      <c r="E2845" s="337"/>
      <c r="J2845" s="340"/>
      <c r="K2845" s="340"/>
      <c r="L2845" s="340"/>
      <c r="M2845" s="340"/>
      <c r="N2845" s="340"/>
      <c r="O2845" s="340"/>
      <c r="P2845" s="340"/>
    </row>
    <row r="2846" spans="1:16" ht="14.1" customHeight="1" x14ac:dyDescent="0.2">
      <c r="A2846" s="104"/>
      <c r="E2846" s="337"/>
      <c r="J2846" s="340"/>
      <c r="K2846" s="340"/>
      <c r="L2846" s="340"/>
      <c r="M2846" s="340"/>
      <c r="N2846" s="340"/>
      <c r="O2846" s="340"/>
      <c r="P2846" s="340"/>
    </row>
    <row r="2847" spans="1:16" ht="14.1" customHeight="1" x14ac:dyDescent="0.2">
      <c r="A2847" s="104"/>
      <c r="E2847" s="337"/>
      <c r="J2847" s="340"/>
      <c r="K2847" s="340"/>
      <c r="L2847" s="340"/>
      <c r="M2847" s="340"/>
      <c r="N2847" s="340"/>
      <c r="O2847" s="340"/>
      <c r="P2847" s="340"/>
    </row>
    <row r="2848" spans="1:16" ht="14.1" customHeight="1" x14ac:dyDescent="0.2">
      <c r="A2848" s="104"/>
      <c r="E2848" s="337"/>
      <c r="J2848" s="340"/>
      <c r="K2848" s="340"/>
      <c r="L2848" s="340"/>
      <c r="M2848" s="340"/>
      <c r="N2848" s="340"/>
      <c r="O2848" s="340"/>
      <c r="P2848" s="340"/>
    </row>
    <row r="2849" spans="1:16" ht="14.1" customHeight="1" x14ac:dyDescent="0.2">
      <c r="A2849" s="104"/>
      <c r="E2849" s="337"/>
      <c r="J2849" s="340"/>
      <c r="K2849" s="340"/>
      <c r="L2849" s="340"/>
      <c r="M2849" s="340"/>
      <c r="N2849" s="340"/>
      <c r="O2849" s="340"/>
      <c r="P2849" s="340"/>
    </row>
    <row r="2850" spans="1:16" ht="14.1" customHeight="1" x14ac:dyDescent="0.2">
      <c r="A2850" s="104"/>
      <c r="E2850" s="337"/>
      <c r="J2850" s="340"/>
      <c r="K2850" s="340"/>
      <c r="L2850" s="340"/>
      <c r="M2850" s="340"/>
      <c r="N2850" s="340"/>
      <c r="O2850" s="340"/>
      <c r="P2850" s="340"/>
    </row>
    <row r="2851" spans="1:16" ht="14.1" customHeight="1" x14ac:dyDescent="0.2">
      <c r="A2851" s="104"/>
      <c r="E2851" s="337"/>
      <c r="J2851" s="340"/>
      <c r="K2851" s="340"/>
      <c r="L2851" s="340"/>
      <c r="M2851" s="340"/>
      <c r="N2851" s="340"/>
      <c r="O2851" s="340"/>
      <c r="P2851" s="340"/>
    </row>
    <row r="2852" spans="1:16" ht="14.1" customHeight="1" x14ac:dyDescent="0.2">
      <c r="A2852" s="104"/>
      <c r="E2852" s="337"/>
      <c r="J2852" s="340"/>
      <c r="K2852" s="340"/>
      <c r="L2852" s="340"/>
      <c r="M2852" s="340"/>
      <c r="N2852" s="340"/>
      <c r="O2852" s="340"/>
      <c r="P2852" s="340"/>
    </row>
    <row r="2853" spans="1:16" ht="14.1" customHeight="1" x14ac:dyDescent="0.2">
      <c r="A2853" s="104"/>
      <c r="E2853" s="337"/>
      <c r="J2853" s="340"/>
      <c r="K2853" s="340"/>
      <c r="L2853" s="340"/>
      <c r="M2853" s="340"/>
      <c r="N2853" s="340"/>
      <c r="O2853" s="340"/>
      <c r="P2853" s="340"/>
    </row>
    <row r="2854" spans="1:16" ht="14.1" customHeight="1" x14ac:dyDescent="0.2">
      <c r="A2854" s="104"/>
      <c r="E2854" s="337"/>
      <c r="J2854" s="340"/>
      <c r="K2854" s="340"/>
      <c r="L2854" s="340"/>
      <c r="M2854" s="340"/>
      <c r="N2854" s="340"/>
      <c r="O2854" s="340"/>
      <c r="P2854" s="340"/>
    </row>
    <row r="2855" spans="1:16" ht="14.1" customHeight="1" x14ac:dyDescent="0.2">
      <c r="A2855" s="104"/>
      <c r="E2855" s="337"/>
      <c r="J2855" s="340"/>
      <c r="K2855" s="340"/>
      <c r="L2855" s="340"/>
      <c r="M2855" s="340"/>
      <c r="N2855" s="340"/>
      <c r="O2855" s="340"/>
      <c r="P2855" s="340"/>
    </row>
    <row r="2856" spans="1:16" ht="14.1" customHeight="1" x14ac:dyDescent="0.2">
      <c r="A2856" s="104"/>
      <c r="E2856" s="337"/>
      <c r="J2856" s="340"/>
      <c r="K2856" s="340"/>
      <c r="L2856" s="340"/>
      <c r="M2856" s="340"/>
      <c r="N2856" s="340"/>
      <c r="O2856" s="340"/>
      <c r="P2856" s="340"/>
    </row>
    <row r="2857" spans="1:16" ht="14.1" customHeight="1" x14ac:dyDescent="0.2">
      <c r="A2857" s="104"/>
      <c r="E2857" s="337"/>
      <c r="J2857" s="340"/>
      <c r="K2857" s="340"/>
      <c r="L2857" s="340"/>
      <c r="M2857" s="340"/>
      <c r="N2857" s="340"/>
      <c r="O2857" s="340"/>
      <c r="P2857" s="340"/>
    </row>
    <row r="2858" spans="1:16" ht="14.1" customHeight="1" x14ac:dyDescent="0.2">
      <c r="A2858" s="104"/>
      <c r="E2858" s="337"/>
      <c r="J2858" s="340"/>
      <c r="K2858" s="340"/>
      <c r="L2858" s="340"/>
      <c r="M2858" s="340"/>
      <c r="N2858" s="340"/>
      <c r="O2858" s="340"/>
      <c r="P2858" s="340"/>
    </row>
    <row r="2859" spans="1:16" ht="14.1" customHeight="1" x14ac:dyDescent="0.2">
      <c r="A2859" s="104"/>
      <c r="E2859" s="337"/>
      <c r="J2859" s="340"/>
      <c r="K2859" s="340"/>
      <c r="L2859" s="340"/>
      <c r="M2859" s="340"/>
      <c r="N2859" s="340"/>
      <c r="O2859" s="340"/>
      <c r="P2859" s="340"/>
    </row>
    <row r="2860" spans="1:16" ht="14.1" customHeight="1" x14ac:dyDescent="0.2">
      <c r="A2860" s="104"/>
      <c r="E2860" s="337"/>
      <c r="J2860" s="340"/>
      <c r="K2860" s="340"/>
      <c r="L2860" s="340"/>
      <c r="M2860" s="340"/>
      <c r="N2860" s="340"/>
      <c r="O2860" s="340"/>
      <c r="P2860" s="340"/>
    </row>
    <row r="2861" spans="1:16" ht="14.1" customHeight="1" x14ac:dyDescent="0.2">
      <c r="A2861" s="104"/>
      <c r="E2861" s="337"/>
      <c r="J2861" s="340"/>
      <c r="K2861" s="340"/>
      <c r="L2861" s="340"/>
      <c r="M2861" s="340"/>
      <c r="N2861" s="340"/>
      <c r="O2861" s="340"/>
      <c r="P2861" s="340"/>
    </row>
    <row r="2862" spans="1:16" ht="14.1" customHeight="1" x14ac:dyDescent="0.2">
      <c r="A2862" s="104"/>
      <c r="E2862" s="337"/>
      <c r="J2862" s="340"/>
      <c r="K2862" s="340"/>
      <c r="L2862" s="340"/>
      <c r="M2862" s="340"/>
      <c r="N2862" s="340"/>
      <c r="O2862" s="340"/>
      <c r="P2862" s="340"/>
    </row>
    <row r="2863" spans="1:16" ht="14.1" customHeight="1" x14ac:dyDescent="0.2">
      <c r="A2863" s="104"/>
      <c r="E2863" s="337"/>
      <c r="J2863" s="340"/>
      <c r="K2863" s="340"/>
      <c r="L2863" s="340"/>
      <c r="M2863" s="340"/>
      <c r="N2863" s="340"/>
      <c r="O2863" s="340"/>
      <c r="P2863" s="340"/>
    </row>
    <row r="2864" spans="1:16" ht="14.1" customHeight="1" x14ac:dyDescent="0.2">
      <c r="A2864" s="104"/>
      <c r="E2864" s="337"/>
      <c r="J2864" s="340"/>
      <c r="K2864" s="340"/>
      <c r="L2864" s="340"/>
      <c r="M2864" s="340"/>
      <c r="N2864" s="340"/>
      <c r="O2864" s="340"/>
      <c r="P2864" s="340"/>
    </row>
    <row r="2865" spans="1:16" ht="14.1" customHeight="1" x14ac:dyDescent="0.2">
      <c r="A2865" s="104"/>
      <c r="E2865" s="337"/>
      <c r="J2865" s="340"/>
      <c r="K2865" s="340"/>
      <c r="L2865" s="340"/>
      <c r="M2865" s="340"/>
      <c r="N2865" s="340"/>
      <c r="O2865" s="340"/>
      <c r="P2865" s="340"/>
    </row>
    <row r="2866" spans="1:16" ht="14.1" customHeight="1" x14ac:dyDescent="0.2">
      <c r="A2866" s="104"/>
      <c r="E2866" s="337"/>
      <c r="J2866" s="340"/>
      <c r="K2866" s="340"/>
      <c r="L2866" s="340"/>
      <c r="M2866" s="340"/>
      <c r="N2866" s="340"/>
      <c r="O2866" s="340"/>
      <c r="P2866" s="340"/>
    </row>
    <row r="2867" spans="1:16" ht="14.1" customHeight="1" x14ac:dyDescent="0.2">
      <c r="A2867" s="104"/>
      <c r="E2867" s="337"/>
      <c r="J2867" s="340"/>
      <c r="K2867" s="340"/>
      <c r="L2867" s="340"/>
      <c r="M2867" s="340"/>
      <c r="N2867" s="340"/>
      <c r="O2867" s="340"/>
      <c r="P2867" s="340"/>
    </row>
    <row r="2868" spans="1:16" ht="14.1" customHeight="1" x14ac:dyDescent="0.2">
      <c r="A2868" s="104"/>
      <c r="E2868" s="337"/>
      <c r="J2868" s="340"/>
      <c r="K2868" s="340"/>
      <c r="L2868" s="340"/>
      <c r="M2868" s="340"/>
      <c r="N2868" s="340"/>
      <c r="O2868" s="340"/>
      <c r="P2868" s="340"/>
    </row>
    <row r="2869" spans="1:16" ht="14.1" customHeight="1" x14ac:dyDescent="0.2">
      <c r="A2869" s="104"/>
      <c r="E2869" s="337"/>
      <c r="J2869" s="340"/>
      <c r="K2869" s="340"/>
      <c r="L2869" s="340"/>
      <c r="M2869" s="340"/>
      <c r="N2869" s="340"/>
      <c r="O2869" s="340"/>
      <c r="P2869" s="340"/>
    </row>
    <row r="2870" spans="1:16" ht="14.1" customHeight="1" x14ac:dyDescent="0.2">
      <c r="A2870" s="104"/>
      <c r="E2870" s="337"/>
      <c r="J2870" s="340"/>
      <c r="K2870" s="340"/>
      <c r="L2870" s="340"/>
      <c r="M2870" s="340"/>
      <c r="N2870" s="340"/>
      <c r="O2870" s="340"/>
      <c r="P2870" s="340"/>
    </row>
    <row r="2871" spans="1:16" ht="14.1" customHeight="1" x14ac:dyDescent="0.2">
      <c r="A2871" s="104"/>
      <c r="E2871" s="337"/>
      <c r="J2871" s="340"/>
      <c r="K2871" s="340"/>
      <c r="L2871" s="340"/>
      <c r="M2871" s="340"/>
      <c r="N2871" s="340"/>
      <c r="O2871" s="340"/>
      <c r="P2871" s="340"/>
    </row>
    <row r="2872" spans="1:16" ht="14.1" customHeight="1" x14ac:dyDescent="0.2">
      <c r="A2872" s="104"/>
      <c r="E2872" s="337"/>
      <c r="J2872" s="340"/>
      <c r="K2872" s="340"/>
      <c r="L2872" s="340"/>
      <c r="M2872" s="340"/>
      <c r="N2872" s="340"/>
      <c r="O2872" s="340"/>
      <c r="P2872" s="340"/>
    </row>
    <row r="2873" spans="1:16" ht="14.1" customHeight="1" x14ac:dyDescent="0.2">
      <c r="A2873" s="104"/>
      <c r="E2873" s="337"/>
      <c r="J2873" s="340"/>
      <c r="K2873" s="340"/>
      <c r="L2873" s="340"/>
      <c r="M2873" s="340"/>
      <c r="N2873" s="340"/>
      <c r="O2873" s="340"/>
      <c r="P2873" s="340"/>
    </row>
    <row r="2874" spans="1:16" ht="14.1" customHeight="1" x14ac:dyDescent="0.2">
      <c r="A2874" s="104"/>
      <c r="E2874" s="337"/>
      <c r="J2874" s="340"/>
      <c r="K2874" s="340"/>
      <c r="L2874" s="340"/>
      <c r="M2874" s="340"/>
      <c r="N2874" s="340"/>
      <c r="O2874" s="340"/>
      <c r="P2874" s="340"/>
    </row>
    <row r="2875" spans="1:16" ht="14.1" customHeight="1" x14ac:dyDescent="0.2">
      <c r="A2875" s="104"/>
      <c r="E2875" s="337"/>
      <c r="J2875" s="340"/>
      <c r="K2875" s="340"/>
      <c r="L2875" s="340"/>
      <c r="M2875" s="340"/>
      <c r="N2875" s="340"/>
      <c r="O2875" s="340"/>
      <c r="P2875" s="340"/>
    </row>
    <row r="2876" spans="1:16" ht="14.1" customHeight="1" x14ac:dyDescent="0.2">
      <c r="A2876" s="104"/>
      <c r="E2876" s="337"/>
      <c r="J2876" s="340"/>
      <c r="K2876" s="340"/>
      <c r="L2876" s="340"/>
      <c r="M2876" s="340"/>
      <c r="N2876" s="340"/>
      <c r="O2876" s="340"/>
      <c r="P2876" s="340"/>
    </row>
    <row r="2877" spans="1:16" ht="14.1" customHeight="1" x14ac:dyDescent="0.2">
      <c r="A2877" s="104"/>
      <c r="E2877" s="337"/>
      <c r="J2877" s="340"/>
      <c r="K2877" s="340"/>
      <c r="L2877" s="340"/>
      <c r="M2877" s="340"/>
      <c r="N2877" s="340"/>
      <c r="O2877" s="340"/>
      <c r="P2877" s="340"/>
    </row>
    <row r="2878" spans="1:16" ht="14.1" customHeight="1" x14ac:dyDescent="0.2">
      <c r="A2878" s="104"/>
      <c r="E2878" s="337"/>
      <c r="J2878" s="340"/>
      <c r="K2878" s="340"/>
      <c r="L2878" s="340"/>
      <c r="M2878" s="340"/>
      <c r="N2878" s="340"/>
      <c r="O2878" s="340"/>
      <c r="P2878" s="340"/>
    </row>
    <row r="2879" spans="1:16" ht="14.1" customHeight="1" x14ac:dyDescent="0.2">
      <c r="A2879" s="104"/>
      <c r="E2879" s="337"/>
      <c r="J2879" s="340"/>
      <c r="K2879" s="340"/>
      <c r="L2879" s="340"/>
      <c r="M2879" s="340"/>
      <c r="N2879" s="340"/>
      <c r="O2879" s="340"/>
      <c r="P2879" s="340"/>
    </row>
    <row r="2880" spans="1:16" ht="14.1" customHeight="1" x14ac:dyDescent="0.2">
      <c r="A2880" s="104"/>
      <c r="E2880" s="337"/>
      <c r="J2880" s="340"/>
      <c r="K2880" s="340"/>
      <c r="L2880" s="340"/>
      <c r="M2880" s="340"/>
      <c r="N2880" s="340"/>
      <c r="O2880" s="340"/>
      <c r="P2880" s="340"/>
    </row>
    <row r="2881" spans="1:16" ht="14.1" customHeight="1" x14ac:dyDescent="0.2">
      <c r="A2881" s="104"/>
      <c r="E2881" s="337"/>
      <c r="J2881" s="340"/>
      <c r="K2881" s="340"/>
      <c r="L2881" s="340"/>
      <c r="M2881" s="340"/>
      <c r="N2881" s="340"/>
      <c r="O2881" s="340"/>
      <c r="P2881" s="340"/>
    </row>
    <row r="2882" spans="1:16" ht="14.1" customHeight="1" x14ac:dyDescent="0.2">
      <c r="A2882" s="104"/>
      <c r="E2882" s="337"/>
      <c r="J2882" s="340"/>
      <c r="K2882" s="340"/>
      <c r="L2882" s="340"/>
      <c r="M2882" s="340"/>
      <c r="N2882" s="340"/>
      <c r="O2882" s="340"/>
      <c r="P2882" s="340"/>
    </row>
    <row r="2883" spans="1:16" ht="14.1" customHeight="1" x14ac:dyDescent="0.2">
      <c r="A2883" s="104"/>
      <c r="E2883" s="337"/>
      <c r="J2883" s="340"/>
      <c r="K2883" s="340"/>
      <c r="L2883" s="340"/>
      <c r="M2883" s="340"/>
      <c r="N2883" s="340"/>
      <c r="O2883" s="340"/>
      <c r="P2883" s="340"/>
    </row>
    <row r="2884" spans="1:16" ht="14.1" customHeight="1" x14ac:dyDescent="0.2">
      <c r="A2884" s="104"/>
      <c r="E2884" s="337"/>
      <c r="J2884" s="340"/>
      <c r="K2884" s="340"/>
      <c r="L2884" s="340"/>
      <c r="M2884" s="340"/>
      <c r="N2884" s="340"/>
      <c r="O2884" s="340"/>
      <c r="P2884" s="340"/>
    </row>
    <row r="2885" spans="1:16" ht="14.1" customHeight="1" x14ac:dyDescent="0.2">
      <c r="A2885" s="104"/>
      <c r="E2885" s="337"/>
      <c r="J2885" s="340"/>
      <c r="K2885" s="340"/>
      <c r="L2885" s="340"/>
      <c r="M2885" s="340"/>
      <c r="N2885" s="340"/>
      <c r="O2885" s="340"/>
      <c r="P2885" s="340"/>
    </row>
    <row r="2886" spans="1:16" ht="14.1" customHeight="1" x14ac:dyDescent="0.2">
      <c r="A2886" s="104"/>
      <c r="E2886" s="337"/>
      <c r="J2886" s="340"/>
      <c r="K2886" s="340"/>
      <c r="L2886" s="340"/>
      <c r="M2886" s="340"/>
      <c r="N2886" s="340"/>
      <c r="O2886" s="340"/>
      <c r="P2886" s="340"/>
    </row>
    <row r="2887" spans="1:16" ht="14.1" customHeight="1" x14ac:dyDescent="0.2">
      <c r="A2887" s="104"/>
      <c r="E2887" s="337"/>
      <c r="J2887" s="340"/>
      <c r="K2887" s="340"/>
      <c r="L2887" s="340"/>
      <c r="M2887" s="340"/>
      <c r="N2887" s="340"/>
      <c r="O2887" s="340"/>
      <c r="P2887" s="340"/>
    </row>
    <row r="2888" spans="1:16" ht="14.1" customHeight="1" x14ac:dyDescent="0.2">
      <c r="A2888" s="104"/>
      <c r="E2888" s="337"/>
      <c r="J2888" s="340"/>
      <c r="K2888" s="340"/>
      <c r="L2888" s="340"/>
      <c r="M2888" s="340"/>
      <c r="N2888" s="340"/>
      <c r="O2888" s="340"/>
      <c r="P2888" s="340"/>
    </row>
    <row r="2889" spans="1:16" ht="14.1" customHeight="1" x14ac:dyDescent="0.2">
      <c r="A2889" s="104"/>
      <c r="E2889" s="337"/>
      <c r="J2889" s="340"/>
      <c r="K2889" s="340"/>
      <c r="L2889" s="340"/>
      <c r="M2889" s="340"/>
      <c r="N2889" s="340"/>
      <c r="O2889" s="340"/>
      <c r="P2889" s="340"/>
    </row>
    <row r="2890" spans="1:16" ht="14.1" customHeight="1" x14ac:dyDescent="0.2">
      <c r="A2890" s="104"/>
      <c r="E2890" s="337"/>
      <c r="J2890" s="340"/>
      <c r="K2890" s="340"/>
      <c r="L2890" s="340"/>
      <c r="M2890" s="340"/>
      <c r="N2890" s="340"/>
      <c r="O2890" s="340"/>
      <c r="P2890" s="340"/>
    </row>
    <row r="2891" spans="1:16" ht="14.1" customHeight="1" x14ac:dyDescent="0.2">
      <c r="A2891" s="104"/>
      <c r="E2891" s="337"/>
      <c r="J2891" s="340"/>
      <c r="K2891" s="340"/>
      <c r="L2891" s="340"/>
      <c r="M2891" s="340"/>
      <c r="N2891" s="340"/>
      <c r="O2891" s="340"/>
      <c r="P2891" s="340"/>
    </row>
    <row r="2892" spans="1:16" ht="14.1" customHeight="1" x14ac:dyDescent="0.2">
      <c r="A2892" s="104"/>
      <c r="E2892" s="337"/>
      <c r="J2892" s="340"/>
      <c r="K2892" s="340"/>
      <c r="L2892" s="340"/>
      <c r="M2892" s="340"/>
      <c r="N2892" s="340"/>
      <c r="O2892" s="340"/>
      <c r="P2892" s="340"/>
    </row>
    <row r="2893" spans="1:16" ht="14.1" customHeight="1" x14ac:dyDescent="0.2">
      <c r="A2893" s="104"/>
      <c r="E2893" s="337"/>
      <c r="J2893" s="340"/>
      <c r="K2893" s="340"/>
      <c r="L2893" s="340"/>
      <c r="M2893" s="340"/>
      <c r="N2893" s="340"/>
      <c r="O2893" s="340"/>
      <c r="P2893" s="340"/>
    </row>
    <row r="2894" spans="1:16" ht="14.1" customHeight="1" x14ac:dyDescent="0.2">
      <c r="A2894" s="104"/>
      <c r="E2894" s="337"/>
      <c r="J2894" s="340"/>
      <c r="K2894" s="340"/>
      <c r="L2894" s="340"/>
      <c r="M2894" s="340"/>
      <c r="N2894" s="340"/>
      <c r="O2894" s="340"/>
      <c r="P2894" s="340"/>
    </row>
    <row r="2895" spans="1:16" ht="14.1" customHeight="1" x14ac:dyDescent="0.2">
      <c r="A2895" s="104"/>
      <c r="E2895" s="337"/>
      <c r="J2895" s="340"/>
      <c r="K2895" s="340"/>
      <c r="L2895" s="340"/>
      <c r="M2895" s="340"/>
      <c r="N2895" s="340"/>
      <c r="O2895" s="340"/>
      <c r="P2895" s="340"/>
    </row>
    <row r="2896" spans="1:16" ht="14.1" customHeight="1" x14ac:dyDescent="0.2">
      <c r="A2896" s="104"/>
      <c r="E2896" s="337"/>
      <c r="J2896" s="340"/>
      <c r="K2896" s="340"/>
      <c r="L2896" s="340"/>
      <c r="M2896" s="340"/>
      <c r="N2896" s="340"/>
      <c r="O2896" s="340"/>
      <c r="P2896" s="340"/>
    </row>
    <row r="2897" spans="1:16" ht="14.1" customHeight="1" x14ac:dyDescent="0.2">
      <c r="A2897" s="104"/>
      <c r="E2897" s="337"/>
      <c r="J2897" s="340"/>
      <c r="K2897" s="340"/>
      <c r="L2897" s="340"/>
      <c r="M2897" s="340"/>
      <c r="N2897" s="340"/>
      <c r="O2897" s="340"/>
      <c r="P2897" s="340"/>
    </row>
    <row r="2898" spans="1:16" ht="14.1" customHeight="1" x14ac:dyDescent="0.2">
      <c r="A2898" s="104"/>
      <c r="E2898" s="337"/>
      <c r="J2898" s="340"/>
      <c r="K2898" s="340"/>
      <c r="L2898" s="340"/>
      <c r="M2898" s="340"/>
      <c r="N2898" s="340"/>
      <c r="O2898" s="340"/>
      <c r="P2898" s="340"/>
    </row>
    <row r="2899" spans="1:16" ht="14.1" customHeight="1" x14ac:dyDescent="0.2">
      <c r="A2899" s="104"/>
      <c r="E2899" s="337"/>
      <c r="J2899" s="340"/>
      <c r="K2899" s="340"/>
      <c r="L2899" s="340"/>
      <c r="M2899" s="340"/>
      <c r="N2899" s="340"/>
      <c r="O2899" s="340"/>
      <c r="P2899" s="340"/>
    </row>
    <row r="2900" spans="1:16" ht="14.1" customHeight="1" x14ac:dyDescent="0.2">
      <c r="A2900" s="104"/>
      <c r="E2900" s="337"/>
      <c r="J2900" s="340"/>
      <c r="K2900" s="340"/>
      <c r="L2900" s="340"/>
      <c r="M2900" s="340"/>
      <c r="N2900" s="340"/>
      <c r="O2900" s="340"/>
      <c r="P2900" s="340"/>
    </row>
    <row r="2901" spans="1:16" ht="14.1" customHeight="1" x14ac:dyDescent="0.2">
      <c r="A2901" s="104"/>
      <c r="E2901" s="337"/>
      <c r="J2901" s="340"/>
      <c r="K2901" s="340"/>
      <c r="L2901" s="340"/>
      <c r="M2901" s="340"/>
      <c r="N2901" s="340"/>
      <c r="O2901" s="340"/>
      <c r="P2901" s="340"/>
    </row>
    <row r="2902" spans="1:16" ht="14.1" customHeight="1" x14ac:dyDescent="0.2">
      <c r="A2902" s="104"/>
      <c r="E2902" s="337"/>
      <c r="J2902" s="340"/>
      <c r="K2902" s="340"/>
      <c r="L2902" s="340"/>
      <c r="M2902" s="340"/>
      <c r="N2902" s="340"/>
      <c r="O2902" s="340"/>
      <c r="P2902" s="340"/>
    </row>
    <row r="2903" spans="1:16" ht="14.1" customHeight="1" x14ac:dyDescent="0.2">
      <c r="A2903" s="104"/>
      <c r="E2903" s="337"/>
      <c r="J2903" s="340"/>
      <c r="K2903" s="340"/>
      <c r="L2903" s="340"/>
      <c r="M2903" s="340"/>
      <c r="N2903" s="340"/>
      <c r="O2903" s="340"/>
      <c r="P2903" s="340"/>
    </row>
    <row r="2904" spans="1:16" ht="14.1" customHeight="1" x14ac:dyDescent="0.2">
      <c r="A2904" s="104"/>
      <c r="E2904" s="337"/>
      <c r="J2904" s="340"/>
      <c r="K2904" s="340"/>
      <c r="L2904" s="340"/>
      <c r="M2904" s="340"/>
      <c r="N2904" s="340"/>
      <c r="O2904" s="340"/>
      <c r="P2904" s="340"/>
    </row>
    <row r="2905" spans="1:16" ht="14.1" customHeight="1" x14ac:dyDescent="0.2">
      <c r="A2905" s="104"/>
      <c r="E2905" s="337"/>
      <c r="J2905" s="340"/>
      <c r="K2905" s="340"/>
      <c r="L2905" s="340"/>
      <c r="M2905" s="340"/>
      <c r="N2905" s="340"/>
      <c r="O2905" s="340"/>
      <c r="P2905" s="340"/>
    </row>
    <row r="2906" spans="1:16" ht="14.1" customHeight="1" x14ac:dyDescent="0.2">
      <c r="A2906" s="104"/>
      <c r="E2906" s="337"/>
      <c r="J2906" s="340"/>
      <c r="K2906" s="340"/>
      <c r="L2906" s="340"/>
      <c r="M2906" s="340"/>
      <c r="N2906" s="340"/>
      <c r="O2906" s="340"/>
      <c r="P2906" s="340"/>
    </row>
    <row r="2907" spans="1:16" ht="14.1" customHeight="1" x14ac:dyDescent="0.2">
      <c r="A2907" s="104"/>
      <c r="E2907" s="337"/>
      <c r="J2907" s="340"/>
      <c r="K2907" s="340"/>
      <c r="L2907" s="340"/>
      <c r="M2907" s="340"/>
      <c r="N2907" s="340"/>
      <c r="O2907" s="340"/>
      <c r="P2907" s="340"/>
    </row>
    <row r="2908" spans="1:16" ht="14.1" customHeight="1" x14ac:dyDescent="0.2">
      <c r="A2908" s="104"/>
      <c r="E2908" s="337"/>
      <c r="J2908" s="340"/>
      <c r="K2908" s="340"/>
      <c r="L2908" s="340"/>
      <c r="M2908" s="340"/>
      <c r="N2908" s="340"/>
      <c r="O2908" s="340"/>
      <c r="P2908" s="340"/>
    </row>
    <row r="2909" spans="1:16" ht="14.1" customHeight="1" x14ac:dyDescent="0.2">
      <c r="A2909" s="104"/>
      <c r="E2909" s="337"/>
      <c r="J2909" s="340"/>
      <c r="K2909" s="340"/>
      <c r="L2909" s="340"/>
      <c r="M2909" s="340"/>
      <c r="N2909" s="340"/>
      <c r="O2909" s="340"/>
      <c r="P2909" s="340"/>
    </row>
    <row r="2910" spans="1:16" ht="14.1" customHeight="1" x14ac:dyDescent="0.2">
      <c r="A2910" s="104"/>
      <c r="E2910" s="337"/>
      <c r="J2910" s="340"/>
      <c r="K2910" s="340"/>
      <c r="L2910" s="340"/>
      <c r="M2910" s="340"/>
      <c r="N2910" s="340"/>
      <c r="O2910" s="340"/>
      <c r="P2910" s="340"/>
    </row>
    <row r="2911" spans="1:16" ht="14.1" customHeight="1" x14ac:dyDescent="0.2">
      <c r="A2911" s="104"/>
      <c r="E2911" s="337"/>
      <c r="J2911" s="340"/>
      <c r="K2911" s="340"/>
      <c r="L2911" s="340"/>
      <c r="M2911" s="340"/>
      <c r="N2911" s="340"/>
      <c r="O2911" s="340"/>
      <c r="P2911" s="340"/>
    </row>
    <row r="2912" spans="1:16" ht="14.1" customHeight="1" x14ac:dyDescent="0.2">
      <c r="A2912" s="104"/>
      <c r="E2912" s="337"/>
      <c r="J2912" s="340"/>
      <c r="K2912" s="340"/>
      <c r="L2912" s="340"/>
      <c r="M2912" s="340"/>
      <c r="N2912" s="340"/>
      <c r="O2912" s="340"/>
      <c r="P2912" s="340"/>
    </row>
    <row r="2913" spans="1:16" ht="14.1" customHeight="1" x14ac:dyDescent="0.2">
      <c r="A2913" s="104"/>
      <c r="E2913" s="337"/>
      <c r="J2913" s="340"/>
      <c r="K2913" s="340"/>
      <c r="L2913" s="340"/>
      <c r="M2913" s="340"/>
      <c r="N2913" s="340"/>
      <c r="O2913" s="340"/>
      <c r="P2913" s="340"/>
    </row>
    <row r="2914" spans="1:16" ht="14.1" customHeight="1" x14ac:dyDescent="0.2">
      <c r="A2914" s="104"/>
      <c r="E2914" s="337"/>
      <c r="J2914" s="340"/>
      <c r="K2914" s="340"/>
      <c r="L2914" s="340"/>
      <c r="M2914" s="340"/>
      <c r="N2914" s="340"/>
      <c r="O2914" s="340"/>
      <c r="P2914" s="340"/>
    </row>
    <row r="2915" spans="1:16" ht="14.1" customHeight="1" x14ac:dyDescent="0.2">
      <c r="A2915" s="104"/>
      <c r="E2915" s="337"/>
      <c r="J2915" s="340"/>
      <c r="K2915" s="340"/>
      <c r="L2915" s="340"/>
      <c r="M2915" s="340"/>
      <c r="N2915" s="340"/>
      <c r="O2915" s="340"/>
      <c r="P2915" s="340"/>
    </row>
    <row r="2916" spans="1:16" ht="14.1" customHeight="1" x14ac:dyDescent="0.2">
      <c r="A2916" s="104"/>
      <c r="E2916" s="337"/>
      <c r="J2916" s="340"/>
      <c r="K2916" s="340"/>
      <c r="L2916" s="340"/>
      <c r="M2916" s="340"/>
      <c r="N2916" s="340"/>
      <c r="O2916" s="340"/>
      <c r="P2916" s="340"/>
    </row>
    <row r="2917" spans="1:16" ht="14.1" customHeight="1" x14ac:dyDescent="0.2">
      <c r="A2917" s="104"/>
      <c r="E2917" s="337"/>
      <c r="J2917" s="340"/>
      <c r="K2917" s="340"/>
      <c r="L2917" s="340"/>
      <c r="M2917" s="340"/>
      <c r="N2917" s="340"/>
      <c r="O2917" s="340"/>
      <c r="P2917" s="340"/>
    </row>
    <row r="2918" spans="1:16" ht="14.1" customHeight="1" x14ac:dyDescent="0.2">
      <c r="A2918" s="104"/>
      <c r="E2918" s="337"/>
      <c r="J2918" s="340"/>
      <c r="K2918" s="340"/>
      <c r="L2918" s="340"/>
      <c r="M2918" s="340"/>
      <c r="N2918" s="340"/>
      <c r="O2918" s="340"/>
      <c r="P2918" s="340"/>
    </row>
    <row r="2919" spans="1:16" ht="14.1" customHeight="1" x14ac:dyDescent="0.2">
      <c r="A2919" s="104"/>
      <c r="E2919" s="337"/>
      <c r="J2919" s="340"/>
      <c r="K2919" s="340"/>
      <c r="L2919" s="340"/>
      <c r="M2919" s="340"/>
      <c r="N2919" s="340"/>
      <c r="O2919" s="340"/>
      <c r="P2919" s="340"/>
    </row>
    <row r="2920" spans="1:16" ht="14.1" customHeight="1" x14ac:dyDescent="0.2">
      <c r="A2920" s="104"/>
      <c r="E2920" s="337"/>
      <c r="J2920" s="340"/>
      <c r="K2920" s="340"/>
      <c r="L2920" s="340"/>
      <c r="M2920" s="340"/>
      <c r="N2920" s="340"/>
      <c r="O2920" s="340"/>
      <c r="P2920" s="340"/>
    </row>
    <row r="2921" spans="1:16" ht="14.1" customHeight="1" x14ac:dyDescent="0.2">
      <c r="A2921" s="104"/>
      <c r="E2921" s="337"/>
      <c r="J2921" s="340"/>
      <c r="K2921" s="340"/>
      <c r="L2921" s="340"/>
      <c r="M2921" s="340"/>
      <c r="N2921" s="340"/>
      <c r="O2921" s="340"/>
      <c r="P2921" s="340"/>
    </row>
    <row r="2922" spans="1:16" ht="14.1" customHeight="1" x14ac:dyDescent="0.2">
      <c r="A2922" s="104"/>
      <c r="E2922" s="337"/>
      <c r="J2922" s="340"/>
      <c r="K2922" s="340"/>
      <c r="L2922" s="340"/>
      <c r="M2922" s="340"/>
      <c r="N2922" s="340"/>
      <c r="O2922" s="340"/>
      <c r="P2922" s="340"/>
    </row>
    <row r="2923" spans="1:16" ht="14.1" customHeight="1" x14ac:dyDescent="0.2">
      <c r="A2923" s="104"/>
      <c r="E2923" s="337"/>
      <c r="J2923" s="340"/>
      <c r="K2923" s="340"/>
      <c r="L2923" s="340"/>
      <c r="M2923" s="340"/>
      <c r="N2923" s="340"/>
      <c r="O2923" s="340"/>
      <c r="P2923" s="340"/>
    </row>
    <row r="2924" spans="1:16" ht="14.1" customHeight="1" x14ac:dyDescent="0.2">
      <c r="A2924" s="104"/>
      <c r="E2924" s="337"/>
      <c r="J2924" s="340"/>
      <c r="K2924" s="340"/>
      <c r="L2924" s="340"/>
      <c r="M2924" s="340"/>
      <c r="N2924" s="340"/>
      <c r="O2924" s="340"/>
      <c r="P2924" s="340"/>
    </row>
    <row r="2925" spans="1:16" ht="14.1" customHeight="1" x14ac:dyDescent="0.2">
      <c r="A2925" s="104"/>
      <c r="E2925" s="337"/>
      <c r="J2925" s="340"/>
      <c r="K2925" s="340"/>
      <c r="L2925" s="340"/>
      <c r="M2925" s="340"/>
      <c r="N2925" s="340"/>
      <c r="O2925" s="340"/>
      <c r="P2925" s="340"/>
    </row>
    <row r="2926" spans="1:16" ht="14.1" customHeight="1" x14ac:dyDescent="0.2">
      <c r="A2926" s="104"/>
      <c r="E2926" s="337"/>
      <c r="J2926" s="340"/>
      <c r="K2926" s="340"/>
      <c r="L2926" s="340"/>
      <c r="M2926" s="340"/>
      <c r="N2926" s="340"/>
      <c r="O2926" s="340"/>
      <c r="P2926" s="340"/>
    </row>
    <row r="2927" spans="1:16" ht="14.1" customHeight="1" x14ac:dyDescent="0.2">
      <c r="A2927" s="104"/>
      <c r="E2927" s="337"/>
      <c r="J2927" s="340"/>
      <c r="K2927" s="340"/>
      <c r="L2927" s="340"/>
      <c r="M2927" s="340"/>
      <c r="N2927" s="340"/>
      <c r="O2927" s="340"/>
      <c r="P2927" s="340"/>
    </row>
    <row r="2928" spans="1:16" ht="14.1" customHeight="1" x14ac:dyDescent="0.2">
      <c r="A2928" s="104"/>
      <c r="E2928" s="337"/>
      <c r="J2928" s="340"/>
      <c r="K2928" s="340"/>
      <c r="L2928" s="340"/>
      <c r="M2928" s="340"/>
      <c r="N2928" s="340"/>
      <c r="O2928" s="340"/>
      <c r="P2928" s="340"/>
    </row>
    <row r="2929" spans="1:16" ht="14.1" customHeight="1" x14ac:dyDescent="0.2">
      <c r="A2929" s="104"/>
      <c r="E2929" s="337"/>
      <c r="J2929" s="340"/>
      <c r="K2929" s="340"/>
      <c r="L2929" s="340"/>
      <c r="M2929" s="340"/>
      <c r="N2929" s="340"/>
      <c r="O2929" s="340"/>
      <c r="P2929" s="340"/>
    </row>
    <row r="2930" spans="1:16" ht="14.1" customHeight="1" x14ac:dyDescent="0.2">
      <c r="A2930" s="104"/>
      <c r="E2930" s="337"/>
      <c r="J2930" s="340"/>
      <c r="K2930" s="340"/>
      <c r="L2930" s="340"/>
      <c r="M2930" s="340"/>
      <c r="N2930" s="340"/>
      <c r="O2930" s="340"/>
      <c r="P2930" s="340"/>
    </row>
    <row r="2931" spans="1:16" ht="14.1" customHeight="1" x14ac:dyDescent="0.2">
      <c r="A2931" s="104"/>
      <c r="E2931" s="337"/>
      <c r="J2931" s="340"/>
      <c r="K2931" s="340"/>
      <c r="L2931" s="340"/>
      <c r="M2931" s="340"/>
      <c r="N2931" s="340"/>
      <c r="O2931" s="340"/>
      <c r="P2931" s="340"/>
    </row>
    <row r="2932" spans="1:16" ht="14.1" customHeight="1" x14ac:dyDescent="0.2">
      <c r="A2932" s="104"/>
      <c r="E2932" s="337"/>
      <c r="J2932" s="340"/>
      <c r="K2932" s="340"/>
      <c r="L2932" s="340"/>
      <c r="M2932" s="340"/>
      <c r="N2932" s="340"/>
      <c r="O2932" s="340"/>
      <c r="P2932" s="340"/>
    </row>
    <row r="2933" spans="1:16" ht="14.1" customHeight="1" x14ac:dyDescent="0.2">
      <c r="A2933" s="104"/>
      <c r="E2933" s="337"/>
      <c r="J2933" s="340"/>
      <c r="K2933" s="340"/>
      <c r="L2933" s="340"/>
      <c r="M2933" s="340"/>
      <c r="N2933" s="340"/>
      <c r="O2933" s="340"/>
      <c r="P2933" s="340"/>
    </row>
    <row r="2934" spans="1:16" ht="14.1" customHeight="1" x14ac:dyDescent="0.2">
      <c r="A2934" s="104"/>
      <c r="E2934" s="337"/>
      <c r="J2934" s="340"/>
      <c r="K2934" s="340"/>
      <c r="L2934" s="340"/>
      <c r="M2934" s="340"/>
      <c r="N2934" s="340"/>
      <c r="O2934" s="340"/>
      <c r="P2934" s="340"/>
    </row>
    <row r="2935" spans="1:16" ht="14.1" customHeight="1" x14ac:dyDescent="0.2">
      <c r="A2935" s="104"/>
      <c r="E2935" s="337"/>
      <c r="J2935" s="340"/>
      <c r="K2935" s="340"/>
      <c r="L2935" s="340"/>
      <c r="M2935" s="340"/>
      <c r="N2935" s="340"/>
      <c r="O2935" s="340"/>
      <c r="P2935" s="340"/>
    </row>
    <row r="2936" spans="1:16" ht="14.1" customHeight="1" x14ac:dyDescent="0.2">
      <c r="A2936" s="104"/>
      <c r="E2936" s="337"/>
      <c r="J2936" s="340"/>
      <c r="K2936" s="340"/>
      <c r="L2936" s="340"/>
      <c r="M2936" s="340"/>
      <c r="N2936" s="340"/>
      <c r="O2936" s="340"/>
      <c r="P2936" s="340"/>
    </row>
    <row r="2937" spans="1:16" ht="14.1" customHeight="1" x14ac:dyDescent="0.2">
      <c r="A2937" s="104"/>
      <c r="E2937" s="337"/>
      <c r="J2937" s="340"/>
      <c r="K2937" s="340"/>
      <c r="L2937" s="340"/>
      <c r="M2937" s="340"/>
      <c r="N2937" s="340"/>
      <c r="O2937" s="340"/>
      <c r="P2937" s="340"/>
    </row>
    <row r="2938" spans="1:16" ht="14.1" customHeight="1" x14ac:dyDescent="0.2">
      <c r="A2938" s="104"/>
      <c r="E2938" s="337"/>
      <c r="J2938" s="340"/>
      <c r="K2938" s="340"/>
      <c r="L2938" s="340"/>
      <c r="M2938" s="340"/>
      <c r="N2938" s="340"/>
      <c r="O2938" s="340"/>
      <c r="P2938" s="340"/>
    </row>
    <row r="2939" spans="1:16" ht="14.1" customHeight="1" x14ac:dyDescent="0.2">
      <c r="A2939" s="104"/>
      <c r="E2939" s="337"/>
      <c r="J2939" s="340"/>
      <c r="K2939" s="340"/>
      <c r="L2939" s="340"/>
      <c r="M2939" s="340"/>
      <c r="N2939" s="340"/>
      <c r="O2939" s="340"/>
      <c r="P2939" s="340"/>
    </row>
    <row r="2940" spans="1:16" ht="14.1" customHeight="1" x14ac:dyDescent="0.2">
      <c r="A2940" s="104"/>
      <c r="E2940" s="337"/>
      <c r="J2940" s="340"/>
      <c r="K2940" s="340"/>
      <c r="L2940" s="340"/>
      <c r="M2940" s="340"/>
      <c r="N2940" s="340"/>
      <c r="O2940" s="340"/>
      <c r="P2940" s="340"/>
    </row>
    <row r="2941" spans="1:16" ht="14.1" customHeight="1" x14ac:dyDescent="0.2">
      <c r="A2941" s="104"/>
      <c r="E2941" s="337"/>
      <c r="J2941" s="340"/>
      <c r="K2941" s="340"/>
      <c r="L2941" s="340"/>
      <c r="M2941" s="340"/>
      <c r="N2941" s="340"/>
      <c r="O2941" s="340"/>
      <c r="P2941" s="340"/>
    </row>
    <row r="2942" spans="1:16" ht="14.1" customHeight="1" x14ac:dyDescent="0.2">
      <c r="A2942" s="104"/>
      <c r="E2942" s="337"/>
      <c r="J2942" s="340"/>
      <c r="K2942" s="340"/>
      <c r="L2942" s="340"/>
      <c r="M2942" s="340"/>
      <c r="N2942" s="340"/>
      <c r="O2942" s="340"/>
      <c r="P2942" s="340"/>
    </row>
    <row r="2943" spans="1:16" ht="14.1" customHeight="1" x14ac:dyDescent="0.2">
      <c r="A2943" s="104"/>
      <c r="E2943" s="337"/>
      <c r="J2943" s="340"/>
      <c r="K2943" s="340"/>
      <c r="L2943" s="340"/>
      <c r="M2943" s="340"/>
      <c r="N2943" s="340"/>
      <c r="O2943" s="340"/>
      <c r="P2943" s="340"/>
    </row>
    <row r="2944" spans="1:16" ht="14.1" customHeight="1" x14ac:dyDescent="0.2">
      <c r="A2944" s="104"/>
      <c r="E2944" s="337"/>
      <c r="J2944" s="340"/>
      <c r="K2944" s="340"/>
      <c r="L2944" s="340"/>
      <c r="M2944" s="340"/>
      <c r="N2944" s="340"/>
      <c r="O2944" s="340"/>
      <c r="P2944" s="340"/>
    </row>
    <row r="2945" spans="1:16" ht="14.1" customHeight="1" x14ac:dyDescent="0.2">
      <c r="A2945" s="104"/>
      <c r="E2945" s="337"/>
      <c r="J2945" s="340"/>
      <c r="K2945" s="340"/>
      <c r="L2945" s="340"/>
      <c r="M2945" s="340"/>
      <c r="N2945" s="340"/>
      <c r="O2945" s="340"/>
      <c r="P2945" s="340"/>
    </row>
    <row r="2946" spans="1:16" ht="14.1" customHeight="1" x14ac:dyDescent="0.2">
      <c r="A2946" s="104"/>
      <c r="E2946" s="337"/>
      <c r="J2946" s="340"/>
      <c r="K2946" s="340"/>
      <c r="L2946" s="340"/>
      <c r="M2946" s="340"/>
      <c r="N2946" s="340"/>
      <c r="O2946" s="340"/>
      <c r="P2946" s="340"/>
    </row>
    <row r="2947" spans="1:16" ht="14.1" customHeight="1" x14ac:dyDescent="0.2">
      <c r="A2947" s="104"/>
      <c r="E2947" s="337"/>
      <c r="J2947" s="340"/>
      <c r="K2947" s="340"/>
      <c r="L2947" s="340"/>
      <c r="M2947" s="340"/>
      <c r="N2947" s="340"/>
      <c r="O2947" s="340"/>
      <c r="P2947" s="340"/>
    </row>
    <row r="2948" spans="1:16" ht="14.1" customHeight="1" x14ac:dyDescent="0.2">
      <c r="A2948" s="104"/>
      <c r="E2948" s="337"/>
      <c r="J2948" s="340"/>
      <c r="K2948" s="340"/>
      <c r="L2948" s="340"/>
      <c r="M2948" s="340"/>
      <c r="N2948" s="340"/>
      <c r="O2948" s="340"/>
      <c r="P2948" s="340"/>
    </row>
    <row r="2949" spans="1:16" ht="14.1" customHeight="1" x14ac:dyDescent="0.2">
      <c r="A2949" s="104"/>
      <c r="E2949" s="337"/>
      <c r="J2949" s="340"/>
      <c r="K2949" s="340"/>
      <c r="L2949" s="340"/>
      <c r="M2949" s="340"/>
      <c r="N2949" s="340"/>
      <c r="O2949" s="340"/>
      <c r="P2949" s="340"/>
    </row>
    <row r="2950" spans="1:16" ht="14.1" customHeight="1" x14ac:dyDescent="0.2">
      <c r="A2950" s="104"/>
      <c r="E2950" s="337"/>
      <c r="J2950" s="340"/>
      <c r="K2950" s="340"/>
      <c r="L2950" s="340"/>
      <c r="M2950" s="340"/>
      <c r="N2950" s="340"/>
      <c r="O2950" s="340"/>
      <c r="P2950" s="340"/>
    </row>
    <row r="2951" spans="1:16" ht="14.1" customHeight="1" x14ac:dyDescent="0.2">
      <c r="A2951" s="104"/>
      <c r="E2951" s="337"/>
      <c r="J2951" s="340"/>
      <c r="K2951" s="340"/>
      <c r="L2951" s="340"/>
      <c r="M2951" s="340"/>
      <c r="N2951" s="340"/>
      <c r="O2951" s="340"/>
      <c r="P2951" s="340"/>
    </row>
    <row r="2952" spans="1:16" ht="14.1" customHeight="1" x14ac:dyDescent="0.2">
      <c r="A2952" s="104"/>
      <c r="E2952" s="337"/>
      <c r="J2952" s="340"/>
      <c r="K2952" s="340"/>
      <c r="L2952" s="340"/>
      <c r="M2952" s="340"/>
      <c r="N2952" s="340"/>
      <c r="O2952" s="340"/>
      <c r="P2952" s="340"/>
    </row>
    <row r="2953" spans="1:16" ht="14.1" customHeight="1" x14ac:dyDescent="0.2">
      <c r="A2953" s="104"/>
      <c r="E2953" s="337"/>
      <c r="J2953" s="340"/>
      <c r="K2953" s="340"/>
      <c r="L2953" s="340"/>
      <c r="M2953" s="340"/>
      <c r="N2953" s="340"/>
      <c r="O2953" s="340"/>
      <c r="P2953" s="340"/>
    </row>
    <row r="2954" spans="1:16" ht="14.1" customHeight="1" x14ac:dyDescent="0.2">
      <c r="A2954" s="104"/>
      <c r="E2954" s="337"/>
      <c r="J2954" s="340"/>
      <c r="K2954" s="340"/>
      <c r="L2954" s="340"/>
      <c r="M2954" s="340"/>
      <c r="N2954" s="340"/>
      <c r="O2954" s="340"/>
      <c r="P2954" s="340"/>
    </row>
    <row r="2955" spans="1:16" ht="14.1" customHeight="1" x14ac:dyDescent="0.2">
      <c r="A2955" s="104"/>
      <c r="E2955" s="337"/>
      <c r="J2955" s="340"/>
      <c r="K2955" s="340"/>
      <c r="L2955" s="340"/>
      <c r="M2955" s="340"/>
      <c r="N2955" s="340"/>
      <c r="O2955" s="340"/>
      <c r="P2955" s="340"/>
    </row>
    <row r="2956" spans="1:16" ht="14.1" customHeight="1" x14ac:dyDescent="0.2">
      <c r="A2956" s="104"/>
      <c r="E2956" s="337"/>
      <c r="J2956" s="340"/>
      <c r="K2956" s="340"/>
      <c r="L2956" s="340"/>
      <c r="M2956" s="340"/>
      <c r="N2956" s="340"/>
      <c r="O2956" s="340"/>
      <c r="P2956" s="340"/>
    </row>
    <row r="2957" spans="1:16" ht="14.1" customHeight="1" x14ac:dyDescent="0.2">
      <c r="A2957" s="104"/>
      <c r="E2957" s="337"/>
      <c r="J2957" s="340"/>
      <c r="K2957" s="340"/>
      <c r="L2957" s="340"/>
      <c r="M2957" s="340"/>
      <c r="N2957" s="340"/>
      <c r="O2957" s="340"/>
      <c r="P2957" s="340"/>
    </row>
    <row r="2958" spans="1:16" ht="14.1" customHeight="1" x14ac:dyDescent="0.2">
      <c r="A2958" s="104"/>
      <c r="E2958" s="337"/>
      <c r="J2958" s="340"/>
      <c r="K2958" s="340"/>
      <c r="L2958" s="340"/>
      <c r="M2958" s="340"/>
      <c r="N2958" s="340"/>
      <c r="O2958" s="340"/>
      <c r="P2958" s="340"/>
    </row>
    <row r="2959" spans="1:16" ht="14.1" customHeight="1" x14ac:dyDescent="0.2">
      <c r="A2959" s="104"/>
      <c r="E2959" s="337"/>
      <c r="J2959" s="340"/>
      <c r="K2959" s="340"/>
      <c r="L2959" s="340"/>
      <c r="M2959" s="340"/>
      <c r="N2959" s="340"/>
      <c r="O2959" s="340"/>
      <c r="P2959" s="340"/>
    </row>
    <row r="2960" spans="1:16" ht="14.1" customHeight="1" x14ac:dyDescent="0.2">
      <c r="A2960" s="104"/>
      <c r="E2960" s="337"/>
      <c r="J2960" s="340"/>
      <c r="K2960" s="340"/>
      <c r="L2960" s="340"/>
      <c r="M2960" s="340"/>
      <c r="N2960" s="340"/>
      <c r="O2960" s="340"/>
      <c r="P2960" s="340"/>
    </row>
    <row r="2961" spans="1:16" ht="14.1" customHeight="1" x14ac:dyDescent="0.2">
      <c r="A2961" s="104"/>
      <c r="E2961" s="337"/>
      <c r="J2961" s="340"/>
      <c r="K2961" s="340"/>
      <c r="L2961" s="340"/>
      <c r="M2961" s="340"/>
      <c r="N2961" s="340"/>
      <c r="O2961" s="340"/>
      <c r="P2961" s="340"/>
    </row>
    <row r="2962" spans="1:16" ht="14.1" customHeight="1" x14ac:dyDescent="0.2">
      <c r="A2962" s="104"/>
      <c r="E2962" s="337"/>
      <c r="J2962" s="340"/>
      <c r="K2962" s="340"/>
      <c r="L2962" s="340"/>
      <c r="M2962" s="340"/>
      <c r="N2962" s="340"/>
      <c r="O2962" s="340"/>
      <c r="P2962" s="340"/>
    </row>
    <row r="2963" spans="1:16" ht="14.1" customHeight="1" x14ac:dyDescent="0.2">
      <c r="A2963" s="104"/>
      <c r="E2963" s="337"/>
      <c r="J2963" s="340"/>
      <c r="K2963" s="340"/>
      <c r="L2963" s="340"/>
      <c r="M2963" s="340"/>
      <c r="N2963" s="340"/>
      <c r="O2963" s="340"/>
      <c r="P2963" s="340"/>
    </row>
    <row r="2964" spans="1:16" ht="14.1" customHeight="1" x14ac:dyDescent="0.2">
      <c r="A2964" s="104"/>
      <c r="E2964" s="337"/>
      <c r="J2964" s="340"/>
      <c r="K2964" s="340"/>
      <c r="L2964" s="340"/>
      <c r="M2964" s="340"/>
      <c r="N2964" s="340"/>
      <c r="O2964" s="340"/>
      <c r="P2964" s="340"/>
    </row>
    <row r="2965" spans="1:16" ht="14.1" customHeight="1" x14ac:dyDescent="0.2">
      <c r="A2965" s="104"/>
      <c r="E2965" s="337"/>
      <c r="J2965" s="340"/>
      <c r="K2965" s="340"/>
      <c r="L2965" s="340"/>
      <c r="M2965" s="340"/>
      <c r="N2965" s="340"/>
      <c r="O2965" s="340"/>
      <c r="P2965" s="340"/>
    </row>
    <row r="2966" spans="1:16" ht="14.1" customHeight="1" x14ac:dyDescent="0.2">
      <c r="A2966" s="104"/>
      <c r="E2966" s="337"/>
      <c r="J2966" s="340"/>
      <c r="K2966" s="340"/>
      <c r="L2966" s="340"/>
      <c r="M2966" s="340"/>
      <c r="N2966" s="340"/>
      <c r="O2966" s="340"/>
      <c r="P2966" s="340"/>
    </row>
    <row r="2967" spans="1:16" ht="14.1" customHeight="1" x14ac:dyDescent="0.2">
      <c r="A2967" s="104"/>
      <c r="E2967" s="337"/>
      <c r="J2967" s="340"/>
      <c r="K2967" s="340"/>
      <c r="L2967" s="340"/>
      <c r="M2967" s="340"/>
      <c r="N2967" s="340"/>
      <c r="O2967" s="340"/>
      <c r="P2967" s="340"/>
    </row>
    <row r="2968" spans="1:16" ht="14.1" customHeight="1" x14ac:dyDescent="0.2">
      <c r="A2968" s="104"/>
      <c r="E2968" s="337"/>
      <c r="J2968" s="340"/>
      <c r="K2968" s="340"/>
      <c r="L2968" s="340"/>
      <c r="M2968" s="340"/>
      <c r="N2968" s="340"/>
      <c r="O2968" s="340"/>
      <c r="P2968" s="340"/>
    </row>
    <row r="2969" spans="1:16" ht="14.1" customHeight="1" x14ac:dyDescent="0.2">
      <c r="A2969" s="104"/>
      <c r="E2969" s="337"/>
      <c r="J2969" s="340"/>
      <c r="K2969" s="340"/>
      <c r="L2969" s="340"/>
      <c r="M2969" s="340"/>
      <c r="N2969" s="340"/>
      <c r="O2969" s="340"/>
      <c r="P2969" s="340"/>
    </row>
    <row r="2970" spans="1:16" ht="14.1" customHeight="1" x14ac:dyDescent="0.2">
      <c r="A2970" s="104"/>
      <c r="E2970" s="337"/>
      <c r="J2970" s="340"/>
      <c r="K2970" s="340"/>
      <c r="L2970" s="340"/>
      <c r="M2970" s="340"/>
      <c r="N2970" s="340"/>
      <c r="O2970" s="340"/>
      <c r="P2970" s="340"/>
    </row>
    <row r="2971" spans="1:16" ht="14.1" customHeight="1" x14ac:dyDescent="0.2">
      <c r="A2971" s="104"/>
      <c r="E2971" s="337"/>
      <c r="J2971" s="340"/>
      <c r="K2971" s="340"/>
      <c r="L2971" s="340"/>
      <c r="M2971" s="340"/>
      <c r="N2971" s="340"/>
      <c r="O2971" s="340"/>
      <c r="P2971" s="340"/>
    </row>
    <row r="2972" spans="1:16" ht="14.1" customHeight="1" x14ac:dyDescent="0.2">
      <c r="A2972" s="104"/>
      <c r="E2972" s="337"/>
      <c r="J2972" s="340"/>
      <c r="K2972" s="340"/>
      <c r="L2972" s="340"/>
      <c r="M2972" s="340"/>
      <c r="N2972" s="340"/>
      <c r="O2972" s="340"/>
      <c r="P2972" s="340"/>
    </row>
    <row r="2973" spans="1:16" ht="14.1" customHeight="1" x14ac:dyDescent="0.2">
      <c r="A2973" s="104"/>
      <c r="E2973" s="337"/>
      <c r="J2973" s="340"/>
      <c r="K2973" s="340"/>
      <c r="L2973" s="340"/>
      <c r="M2973" s="340"/>
      <c r="N2973" s="340"/>
      <c r="O2973" s="340"/>
      <c r="P2973" s="340"/>
    </row>
    <row r="2974" spans="1:16" ht="14.1" customHeight="1" x14ac:dyDescent="0.2">
      <c r="A2974" s="104"/>
      <c r="E2974" s="337"/>
      <c r="J2974" s="340"/>
      <c r="K2974" s="340"/>
      <c r="L2974" s="340"/>
      <c r="M2974" s="340"/>
      <c r="N2974" s="340"/>
      <c r="O2974" s="340"/>
      <c r="P2974" s="340"/>
    </row>
    <row r="2975" spans="1:16" ht="14.1" customHeight="1" x14ac:dyDescent="0.2">
      <c r="A2975" s="104"/>
      <c r="E2975" s="337"/>
      <c r="J2975" s="340"/>
      <c r="K2975" s="340"/>
      <c r="L2975" s="340"/>
      <c r="M2975" s="340"/>
      <c r="N2975" s="340"/>
      <c r="O2975" s="340"/>
      <c r="P2975" s="340"/>
    </row>
    <row r="2976" spans="1:16" ht="14.1" customHeight="1" x14ac:dyDescent="0.2">
      <c r="A2976" s="104"/>
      <c r="E2976" s="337"/>
      <c r="J2976" s="340"/>
      <c r="K2976" s="340"/>
      <c r="L2976" s="340"/>
      <c r="M2976" s="340"/>
      <c r="N2976" s="340"/>
      <c r="O2976" s="340"/>
      <c r="P2976" s="340"/>
    </row>
    <row r="2977" spans="1:16" ht="14.1" customHeight="1" x14ac:dyDescent="0.2">
      <c r="A2977" s="104"/>
      <c r="E2977" s="337"/>
      <c r="J2977" s="340"/>
      <c r="K2977" s="340"/>
      <c r="L2977" s="340"/>
      <c r="M2977" s="340"/>
      <c r="N2977" s="340"/>
      <c r="O2977" s="340"/>
      <c r="P2977" s="340"/>
    </row>
    <row r="2978" spans="1:16" ht="14.1" customHeight="1" x14ac:dyDescent="0.2">
      <c r="A2978" s="104"/>
      <c r="E2978" s="337"/>
      <c r="J2978" s="340"/>
      <c r="K2978" s="340"/>
      <c r="L2978" s="340"/>
      <c r="M2978" s="340"/>
      <c r="N2978" s="340"/>
      <c r="O2978" s="340"/>
      <c r="P2978" s="340"/>
    </row>
    <row r="2979" spans="1:16" ht="14.1" customHeight="1" x14ac:dyDescent="0.2">
      <c r="A2979" s="104"/>
      <c r="E2979" s="337"/>
      <c r="J2979" s="340"/>
      <c r="K2979" s="340"/>
      <c r="L2979" s="340"/>
      <c r="M2979" s="340"/>
      <c r="N2979" s="340"/>
      <c r="O2979" s="340"/>
      <c r="P2979" s="340"/>
    </row>
    <row r="2980" spans="1:16" ht="14.1" customHeight="1" x14ac:dyDescent="0.2">
      <c r="A2980" s="104"/>
      <c r="E2980" s="337"/>
      <c r="J2980" s="340"/>
      <c r="K2980" s="340"/>
      <c r="L2980" s="340"/>
      <c r="M2980" s="340"/>
      <c r="N2980" s="340"/>
      <c r="O2980" s="340"/>
      <c r="P2980" s="340"/>
    </row>
    <row r="2981" spans="1:16" ht="14.1" customHeight="1" x14ac:dyDescent="0.2">
      <c r="A2981" s="104"/>
      <c r="E2981" s="337"/>
      <c r="J2981" s="340"/>
      <c r="K2981" s="340"/>
      <c r="L2981" s="340"/>
      <c r="M2981" s="340"/>
      <c r="N2981" s="340"/>
      <c r="O2981" s="340"/>
      <c r="P2981" s="340"/>
    </row>
    <row r="2982" spans="1:16" ht="14.1" customHeight="1" x14ac:dyDescent="0.2">
      <c r="A2982" s="104"/>
      <c r="E2982" s="337"/>
      <c r="J2982" s="340"/>
      <c r="K2982" s="340"/>
      <c r="L2982" s="340"/>
      <c r="M2982" s="340"/>
      <c r="N2982" s="340"/>
      <c r="O2982" s="340"/>
      <c r="P2982" s="340"/>
    </row>
    <row r="2983" spans="1:16" ht="14.1" customHeight="1" x14ac:dyDescent="0.2">
      <c r="A2983" s="104"/>
      <c r="E2983" s="337"/>
      <c r="J2983" s="340"/>
      <c r="K2983" s="340"/>
      <c r="L2983" s="340"/>
      <c r="M2983" s="340"/>
      <c r="N2983" s="340"/>
      <c r="O2983" s="340"/>
      <c r="P2983" s="340"/>
    </row>
    <row r="2984" spans="1:16" ht="14.1" customHeight="1" x14ac:dyDescent="0.2">
      <c r="A2984" s="104"/>
      <c r="E2984" s="337"/>
      <c r="J2984" s="340"/>
      <c r="K2984" s="340"/>
      <c r="L2984" s="340"/>
      <c r="M2984" s="340"/>
      <c r="N2984" s="340"/>
      <c r="O2984" s="340"/>
      <c r="P2984" s="340"/>
    </row>
    <row r="2985" spans="1:16" ht="14.1" customHeight="1" x14ac:dyDescent="0.2">
      <c r="A2985" s="104"/>
      <c r="E2985" s="337"/>
      <c r="J2985" s="340"/>
      <c r="K2985" s="340"/>
      <c r="L2985" s="340"/>
      <c r="M2985" s="340"/>
      <c r="N2985" s="340"/>
      <c r="O2985" s="340"/>
      <c r="P2985" s="340"/>
    </row>
    <row r="2986" spans="1:16" ht="14.1" customHeight="1" x14ac:dyDescent="0.2">
      <c r="A2986" s="104"/>
      <c r="E2986" s="337"/>
      <c r="J2986" s="340"/>
      <c r="K2986" s="340"/>
      <c r="L2986" s="340"/>
      <c r="M2986" s="340"/>
      <c r="N2986" s="340"/>
      <c r="O2986" s="340"/>
      <c r="P2986" s="340"/>
    </row>
    <row r="2987" spans="1:16" ht="14.1" customHeight="1" x14ac:dyDescent="0.2">
      <c r="A2987" s="104"/>
      <c r="E2987" s="337"/>
      <c r="J2987" s="340"/>
      <c r="K2987" s="340"/>
      <c r="L2987" s="340"/>
      <c r="M2987" s="340"/>
      <c r="N2987" s="340"/>
      <c r="O2987" s="340"/>
      <c r="P2987" s="340"/>
    </row>
    <row r="2988" spans="1:16" ht="14.1" customHeight="1" x14ac:dyDescent="0.2">
      <c r="A2988" s="104"/>
      <c r="E2988" s="337"/>
      <c r="J2988" s="340"/>
      <c r="K2988" s="340"/>
      <c r="L2988" s="340"/>
      <c r="M2988" s="340"/>
      <c r="N2988" s="340"/>
      <c r="O2988" s="340"/>
      <c r="P2988" s="340"/>
    </row>
    <row r="2989" spans="1:16" ht="14.1" customHeight="1" x14ac:dyDescent="0.2">
      <c r="A2989" s="104"/>
      <c r="E2989" s="337"/>
      <c r="J2989" s="340"/>
      <c r="K2989" s="340"/>
      <c r="L2989" s="340"/>
      <c r="M2989" s="340"/>
      <c r="N2989" s="340"/>
      <c r="O2989" s="340"/>
      <c r="P2989" s="340"/>
    </row>
    <row r="2990" spans="1:16" ht="14.1" customHeight="1" x14ac:dyDescent="0.2">
      <c r="A2990" s="104"/>
      <c r="E2990" s="337"/>
      <c r="J2990" s="340"/>
      <c r="K2990" s="340"/>
      <c r="L2990" s="340"/>
      <c r="M2990" s="340"/>
      <c r="N2990" s="340"/>
      <c r="O2990" s="340"/>
      <c r="P2990" s="340"/>
    </row>
    <row r="2991" spans="1:16" ht="14.1" customHeight="1" x14ac:dyDescent="0.2">
      <c r="A2991" s="104"/>
      <c r="E2991" s="337"/>
      <c r="J2991" s="340"/>
      <c r="K2991" s="340"/>
      <c r="L2991" s="340"/>
      <c r="M2991" s="340"/>
      <c r="N2991" s="340"/>
      <c r="O2991" s="340"/>
      <c r="P2991" s="340"/>
    </row>
    <row r="2992" spans="1:16" ht="14.1" customHeight="1" x14ac:dyDescent="0.2">
      <c r="A2992" s="104"/>
      <c r="E2992" s="337"/>
      <c r="J2992" s="340"/>
      <c r="K2992" s="340"/>
      <c r="L2992" s="340"/>
      <c r="M2992" s="340"/>
      <c r="N2992" s="340"/>
      <c r="O2992" s="340"/>
      <c r="P2992" s="340"/>
    </row>
    <row r="2993" spans="1:16" ht="14.1" customHeight="1" x14ac:dyDescent="0.2">
      <c r="A2993" s="104"/>
      <c r="E2993" s="337"/>
      <c r="J2993" s="340"/>
      <c r="K2993" s="340"/>
      <c r="L2993" s="340"/>
      <c r="M2993" s="340"/>
      <c r="N2993" s="340"/>
      <c r="O2993" s="340"/>
      <c r="P2993" s="340"/>
    </row>
    <row r="2994" spans="1:16" ht="14.1" customHeight="1" x14ac:dyDescent="0.2">
      <c r="A2994" s="104"/>
      <c r="E2994" s="337"/>
      <c r="J2994" s="340"/>
      <c r="K2994" s="340"/>
      <c r="L2994" s="340"/>
      <c r="M2994" s="340"/>
      <c r="N2994" s="340"/>
      <c r="O2994" s="340"/>
      <c r="P2994" s="340"/>
    </row>
    <row r="2995" spans="1:16" ht="14.1" customHeight="1" x14ac:dyDescent="0.2">
      <c r="A2995" s="104"/>
      <c r="E2995" s="337"/>
      <c r="J2995" s="340"/>
      <c r="K2995" s="340"/>
      <c r="L2995" s="340"/>
      <c r="M2995" s="340"/>
      <c r="N2995" s="340"/>
      <c r="O2995" s="340"/>
      <c r="P2995" s="340"/>
    </row>
    <row r="2996" spans="1:16" ht="14.1" customHeight="1" x14ac:dyDescent="0.2">
      <c r="A2996" s="104"/>
      <c r="E2996" s="337"/>
      <c r="J2996" s="340"/>
      <c r="K2996" s="340"/>
      <c r="L2996" s="340"/>
      <c r="M2996" s="340"/>
      <c r="N2996" s="340"/>
      <c r="O2996" s="340"/>
      <c r="P2996" s="340"/>
    </row>
    <row r="2997" spans="1:16" ht="14.1" customHeight="1" x14ac:dyDescent="0.2">
      <c r="A2997" s="104"/>
      <c r="E2997" s="337"/>
      <c r="J2997" s="340"/>
      <c r="K2997" s="340"/>
      <c r="L2997" s="340"/>
      <c r="M2997" s="340"/>
      <c r="N2997" s="340"/>
      <c r="O2997" s="340"/>
      <c r="P2997" s="340"/>
    </row>
    <row r="2998" spans="1:16" ht="14.1" customHeight="1" x14ac:dyDescent="0.2">
      <c r="A2998" s="104"/>
      <c r="E2998" s="337"/>
      <c r="J2998" s="340"/>
      <c r="K2998" s="340"/>
      <c r="L2998" s="340"/>
      <c r="M2998" s="340"/>
      <c r="N2998" s="340"/>
      <c r="O2998" s="340"/>
      <c r="P2998" s="340"/>
    </row>
    <row r="2999" spans="1:16" ht="14.1" customHeight="1" x14ac:dyDescent="0.2">
      <c r="A2999" s="104"/>
      <c r="E2999" s="337"/>
      <c r="J2999" s="340"/>
      <c r="K2999" s="340"/>
      <c r="L2999" s="340"/>
      <c r="M2999" s="340"/>
      <c r="N2999" s="340"/>
      <c r="O2999" s="340"/>
      <c r="P2999" s="340"/>
    </row>
    <row r="3000" spans="1:16" ht="14.1" customHeight="1" x14ac:dyDescent="0.2">
      <c r="A3000" s="104"/>
      <c r="E3000" s="337"/>
      <c r="J3000" s="340"/>
      <c r="K3000" s="340"/>
      <c r="L3000" s="340"/>
      <c r="M3000" s="340"/>
      <c r="N3000" s="340"/>
      <c r="O3000" s="340"/>
      <c r="P3000" s="340"/>
    </row>
    <row r="3001" spans="1:16" ht="14.1" customHeight="1" x14ac:dyDescent="0.2">
      <c r="A3001" s="104"/>
      <c r="E3001" s="337"/>
      <c r="J3001" s="340"/>
      <c r="K3001" s="340"/>
      <c r="L3001" s="340"/>
      <c r="M3001" s="340"/>
      <c r="N3001" s="340"/>
      <c r="O3001" s="340"/>
      <c r="P3001" s="340"/>
    </row>
    <row r="3002" spans="1:16" ht="14.1" customHeight="1" x14ac:dyDescent="0.2">
      <c r="A3002" s="104"/>
      <c r="E3002" s="337"/>
      <c r="J3002" s="340"/>
      <c r="K3002" s="340"/>
      <c r="L3002" s="340"/>
      <c r="M3002" s="340"/>
      <c r="N3002" s="340"/>
      <c r="O3002" s="340"/>
      <c r="P3002" s="340"/>
    </row>
    <row r="3003" spans="1:16" ht="14.1" customHeight="1" x14ac:dyDescent="0.2">
      <c r="A3003" s="104"/>
      <c r="E3003" s="337"/>
      <c r="J3003" s="340"/>
      <c r="K3003" s="340"/>
      <c r="L3003" s="340"/>
      <c r="M3003" s="340"/>
      <c r="N3003" s="340"/>
      <c r="O3003" s="340"/>
      <c r="P3003" s="340"/>
    </row>
    <row r="3004" spans="1:16" ht="14.1" customHeight="1" x14ac:dyDescent="0.2">
      <c r="A3004" s="104"/>
      <c r="E3004" s="337"/>
      <c r="J3004" s="340"/>
      <c r="K3004" s="340"/>
      <c r="L3004" s="340"/>
      <c r="M3004" s="340"/>
      <c r="N3004" s="340"/>
      <c r="O3004" s="340"/>
      <c r="P3004" s="340"/>
    </row>
    <row r="3005" spans="1:16" ht="14.1" customHeight="1" x14ac:dyDescent="0.2">
      <c r="A3005" s="104"/>
      <c r="E3005" s="337"/>
      <c r="J3005" s="340"/>
      <c r="K3005" s="340"/>
      <c r="L3005" s="340"/>
      <c r="M3005" s="340"/>
      <c r="N3005" s="340"/>
      <c r="O3005" s="340"/>
      <c r="P3005" s="340"/>
    </row>
    <row r="3006" spans="1:16" ht="14.1" customHeight="1" x14ac:dyDescent="0.2">
      <c r="A3006" s="104"/>
      <c r="E3006" s="337"/>
      <c r="J3006" s="340"/>
      <c r="K3006" s="340"/>
      <c r="L3006" s="340"/>
      <c r="M3006" s="340"/>
      <c r="N3006" s="340"/>
      <c r="O3006" s="340"/>
      <c r="P3006" s="340"/>
    </row>
    <row r="3007" spans="1:16" ht="14.1" customHeight="1" x14ac:dyDescent="0.2">
      <c r="A3007" s="104"/>
      <c r="E3007" s="337"/>
      <c r="J3007" s="340"/>
      <c r="K3007" s="340"/>
      <c r="L3007" s="340"/>
      <c r="M3007" s="340"/>
      <c r="N3007" s="340"/>
      <c r="O3007" s="340"/>
      <c r="P3007" s="340"/>
    </row>
    <row r="3008" spans="1:16" ht="14.1" customHeight="1" x14ac:dyDescent="0.2">
      <c r="A3008" s="104"/>
      <c r="E3008" s="337"/>
      <c r="J3008" s="340"/>
      <c r="K3008" s="340"/>
      <c r="L3008" s="340"/>
      <c r="M3008" s="340"/>
      <c r="N3008" s="340"/>
      <c r="O3008" s="340"/>
      <c r="P3008" s="340"/>
    </row>
    <row r="3009" spans="1:16" ht="14.1" customHeight="1" x14ac:dyDescent="0.2">
      <c r="A3009" s="104"/>
      <c r="E3009" s="337"/>
      <c r="J3009" s="340"/>
      <c r="K3009" s="340"/>
      <c r="L3009" s="340"/>
      <c r="M3009" s="340"/>
      <c r="N3009" s="340"/>
      <c r="O3009" s="340"/>
      <c r="P3009" s="340"/>
    </row>
    <row r="3010" spans="1:16" ht="14.1" customHeight="1" x14ac:dyDescent="0.2">
      <c r="A3010" s="104"/>
      <c r="E3010" s="337"/>
      <c r="J3010" s="340"/>
      <c r="K3010" s="340"/>
      <c r="L3010" s="340"/>
      <c r="M3010" s="340"/>
      <c r="N3010" s="340"/>
      <c r="O3010" s="340"/>
      <c r="P3010" s="340"/>
    </row>
    <row r="3011" spans="1:16" ht="14.1" customHeight="1" x14ac:dyDescent="0.2">
      <c r="A3011" s="104"/>
      <c r="E3011" s="337"/>
      <c r="J3011" s="340"/>
      <c r="K3011" s="340"/>
      <c r="L3011" s="340"/>
      <c r="M3011" s="340"/>
      <c r="N3011" s="340"/>
      <c r="O3011" s="340"/>
      <c r="P3011" s="340"/>
    </row>
    <row r="3012" spans="1:16" ht="14.1" customHeight="1" x14ac:dyDescent="0.2">
      <c r="A3012" s="104"/>
      <c r="E3012" s="337"/>
      <c r="J3012" s="340"/>
      <c r="K3012" s="340"/>
      <c r="L3012" s="340"/>
      <c r="M3012" s="340"/>
      <c r="N3012" s="340"/>
      <c r="O3012" s="340"/>
      <c r="P3012" s="340"/>
    </row>
    <row r="3013" spans="1:16" ht="14.1" customHeight="1" x14ac:dyDescent="0.2">
      <c r="A3013" s="104"/>
      <c r="E3013" s="337"/>
      <c r="J3013" s="340"/>
      <c r="K3013" s="340"/>
      <c r="L3013" s="340"/>
      <c r="M3013" s="340"/>
      <c r="N3013" s="340"/>
      <c r="O3013" s="340"/>
      <c r="P3013" s="340"/>
    </row>
    <row r="3014" spans="1:16" ht="14.1" customHeight="1" x14ac:dyDescent="0.2">
      <c r="A3014" s="104"/>
      <c r="E3014" s="337"/>
      <c r="J3014" s="340"/>
      <c r="K3014" s="340"/>
      <c r="L3014" s="340"/>
      <c r="M3014" s="340"/>
      <c r="N3014" s="340"/>
      <c r="O3014" s="340"/>
      <c r="P3014" s="340"/>
    </row>
    <row r="3015" spans="1:16" ht="14.1" customHeight="1" x14ac:dyDescent="0.2">
      <c r="A3015" s="104"/>
      <c r="E3015" s="337"/>
      <c r="J3015" s="340"/>
      <c r="K3015" s="340"/>
      <c r="L3015" s="340"/>
      <c r="M3015" s="340"/>
      <c r="N3015" s="340"/>
      <c r="O3015" s="340"/>
      <c r="P3015" s="340"/>
    </row>
    <row r="3016" spans="1:16" ht="14.1" customHeight="1" x14ac:dyDescent="0.2">
      <c r="A3016" s="104"/>
      <c r="E3016" s="337"/>
      <c r="J3016" s="340"/>
      <c r="K3016" s="340"/>
      <c r="L3016" s="340"/>
      <c r="M3016" s="340"/>
      <c r="N3016" s="340"/>
      <c r="O3016" s="340"/>
      <c r="P3016" s="340"/>
    </row>
    <row r="3017" spans="1:16" ht="14.1" customHeight="1" x14ac:dyDescent="0.2">
      <c r="A3017" s="104"/>
      <c r="E3017" s="337"/>
      <c r="J3017" s="340"/>
      <c r="K3017" s="340"/>
      <c r="L3017" s="340"/>
      <c r="M3017" s="340"/>
      <c r="N3017" s="340"/>
      <c r="O3017" s="340"/>
      <c r="P3017" s="340"/>
    </row>
    <row r="3018" spans="1:16" ht="14.1" customHeight="1" x14ac:dyDescent="0.2">
      <c r="A3018" s="104"/>
      <c r="E3018" s="337"/>
      <c r="J3018" s="340"/>
      <c r="K3018" s="340"/>
      <c r="L3018" s="340"/>
      <c r="M3018" s="340"/>
      <c r="N3018" s="340"/>
      <c r="O3018" s="340"/>
      <c r="P3018" s="340"/>
    </row>
    <row r="3019" spans="1:16" ht="14.1" customHeight="1" x14ac:dyDescent="0.2">
      <c r="A3019" s="104"/>
      <c r="E3019" s="337"/>
      <c r="J3019" s="340"/>
      <c r="K3019" s="340"/>
      <c r="L3019" s="340"/>
      <c r="M3019" s="340"/>
      <c r="N3019" s="340"/>
      <c r="O3019" s="340"/>
      <c r="P3019" s="340"/>
    </row>
    <row r="3020" spans="1:16" ht="14.1" customHeight="1" x14ac:dyDescent="0.2">
      <c r="A3020" s="104"/>
      <c r="E3020" s="337"/>
      <c r="J3020" s="340"/>
      <c r="K3020" s="340"/>
      <c r="L3020" s="340"/>
      <c r="M3020" s="340"/>
      <c r="N3020" s="340"/>
      <c r="O3020" s="340"/>
      <c r="P3020" s="340"/>
    </row>
    <row r="3021" spans="1:16" ht="14.1" customHeight="1" x14ac:dyDescent="0.2">
      <c r="A3021" s="104"/>
      <c r="E3021" s="337"/>
      <c r="J3021" s="340"/>
      <c r="K3021" s="340"/>
      <c r="L3021" s="340"/>
      <c r="M3021" s="340"/>
      <c r="N3021" s="340"/>
      <c r="O3021" s="340"/>
      <c r="P3021" s="340"/>
    </row>
    <row r="3022" spans="1:16" ht="14.1" customHeight="1" x14ac:dyDescent="0.2">
      <c r="A3022" s="104"/>
      <c r="E3022" s="337"/>
      <c r="J3022" s="340"/>
      <c r="K3022" s="340"/>
      <c r="L3022" s="340"/>
      <c r="M3022" s="340"/>
      <c r="N3022" s="340"/>
      <c r="O3022" s="340"/>
      <c r="P3022" s="340"/>
    </row>
    <row r="3023" spans="1:16" ht="14.1" customHeight="1" x14ac:dyDescent="0.2">
      <c r="A3023" s="104"/>
      <c r="E3023" s="337"/>
      <c r="J3023" s="340"/>
      <c r="K3023" s="340"/>
      <c r="L3023" s="340"/>
      <c r="M3023" s="340"/>
      <c r="N3023" s="340"/>
      <c r="O3023" s="340"/>
      <c r="P3023" s="340"/>
    </row>
    <row r="3024" spans="1:16" ht="14.1" customHeight="1" x14ac:dyDescent="0.2">
      <c r="A3024" s="104"/>
      <c r="E3024" s="337"/>
      <c r="J3024" s="340"/>
      <c r="K3024" s="340"/>
      <c r="L3024" s="340"/>
      <c r="M3024" s="340"/>
      <c r="N3024" s="340"/>
      <c r="O3024" s="340"/>
      <c r="P3024" s="340"/>
    </row>
    <row r="3025" spans="1:16" ht="14.1" customHeight="1" x14ac:dyDescent="0.2">
      <c r="A3025" s="104"/>
      <c r="E3025" s="337"/>
      <c r="J3025" s="340"/>
      <c r="K3025" s="340"/>
      <c r="L3025" s="340"/>
      <c r="M3025" s="340"/>
      <c r="N3025" s="340"/>
      <c r="O3025" s="340"/>
      <c r="P3025" s="340"/>
    </row>
    <row r="3026" spans="1:16" ht="14.1" customHeight="1" x14ac:dyDescent="0.2">
      <c r="A3026" s="104"/>
      <c r="E3026" s="337"/>
      <c r="J3026" s="340"/>
      <c r="K3026" s="340"/>
      <c r="L3026" s="340"/>
      <c r="M3026" s="340"/>
      <c r="N3026" s="340"/>
      <c r="O3026" s="340"/>
      <c r="P3026" s="340"/>
    </row>
    <row r="3027" spans="1:16" ht="14.1" customHeight="1" x14ac:dyDescent="0.2">
      <c r="A3027" s="104"/>
      <c r="E3027" s="337"/>
      <c r="J3027" s="340"/>
      <c r="K3027" s="340"/>
      <c r="L3027" s="340"/>
      <c r="M3027" s="340"/>
      <c r="N3027" s="340"/>
      <c r="O3027" s="340"/>
      <c r="P3027" s="340"/>
    </row>
    <row r="3028" spans="1:16" ht="14.1" customHeight="1" x14ac:dyDescent="0.2">
      <c r="A3028" s="104"/>
      <c r="E3028" s="337"/>
      <c r="J3028" s="340"/>
      <c r="K3028" s="340"/>
      <c r="L3028" s="340"/>
      <c r="M3028" s="340"/>
      <c r="N3028" s="340"/>
      <c r="O3028" s="340"/>
      <c r="P3028" s="340"/>
    </row>
    <row r="3029" spans="1:16" ht="14.1" customHeight="1" x14ac:dyDescent="0.2">
      <c r="A3029" s="104"/>
      <c r="E3029" s="337"/>
      <c r="J3029" s="340"/>
      <c r="K3029" s="340"/>
      <c r="L3029" s="340"/>
      <c r="M3029" s="340"/>
      <c r="N3029" s="340"/>
      <c r="O3029" s="340"/>
      <c r="P3029" s="340"/>
    </row>
    <row r="3030" spans="1:16" ht="14.1" customHeight="1" x14ac:dyDescent="0.2">
      <c r="A3030" s="104"/>
      <c r="E3030" s="337"/>
      <c r="J3030" s="340"/>
      <c r="K3030" s="340"/>
      <c r="L3030" s="340"/>
      <c r="M3030" s="340"/>
      <c r="N3030" s="340"/>
      <c r="O3030" s="340"/>
      <c r="P3030" s="340"/>
    </row>
    <row r="3031" spans="1:16" ht="14.1" customHeight="1" x14ac:dyDescent="0.2">
      <c r="A3031" s="104"/>
      <c r="E3031" s="337"/>
      <c r="J3031" s="340"/>
      <c r="K3031" s="340"/>
      <c r="L3031" s="340"/>
      <c r="M3031" s="340"/>
      <c r="N3031" s="340"/>
      <c r="O3031" s="340"/>
      <c r="P3031" s="340"/>
    </row>
    <row r="3032" spans="1:16" ht="14.1" customHeight="1" x14ac:dyDescent="0.2">
      <c r="A3032" s="104"/>
      <c r="E3032" s="337"/>
      <c r="J3032" s="340"/>
      <c r="K3032" s="340"/>
      <c r="L3032" s="340"/>
      <c r="M3032" s="340"/>
      <c r="N3032" s="340"/>
      <c r="O3032" s="340"/>
      <c r="P3032" s="340"/>
    </row>
    <row r="3033" spans="1:16" ht="14.1" customHeight="1" x14ac:dyDescent="0.2">
      <c r="A3033" s="104"/>
      <c r="E3033" s="337"/>
      <c r="J3033" s="340"/>
      <c r="K3033" s="340"/>
      <c r="L3033" s="340"/>
      <c r="M3033" s="340"/>
      <c r="N3033" s="340"/>
      <c r="O3033" s="340"/>
      <c r="P3033" s="340"/>
    </row>
    <row r="3034" spans="1:16" ht="14.1" customHeight="1" x14ac:dyDescent="0.2">
      <c r="A3034" s="104"/>
      <c r="E3034" s="337"/>
      <c r="J3034" s="340"/>
      <c r="K3034" s="340"/>
      <c r="L3034" s="340"/>
      <c r="M3034" s="340"/>
      <c r="N3034" s="340"/>
      <c r="O3034" s="340"/>
      <c r="P3034" s="340"/>
    </row>
    <row r="3035" spans="1:16" ht="14.1" customHeight="1" x14ac:dyDescent="0.2">
      <c r="A3035" s="104"/>
      <c r="E3035" s="337"/>
      <c r="J3035" s="340"/>
      <c r="K3035" s="340"/>
      <c r="L3035" s="340"/>
      <c r="M3035" s="340"/>
      <c r="N3035" s="340"/>
      <c r="O3035" s="340"/>
      <c r="P3035" s="340"/>
    </row>
    <row r="3036" spans="1:16" ht="14.1" customHeight="1" x14ac:dyDescent="0.2">
      <c r="A3036" s="104"/>
      <c r="E3036" s="337"/>
      <c r="J3036" s="340"/>
      <c r="K3036" s="340"/>
      <c r="L3036" s="340"/>
      <c r="M3036" s="340"/>
      <c r="N3036" s="340"/>
      <c r="O3036" s="340"/>
      <c r="P3036" s="340"/>
    </row>
    <row r="3037" spans="1:16" ht="14.1" customHeight="1" x14ac:dyDescent="0.2">
      <c r="A3037" s="104"/>
      <c r="E3037" s="337"/>
      <c r="J3037" s="340"/>
      <c r="K3037" s="340"/>
      <c r="L3037" s="340"/>
      <c r="M3037" s="340"/>
      <c r="N3037" s="340"/>
      <c r="O3037" s="340"/>
      <c r="P3037" s="340"/>
    </row>
    <row r="3038" spans="1:16" ht="14.1" customHeight="1" x14ac:dyDescent="0.2">
      <c r="A3038" s="104"/>
      <c r="E3038" s="337"/>
      <c r="J3038" s="340"/>
      <c r="K3038" s="340"/>
      <c r="L3038" s="340"/>
      <c r="M3038" s="340"/>
      <c r="N3038" s="340"/>
      <c r="O3038" s="340"/>
      <c r="P3038" s="340"/>
    </row>
    <row r="3039" spans="1:16" ht="14.1" customHeight="1" x14ac:dyDescent="0.2">
      <c r="A3039" s="104"/>
      <c r="E3039" s="337"/>
      <c r="J3039" s="340"/>
      <c r="K3039" s="340"/>
      <c r="L3039" s="340"/>
      <c r="M3039" s="340"/>
      <c r="N3039" s="340"/>
      <c r="O3039" s="340"/>
      <c r="P3039" s="340"/>
    </row>
    <row r="3040" spans="1:16" ht="14.1" customHeight="1" x14ac:dyDescent="0.2">
      <c r="A3040" s="104"/>
      <c r="E3040" s="337"/>
      <c r="J3040" s="340"/>
      <c r="K3040" s="340"/>
      <c r="L3040" s="340"/>
      <c r="M3040" s="340"/>
      <c r="N3040" s="340"/>
      <c r="O3040" s="340"/>
      <c r="P3040" s="340"/>
    </row>
    <row r="3041" spans="1:16" ht="14.1" customHeight="1" x14ac:dyDescent="0.2">
      <c r="A3041" s="104"/>
      <c r="E3041" s="337"/>
      <c r="J3041" s="340"/>
      <c r="K3041" s="340"/>
      <c r="L3041" s="340"/>
      <c r="M3041" s="340"/>
      <c r="N3041" s="340"/>
      <c r="O3041" s="340"/>
      <c r="P3041" s="340"/>
    </row>
    <row r="3042" spans="1:16" ht="14.1" customHeight="1" x14ac:dyDescent="0.2">
      <c r="A3042" s="104"/>
      <c r="E3042" s="337"/>
      <c r="J3042" s="340"/>
      <c r="K3042" s="340"/>
      <c r="L3042" s="340"/>
      <c r="M3042" s="340"/>
      <c r="N3042" s="340"/>
      <c r="O3042" s="340"/>
      <c r="P3042" s="340"/>
    </row>
    <row r="3043" spans="1:16" ht="14.1" customHeight="1" x14ac:dyDescent="0.2">
      <c r="A3043" s="104"/>
      <c r="E3043" s="337"/>
      <c r="J3043" s="340"/>
      <c r="K3043" s="340"/>
      <c r="L3043" s="340"/>
      <c r="M3043" s="340"/>
      <c r="N3043" s="340"/>
      <c r="O3043" s="340"/>
      <c r="P3043" s="340"/>
    </row>
    <row r="3044" spans="1:16" ht="14.1" customHeight="1" x14ac:dyDescent="0.2">
      <c r="A3044" s="104"/>
      <c r="E3044" s="337"/>
      <c r="J3044" s="340"/>
      <c r="K3044" s="340"/>
      <c r="L3044" s="340"/>
      <c r="M3044" s="340"/>
      <c r="N3044" s="340"/>
      <c r="O3044" s="340"/>
      <c r="P3044" s="340"/>
    </row>
    <row r="3045" spans="1:16" ht="14.1" customHeight="1" x14ac:dyDescent="0.2">
      <c r="A3045" s="104"/>
      <c r="E3045" s="337"/>
      <c r="J3045" s="340"/>
      <c r="K3045" s="340"/>
      <c r="L3045" s="340"/>
      <c r="M3045" s="340"/>
      <c r="N3045" s="340"/>
      <c r="O3045" s="340"/>
      <c r="P3045" s="340"/>
    </row>
    <row r="3046" spans="1:16" ht="14.1" customHeight="1" x14ac:dyDescent="0.2">
      <c r="A3046" s="104"/>
      <c r="E3046" s="337"/>
      <c r="J3046" s="340"/>
      <c r="K3046" s="340"/>
      <c r="L3046" s="340"/>
      <c r="M3046" s="340"/>
      <c r="N3046" s="340"/>
      <c r="O3046" s="340"/>
      <c r="P3046" s="340"/>
    </row>
    <row r="3047" spans="1:16" ht="14.1" customHeight="1" x14ac:dyDescent="0.2">
      <c r="A3047" s="104"/>
      <c r="E3047" s="337"/>
      <c r="J3047" s="340"/>
      <c r="K3047" s="340"/>
      <c r="L3047" s="340"/>
      <c r="M3047" s="340"/>
      <c r="N3047" s="340"/>
      <c r="O3047" s="340"/>
      <c r="P3047" s="340"/>
    </row>
    <row r="3048" spans="1:16" ht="14.1" customHeight="1" x14ac:dyDescent="0.2">
      <c r="A3048" s="104"/>
      <c r="E3048" s="337"/>
      <c r="J3048" s="340"/>
      <c r="K3048" s="340"/>
      <c r="L3048" s="340"/>
      <c r="M3048" s="340"/>
      <c r="N3048" s="340"/>
      <c r="O3048" s="340"/>
      <c r="P3048" s="340"/>
    </row>
    <row r="3049" spans="1:16" ht="14.1" customHeight="1" x14ac:dyDescent="0.2">
      <c r="A3049" s="104"/>
      <c r="E3049" s="337"/>
      <c r="J3049" s="340"/>
      <c r="K3049" s="340"/>
      <c r="L3049" s="340"/>
      <c r="M3049" s="340"/>
      <c r="N3049" s="340"/>
      <c r="O3049" s="340"/>
      <c r="P3049" s="340"/>
    </row>
    <row r="3050" spans="1:16" ht="14.1" customHeight="1" x14ac:dyDescent="0.2">
      <c r="A3050" s="104"/>
      <c r="E3050" s="337"/>
      <c r="J3050" s="340"/>
      <c r="K3050" s="340"/>
      <c r="L3050" s="340"/>
      <c r="M3050" s="340"/>
      <c r="N3050" s="340"/>
      <c r="O3050" s="340"/>
      <c r="P3050" s="340"/>
    </row>
    <row r="3051" spans="1:16" ht="14.1" customHeight="1" x14ac:dyDescent="0.2">
      <c r="A3051" s="104"/>
      <c r="E3051" s="337"/>
      <c r="J3051" s="340"/>
      <c r="K3051" s="340"/>
      <c r="L3051" s="340"/>
      <c r="M3051" s="340"/>
      <c r="N3051" s="340"/>
      <c r="O3051" s="340"/>
      <c r="P3051" s="340"/>
    </row>
    <row r="3052" spans="1:16" ht="14.1" customHeight="1" x14ac:dyDescent="0.2">
      <c r="A3052" s="104"/>
      <c r="E3052" s="337"/>
      <c r="J3052" s="340"/>
      <c r="K3052" s="340"/>
      <c r="L3052" s="340"/>
      <c r="M3052" s="340"/>
      <c r="N3052" s="340"/>
      <c r="O3052" s="340"/>
      <c r="P3052" s="340"/>
    </row>
    <row r="3053" spans="1:16" ht="14.1" customHeight="1" x14ac:dyDescent="0.2">
      <c r="A3053" s="104"/>
      <c r="E3053" s="337"/>
      <c r="J3053" s="340"/>
      <c r="K3053" s="340"/>
      <c r="L3053" s="340"/>
      <c r="M3053" s="340"/>
      <c r="N3053" s="340"/>
      <c r="O3053" s="340"/>
      <c r="P3053" s="340"/>
    </row>
    <row r="3054" spans="1:16" ht="14.1" customHeight="1" x14ac:dyDescent="0.2">
      <c r="A3054" s="104"/>
      <c r="E3054" s="337"/>
      <c r="J3054" s="340"/>
      <c r="K3054" s="340"/>
      <c r="L3054" s="340"/>
      <c r="M3054" s="340"/>
      <c r="N3054" s="340"/>
      <c r="O3054" s="340"/>
      <c r="P3054" s="340"/>
    </row>
    <row r="3055" spans="1:16" ht="14.1" customHeight="1" x14ac:dyDescent="0.2">
      <c r="A3055" s="104"/>
      <c r="E3055" s="337"/>
      <c r="J3055" s="340"/>
      <c r="K3055" s="340"/>
      <c r="L3055" s="340"/>
      <c r="M3055" s="340"/>
      <c r="N3055" s="340"/>
      <c r="O3055" s="340"/>
      <c r="P3055" s="340"/>
    </row>
    <row r="3056" spans="1:16" ht="14.1" customHeight="1" x14ac:dyDescent="0.2">
      <c r="A3056" s="104"/>
      <c r="E3056" s="337"/>
      <c r="J3056" s="340"/>
      <c r="K3056" s="340"/>
      <c r="L3056" s="340"/>
      <c r="M3056" s="340"/>
      <c r="N3056" s="340"/>
      <c r="O3056" s="340"/>
      <c r="P3056" s="340"/>
    </row>
    <row r="3057" spans="1:16" ht="14.1" customHeight="1" x14ac:dyDescent="0.2">
      <c r="A3057" s="104"/>
      <c r="E3057" s="337"/>
      <c r="J3057" s="340"/>
      <c r="K3057" s="340"/>
      <c r="L3057" s="340"/>
      <c r="M3057" s="340"/>
      <c r="N3057" s="340"/>
      <c r="O3057" s="340"/>
      <c r="P3057" s="340"/>
    </row>
    <row r="3058" spans="1:16" ht="14.1" customHeight="1" x14ac:dyDescent="0.2">
      <c r="A3058" s="104"/>
      <c r="E3058" s="337"/>
      <c r="J3058" s="340"/>
      <c r="K3058" s="340"/>
      <c r="L3058" s="340"/>
      <c r="M3058" s="340"/>
      <c r="N3058" s="340"/>
      <c r="O3058" s="340"/>
      <c r="P3058" s="340"/>
    </row>
    <row r="3059" spans="1:16" ht="14.1" customHeight="1" x14ac:dyDescent="0.2">
      <c r="A3059" s="104"/>
      <c r="E3059" s="337"/>
      <c r="J3059" s="340"/>
      <c r="K3059" s="340"/>
      <c r="L3059" s="340"/>
      <c r="M3059" s="340"/>
      <c r="N3059" s="340"/>
      <c r="O3059" s="340"/>
      <c r="P3059" s="340"/>
    </row>
    <row r="3060" spans="1:16" ht="14.1" customHeight="1" x14ac:dyDescent="0.2">
      <c r="A3060" s="104"/>
      <c r="E3060" s="337"/>
      <c r="J3060" s="340"/>
      <c r="K3060" s="340"/>
      <c r="L3060" s="340"/>
      <c r="M3060" s="340"/>
      <c r="N3060" s="340"/>
      <c r="O3060" s="340"/>
      <c r="P3060" s="340"/>
    </row>
    <row r="3061" spans="1:16" ht="14.1" customHeight="1" x14ac:dyDescent="0.2">
      <c r="A3061" s="104"/>
      <c r="E3061" s="337"/>
      <c r="J3061" s="340"/>
      <c r="K3061" s="340"/>
      <c r="L3061" s="340"/>
      <c r="M3061" s="340"/>
      <c r="N3061" s="340"/>
      <c r="O3061" s="340"/>
      <c r="P3061" s="340"/>
    </row>
    <row r="3062" spans="1:16" ht="14.1" customHeight="1" x14ac:dyDescent="0.2">
      <c r="A3062" s="104"/>
      <c r="E3062" s="337"/>
      <c r="J3062" s="340"/>
      <c r="K3062" s="340"/>
      <c r="L3062" s="340"/>
      <c r="M3062" s="340"/>
      <c r="N3062" s="340"/>
      <c r="O3062" s="340"/>
      <c r="P3062" s="340"/>
    </row>
    <row r="3063" spans="1:16" ht="14.1" customHeight="1" x14ac:dyDescent="0.2">
      <c r="A3063" s="104"/>
      <c r="E3063" s="337"/>
      <c r="J3063" s="340"/>
      <c r="K3063" s="340"/>
      <c r="L3063" s="340"/>
      <c r="M3063" s="340"/>
      <c r="N3063" s="340"/>
      <c r="O3063" s="340"/>
      <c r="P3063" s="340"/>
    </row>
    <row r="3064" spans="1:16" ht="14.1" customHeight="1" x14ac:dyDescent="0.2">
      <c r="A3064" s="104"/>
      <c r="E3064" s="337"/>
      <c r="J3064" s="340"/>
      <c r="K3064" s="340"/>
      <c r="L3064" s="340"/>
      <c r="M3064" s="340"/>
      <c r="N3064" s="340"/>
      <c r="O3064" s="340"/>
      <c r="P3064" s="340"/>
    </row>
    <row r="3065" spans="1:16" ht="14.1" customHeight="1" x14ac:dyDescent="0.2">
      <c r="A3065" s="104"/>
      <c r="E3065" s="337"/>
      <c r="J3065" s="340"/>
      <c r="K3065" s="340"/>
      <c r="L3065" s="340"/>
      <c r="M3065" s="340"/>
      <c r="N3065" s="340"/>
      <c r="O3065" s="340"/>
      <c r="P3065" s="340"/>
    </row>
    <row r="3066" spans="1:16" ht="14.1" customHeight="1" x14ac:dyDescent="0.2">
      <c r="A3066" s="104"/>
      <c r="E3066" s="337"/>
      <c r="J3066" s="340"/>
      <c r="K3066" s="340"/>
      <c r="L3066" s="340"/>
      <c r="M3066" s="340"/>
      <c r="N3066" s="340"/>
      <c r="O3066" s="340"/>
      <c r="P3066" s="340"/>
    </row>
    <row r="3067" spans="1:16" ht="14.1" customHeight="1" x14ac:dyDescent="0.2">
      <c r="A3067" s="104"/>
      <c r="E3067" s="337"/>
      <c r="J3067" s="340"/>
      <c r="K3067" s="340"/>
      <c r="L3067" s="340"/>
      <c r="M3067" s="340"/>
      <c r="N3067" s="340"/>
      <c r="O3067" s="340"/>
      <c r="P3067" s="340"/>
    </row>
    <row r="3068" spans="1:16" ht="14.1" customHeight="1" x14ac:dyDescent="0.2">
      <c r="A3068" s="104"/>
      <c r="E3068" s="337"/>
      <c r="J3068" s="340"/>
      <c r="K3068" s="340"/>
      <c r="L3068" s="340"/>
      <c r="M3068" s="340"/>
      <c r="N3068" s="340"/>
      <c r="O3068" s="340"/>
      <c r="P3068" s="340"/>
    </row>
    <row r="3069" spans="1:16" ht="14.1" customHeight="1" x14ac:dyDescent="0.2">
      <c r="A3069" s="104"/>
      <c r="E3069" s="337"/>
      <c r="J3069" s="340"/>
      <c r="K3069" s="340"/>
      <c r="L3069" s="340"/>
      <c r="M3069" s="340"/>
      <c r="N3069" s="340"/>
      <c r="O3069" s="340"/>
      <c r="P3069" s="340"/>
    </row>
    <row r="3070" spans="1:16" ht="14.1" customHeight="1" x14ac:dyDescent="0.2">
      <c r="A3070" s="104"/>
      <c r="E3070" s="337"/>
      <c r="J3070" s="340"/>
      <c r="K3070" s="340"/>
      <c r="L3070" s="340"/>
      <c r="M3070" s="340"/>
      <c r="N3070" s="340"/>
      <c r="O3070" s="340"/>
      <c r="P3070" s="340"/>
    </row>
    <row r="3071" spans="1:16" ht="14.1" customHeight="1" x14ac:dyDescent="0.2">
      <c r="A3071" s="104"/>
      <c r="E3071" s="337"/>
      <c r="J3071" s="340"/>
      <c r="K3071" s="340"/>
      <c r="L3071" s="340"/>
      <c r="M3071" s="340"/>
      <c r="N3071" s="340"/>
      <c r="O3071" s="340"/>
      <c r="P3071" s="340"/>
    </row>
    <row r="3072" spans="1:16" ht="14.1" customHeight="1" x14ac:dyDescent="0.2">
      <c r="A3072" s="104"/>
      <c r="E3072" s="337"/>
      <c r="J3072" s="340"/>
      <c r="K3072" s="340"/>
      <c r="L3072" s="340"/>
      <c r="M3072" s="340"/>
      <c r="N3072" s="340"/>
      <c r="O3072" s="340"/>
      <c r="P3072" s="340"/>
    </row>
    <row r="3073" spans="1:16" ht="14.1" customHeight="1" x14ac:dyDescent="0.2">
      <c r="A3073" s="104"/>
      <c r="E3073" s="337"/>
      <c r="J3073" s="340"/>
      <c r="K3073" s="340"/>
      <c r="L3073" s="340"/>
      <c r="M3073" s="340"/>
      <c r="N3073" s="340"/>
      <c r="O3073" s="340"/>
      <c r="P3073" s="340"/>
    </row>
    <row r="3074" spans="1:16" ht="14.1" customHeight="1" x14ac:dyDescent="0.2">
      <c r="A3074" s="104"/>
      <c r="E3074" s="337"/>
      <c r="J3074" s="340"/>
      <c r="K3074" s="340"/>
      <c r="L3074" s="340"/>
      <c r="M3074" s="340"/>
      <c r="N3074" s="340"/>
      <c r="O3074" s="340"/>
      <c r="P3074" s="340"/>
    </row>
    <row r="3075" spans="1:16" ht="14.1" customHeight="1" x14ac:dyDescent="0.2">
      <c r="A3075" s="104"/>
      <c r="E3075" s="337"/>
      <c r="J3075" s="340"/>
      <c r="K3075" s="340"/>
      <c r="L3075" s="340"/>
      <c r="M3075" s="340"/>
      <c r="N3075" s="340"/>
      <c r="O3075" s="340"/>
      <c r="P3075" s="340"/>
    </row>
    <row r="3076" spans="1:16" ht="14.1" customHeight="1" x14ac:dyDescent="0.2">
      <c r="A3076" s="104"/>
      <c r="E3076" s="337"/>
      <c r="J3076" s="340"/>
      <c r="K3076" s="340"/>
      <c r="L3076" s="340"/>
      <c r="M3076" s="340"/>
      <c r="N3076" s="340"/>
      <c r="O3076" s="340"/>
      <c r="P3076" s="340"/>
    </row>
    <row r="3077" spans="1:16" ht="14.1" customHeight="1" x14ac:dyDescent="0.2">
      <c r="A3077" s="104"/>
      <c r="E3077" s="337"/>
      <c r="J3077" s="340"/>
      <c r="K3077" s="340"/>
      <c r="L3077" s="340"/>
      <c r="M3077" s="340"/>
      <c r="N3077" s="340"/>
      <c r="O3077" s="340"/>
      <c r="P3077" s="340"/>
    </row>
    <row r="3078" spans="1:16" ht="14.1" customHeight="1" x14ac:dyDescent="0.2">
      <c r="A3078" s="104"/>
      <c r="E3078" s="337"/>
      <c r="J3078" s="340"/>
      <c r="K3078" s="340"/>
      <c r="L3078" s="340"/>
      <c r="M3078" s="340"/>
      <c r="N3078" s="340"/>
      <c r="O3078" s="340"/>
      <c r="P3078" s="340"/>
    </row>
    <row r="3079" spans="1:16" ht="14.1" customHeight="1" x14ac:dyDescent="0.2">
      <c r="A3079" s="104"/>
      <c r="E3079" s="337"/>
      <c r="J3079" s="340"/>
      <c r="K3079" s="340"/>
      <c r="L3079" s="340"/>
      <c r="M3079" s="340"/>
      <c r="N3079" s="340"/>
      <c r="O3079" s="340"/>
      <c r="P3079" s="340"/>
    </row>
    <row r="3080" spans="1:16" ht="14.1" customHeight="1" x14ac:dyDescent="0.2">
      <c r="A3080" s="104"/>
      <c r="E3080" s="337"/>
      <c r="J3080" s="340"/>
      <c r="K3080" s="340"/>
      <c r="L3080" s="340"/>
      <c r="M3080" s="340"/>
      <c r="N3080" s="340"/>
      <c r="O3080" s="340"/>
      <c r="P3080" s="340"/>
    </row>
    <row r="3081" spans="1:16" ht="14.1" customHeight="1" x14ac:dyDescent="0.2">
      <c r="A3081" s="104"/>
      <c r="E3081" s="337"/>
      <c r="J3081" s="340"/>
      <c r="K3081" s="340"/>
      <c r="L3081" s="340"/>
      <c r="M3081" s="340"/>
      <c r="N3081" s="340"/>
      <c r="O3081" s="340"/>
      <c r="P3081" s="340"/>
    </row>
    <row r="3082" spans="1:16" ht="14.1" customHeight="1" x14ac:dyDescent="0.2">
      <c r="A3082" s="104"/>
      <c r="E3082" s="337"/>
      <c r="J3082" s="340"/>
      <c r="K3082" s="340"/>
      <c r="L3082" s="340"/>
      <c r="M3082" s="340"/>
      <c r="N3082" s="340"/>
      <c r="O3082" s="340"/>
      <c r="P3082" s="340"/>
    </row>
    <row r="3083" spans="1:16" ht="14.1" customHeight="1" x14ac:dyDescent="0.2">
      <c r="A3083" s="104"/>
      <c r="E3083" s="337"/>
      <c r="J3083" s="340"/>
      <c r="K3083" s="340"/>
      <c r="L3083" s="340"/>
      <c r="M3083" s="340"/>
      <c r="N3083" s="340"/>
      <c r="O3083" s="340"/>
      <c r="P3083" s="340"/>
    </row>
    <row r="3084" spans="1:16" ht="14.1" customHeight="1" x14ac:dyDescent="0.2">
      <c r="A3084" s="104"/>
      <c r="E3084" s="337"/>
      <c r="J3084" s="340"/>
      <c r="K3084" s="340"/>
      <c r="L3084" s="340"/>
      <c r="M3084" s="340"/>
      <c r="N3084" s="340"/>
      <c r="O3084" s="340"/>
      <c r="P3084" s="340"/>
    </row>
    <row r="3085" spans="1:16" ht="14.1" customHeight="1" x14ac:dyDescent="0.2">
      <c r="A3085" s="104"/>
      <c r="E3085" s="337"/>
      <c r="J3085" s="340"/>
      <c r="K3085" s="340"/>
      <c r="L3085" s="340"/>
      <c r="M3085" s="340"/>
      <c r="N3085" s="340"/>
      <c r="O3085" s="340"/>
      <c r="P3085" s="340"/>
    </row>
    <row r="3086" spans="1:16" ht="14.1" customHeight="1" x14ac:dyDescent="0.2">
      <c r="A3086" s="104"/>
      <c r="E3086" s="337"/>
      <c r="J3086" s="340"/>
      <c r="K3086" s="340"/>
      <c r="L3086" s="340"/>
      <c r="M3086" s="340"/>
      <c r="N3086" s="340"/>
      <c r="O3086" s="340"/>
      <c r="P3086" s="340"/>
    </row>
    <row r="3087" spans="1:16" ht="14.1" customHeight="1" x14ac:dyDescent="0.2">
      <c r="A3087" s="104"/>
      <c r="E3087" s="337"/>
      <c r="J3087" s="340"/>
      <c r="K3087" s="340"/>
      <c r="L3087" s="340"/>
      <c r="M3087" s="340"/>
      <c r="N3087" s="340"/>
      <c r="O3087" s="340"/>
      <c r="P3087" s="340"/>
    </row>
    <row r="3088" spans="1:16" ht="14.1" customHeight="1" x14ac:dyDescent="0.2">
      <c r="A3088" s="104"/>
      <c r="E3088" s="337"/>
      <c r="J3088" s="340"/>
      <c r="K3088" s="340"/>
      <c r="L3088" s="340"/>
      <c r="M3088" s="340"/>
      <c r="N3088" s="340"/>
      <c r="O3088" s="340"/>
      <c r="P3088" s="340"/>
    </row>
    <row r="3089" spans="1:16" ht="14.1" customHeight="1" x14ac:dyDescent="0.2">
      <c r="A3089" s="104"/>
      <c r="E3089" s="337"/>
      <c r="J3089" s="340"/>
      <c r="K3089" s="340"/>
      <c r="L3089" s="340"/>
      <c r="M3089" s="340"/>
      <c r="N3089" s="340"/>
      <c r="O3089" s="340"/>
      <c r="P3089" s="340"/>
    </row>
    <row r="3090" spans="1:16" ht="14.1" customHeight="1" x14ac:dyDescent="0.2">
      <c r="A3090" s="104"/>
      <c r="E3090" s="337"/>
      <c r="J3090" s="340"/>
      <c r="K3090" s="340"/>
      <c r="L3090" s="340"/>
      <c r="M3090" s="340"/>
      <c r="N3090" s="340"/>
      <c r="O3090" s="340"/>
      <c r="P3090" s="340"/>
    </row>
    <row r="3091" spans="1:16" ht="14.1" customHeight="1" x14ac:dyDescent="0.2">
      <c r="A3091" s="104"/>
      <c r="E3091" s="337"/>
      <c r="J3091" s="340"/>
      <c r="K3091" s="340"/>
      <c r="L3091" s="340"/>
      <c r="M3091" s="340"/>
      <c r="N3091" s="340"/>
      <c r="O3091" s="340"/>
      <c r="P3091" s="340"/>
    </row>
    <row r="3092" spans="1:16" ht="14.1" customHeight="1" x14ac:dyDescent="0.2">
      <c r="A3092" s="104"/>
      <c r="E3092" s="337"/>
      <c r="J3092" s="340"/>
      <c r="K3092" s="340"/>
      <c r="L3092" s="340"/>
      <c r="M3092" s="340"/>
      <c r="N3092" s="340"/>
      <c r="O3092" s="340"/>
      <c r="P3092" s="340"/>
    </row>
    <row r="3093" spans="1:16" ht="14.1" customHeight="1" x14ac:dyDescent="0.2">
      <c r="A3093" s="104"/>
      <c r="E3093" s="337"/>
      <c r="J3093" s="340"/>
      <c r="K3093" s="340"/>
      <c r="L3093" s="340"/>
      <c r="M3093" s="340"/>
      <c r="N3093" s="340"/>
      <c r="O3093" s="340"/>
      <c r="P3093" s="340"/>
    </row>
    <row r="3094" spans="1:16" ht="14.1" customHeight="1" x14ac:dyDescent="0.2">
      <c r="A3094" s="104"/>
      <c r="E3094" s="337"/>
      <c r="J3094" s="340"/>
      <c r="K3094" s="340"/>
      <c r="L3094" s="340"/>
      <c r="M3094" s="340"/>
      <c r="N3094" s="340"/>
      <c r="O3094" s="340"/>
      <c r="P3094" s="340"/>
    </row>
    <row r="3095" spans="1:16" ht="14.1" customHeight="1" x14ac:dyDescent="0.2">
      <c r="A3095" s="104"/>
      <c r="E3095" s="337"/>
      <c r="J3095" s="340"/>
      <c r="K3095" s="340"/>
      <c r="L3095" s="340"/>
      <c r="M3095" s="340"/>
      <c r="N3095" s="340"/>
      <c r="O3095" s="340"/>
      <c r="P3095" s="340"/>
    </row>
    <row r="3096" spans="1:16" ht="14.1" customHeight="1" x14ac:dyDescent="0.2">
      <c r="A3096" s="104"/>
      <c r="E3096" s="337"/>
      <c r="J3096" s="340"/>
      <c r="K3096" s="340"/>
      <c r="L3096" s="340"/>
      <c r="M3096" s="340"/>
      <c r="N3096" s="340"/>
      <c r="O3096" s="340"/>
      <c r="P3096" s="340"/>
    </row>
    <row r="3097" spans="1:16" ht="14.1" customHeight="1" x14ac:dyDescent="0.2">
      <c r="A3097" s="104"/>
      <c r="E3097" s="337"/>
      <c r="J3097" s="340"/>
      <c r="K3097" s="340"/>
      <c r="L3097" s="340"/>
      <c r="M3097" s="340"/>
      <c r="N3097" s="340"/>
      <c r="O3097" s="340"/>
      <c r="P3097" s="340"/>
    </row>
    <row r="3098" spans="1:16" ht="14.1" customHeight="1" x14ac:dyDescent="0.2">
      <c r="A3098" s="104"/>
      <c r="E3098" s="337"/>
      <c r="J3098" s="340"/>
      <c r="K3098" s="340"/>
      <c r="L3098" s="340"/>
      <c r="M3098" s="340"/>
      <c r="N3098" s="340"/>
      <c r="O3098" s="340"/>
      <c r="P3098" s="340"/>
    </row>
    <row r="3099" spans="1:16" ht="14.1" customHeight="1" x14ac:dyDescent="0.2">
      <c r="A3099" s="104"/>
      <c r="E3099" s="337"/>
      <c r="J3099" s="340"/>
      <c r="K3099" s="340"/>
      <c r="L3099" s="340"/>
      <c r="M3099" s="340"/>
      <c r="N3099" s="340"/>
      <c r="O3099" s="340"/>
      <c r="P3099" s="340"/>
    </row>
    <row r="3100" spans="1:16" ht="14.1" customHeight="1" x14ac:dyDescent="0.2">
      <c r="A3100" s="104"/>
      <c r="E3100" s="337"/>
      <c r="J3100" s="340"/>
      <c r="K3100" s="340"/>
      <c r="L3100" s="340"/>
      <c r="M3100" s="340"/>
      <c r="N3100" s="340"/>
      <c r="O3100" s="340"/>
      <c r="P3100" s="340"/>
    </row>
    <row r="3101" spans="1:16" ht="14.1" customHeight="1" x14ac:dyDescent="0.2">
      <c r="A3101" s="104"/>
      <c r="E3101" s="337"/>
      <c r="J3101" s="340"/>
      <c r="K3101" s="340"/>
      <c r="L3101" s="340"/>
      <c r="M3101" s="340"/>
      <c r="N3101" s="340"/>
      <c r="O3101" s="340"/>
      <c r="P3101" s="340"/>
    </row>
    <row r="3102" spans="1:16" ht="14.1" customHeight="1" x14ac:dyDescent="0.2">
      <c r="A3102" s="104"/>
      <c r="E3102" s="337"/>
      <c r="J3102" s="340"/>
      <c r="K3102" s="340"/>
      <c r="L3102" s="340"/>
      <c r="M3102" s="340"/>
      <c r="N3102" s="340"/>
      <c r="O3102" s="340"/>
      <c r="P3102" s="340"/>
    </row>
    <row r="3103" spans="1:16" ht="14.1" customHeight="1" x14ac:dyDescent="0.2">
      <c r="A3103" s="104"/>
      <c r="E3103" s="337"/>
      <c r="J3103" s="340"/>
      <c r="K3103" s="340"/>
      <c r="L3103" s="340"/>
      <c r="M3103" s="340"/>
      <c r="N3103" s="340"/>
      <c r="O3103" s="340"/>
      <c r="P3103" s="340"/>
    </row>
    <row r="3104" spans="1:16" ht="14.1" customHeight="1" x14ac:dyDescent="0.2">
      <c r="A3104" s="104"/>
      <c r="E3104" s="337"/>
      <c r="J3104" s="340"/>
      <c r="K3104" s="340"/>
      <c r="L3104" s="340"/>
      <c r="M3104" s="340"/>
      <c r="N3104" s="340"/>
      <c r="O3104" s="340"/>
      <c r="P3104" s="340"/>
    </row>
    <row r="3105" spans="1:16" ht="14.1" customHeight="1" x14ac:dyDescent="0.2">
      <c r="A3105" s="104"/>
      <c r="E3105" s="337"/>
      <c r="J3105" s="340"/>
      <c r="K3105" s="340"/>
      <c r="L3105" s="340"/>
      <c r="M3105" s="340"/>
      <c r="N3105" s="340"/>
      <c r="O3105" s="340"/>
      <c r="P3105" s="340"/>
    </row>
    <row r="3106" spans="1:16" ht="14.1" customHeight="1" x14ac:dyDescent="0.2">
      <c r="A3106" s="104"/>
      <c r="E3106" s="337"/>
      <c r="J3106" s="340"/>
      <c r="K3106" s="340"/>
      <c r="L3106" s="340"/>
      <c r="M3106" s="340"/>
      <c r="N3106" s="340"/>
      <c r="O3106" s="340"/>
      <c r="P3106" s="340"/>
    </row>
    <row r="3107" spans="1:16" ht="14.1" customHeight="1" x14ac:dyDescent="0.2">
      <c r="A3107" s="104"/>
      <c r="E3107" s="337"/>
      <c r="J3107" s="340"/>
      <c r="K3107" s="340"/>
      <c r="L3107" s="340"/>
      <c r="M3107" s="340"/>
      <c r="N3107" s="340"/>
      <c r="O3107" s="340"/>
      <c r="P3107" s="340"/>
    </row>
    <row r="3108" spans="1:16" ht="14.1" customHeight="1" x14ac:dyDescent="0.2">
      <c r="A3108" s="104"/>
      <c r="E3108" s="337"/>
      <c r="J3108" s="340"/>
      <c r="K3108" s="340"/>
      <c r="L3108" s="340"/>
      <c r="M3108" s="340"/>
      <c r="N3108" s="340"/>
      <c r="O3108" s="340"/>
      <c r="P3108" s="340"/>
    </row>
    <row r="3109" spans="1:16" ht="14.1" customHeight="1" x14ac:dyDescent="0.2">
      <c r="A3109" s="104"/>
      <c r="E3109" s="337"/>
      <c r="J3109" s="340"/>
      <c r="K3109" s="340"/>
      <c r="L3109" s="340"/>
      <c r="M3109" s="340"/>
      <c r="N3109" s="340"/>
      <c r="O3109" s="340"/>
      <c r="P3109" s="340"/>
    </row>
    <row r="3110" spans="1:16" ht="14.1" customHeight="1" x14ac:dyDescent="0.2">
      <c r="A3110" s="104"/>
      <c r="E3110" s="337"/>
      <c r="J3110" s="340"/>
      <c r="K3110" s="340"/>
      <c r="L3110" s="340"/>
      <c r="M3110" s="340"/>
      <c r="N3110" s="340"/>
      <c r="O3110" s="340"/>
      <c r="P3110" s="340"/>
    </row>
    <row r="3111" spans="1:16" ht="14.1" customHeight="1" x14ac:dyDescent="0.2">
      <c r="A3111" s="104"/>
      <c r="E3111" s="337"/>
      <c r="J3111" s="340"/>
      <c r="K3111" s="340"/>
      <c r="L3111" s="340"/>
      <c r="M3111" s="340"/>
      <c r="N3111" s="340"/>
      <c r="O3111" s="340"/>
      <c r="P3111" s="340"/>
    </row>
    <row r="3112" spans="1:16" ht="14.1" customHeight="1" x14ac:dyDescent="0.2">
      <c r="A3112" s="104"/>
      <c r="E3112" s="337"/>
      <c r="J3112" s="340"/>
      <c r="K3112" s="340"/>
      <c r="L3112" s="340"/>
      <c r="M3112" s="340"/>
      <c r="N3112" s="340"/>
      <c r="O3112" s="340"/>
      <c r="P3112" s="340"/>
    </row>
    <row r="3113" spans="1:16" ht="14.1" customHeight="1" x14ac:dyDescent="0.2">
      <c r="A3113" s="104"/>
      <c r="E3113" s="337"/>
      <c r="J3113" s="340"/>
      <c r="K3113" s="340"/>
      <c r="L3113" s="340"/>
      <c r="M3113" s="340"/>
      <c r="N3113" s="340"/>
      <c r="O3113" s="340"/>
      <c r="P3113" s="340"/>
    </row>
    <row r="3114" spans="1:16" ht="14.1" customHeight="1" x14ac:dyDescent="0.2">
      <c r="A3114" s="104"/>
      <c r="E3114" s="337"/>
      <c r="J3114" s="340"/>
      <c r="K3114" s="340"/>
      <c r="L3114" s="340"/>
      <c r="M3114" s="340"/>
      <c r="N3114" s="340"/>
      <c r="O3114" s="340"/>
      <c r="P3114" s="340"/>
    </row>
    <row r="3115" spans="1:16" ht="14.1" customHeight="1" x14ac:dyDescent="0.2">
      <c r="A3115" s="104"/>
      <c r="E3115" s="337"/>
      <c r="J3115" s="340"/>
      <c r="K3115" s="340"/>
      <c r="L3115" s="340"/>
      <c r="M3115" s="340"/>
      <c r="N3115" s="340"/>
      <c r="O3115" s="340"/>
      <c r="P3115" s="340"/>
    </row>
    <row r="3116" spans="1:16" ht="14.1" customHeight="1" x14ac:dyDescent="0.2">
      <c r="A3116" s="104"/>
      <c r="E3116" s="337"/>
      <c r="J3116" s="340"/>
      <c r="K3116" s="340"/>
      <c r="L3116" s="340"/>
      <c r="M3116" s="340"/>
      <c r="N3116" s="340"/>
      <c r="O3116" s="340"/>
      <c r="P3116" s="340"/>
    </row>
    <row r="3117" spans="1:16" ht="14.1" customHeight="1" x14ac:dyDescent="0.2">
      <c r="A3117" s="104"/>
      <c r="E3117" s="337"/>
      <c r="J3117" s="340"/>
      <c r="K3117" s="340"/>
      <c r="L3117" s="340"/>
      <c r="M3117" s="340"/>
      <c r="N3117" s="340"/>
      <c r="O3117" s="340"/>
      <c r="P3117" s="340"/>
    </row>
    <row r="3118" spans="1:16" ht="14.1" customHeight="1" x14ac:dyDescent="0.2">
      <c r="A3118" s="104"/>
      <c r="E3118" s="337"/>
      <c r="J3118" s="340"/>
      <c r="K3118" s="340"/>
      <c r="L3118" s="340"/>
      <c r="M3118" s="340"/>
      <c r="N3118" s="340"/>
      <c r="O3118" s="340"/>
      <c r="P3118" s="340"/>
    </row>
    <row r="3119" spans="1:16" ht="14.1" customHeight="1" x14ac:dyDescent="0.2">
      <c r="A3119" s="104"/>
      <c r="E3119" s="337"/>
      <c r="J3119" s="340"/>
      <c r="K3119" s="340"/>
      <c r="L3119" s="340"/>
      <c r="M3119" s="340"/>
      <c r="N3119" s="340"/>
      <c r="O3119" s="340"/>
      <c r="P3119" s="340"/>
    </row>
    <row r="3120" spans="1:16" ht="14.1" customHeight="1" x14ac:dyDescent="0.2">
      <c r="A3120" s="104"/>
      <c r="E3120" s="337"/>
      <c r="J3120" s="340"/>
      <c r="K3120" s="340"/>
      <c r="L3120" s="340"/>
      <c r="M3120" s="340"/>
      <c r="N3120" s="340"/>
      <c r="O3120" s="340"/>
      <c r="P3120" s="340"/>
    </row>
    <row r="3121" spans="1:16" ht="14.1" customHeight="1" x14ac:dyDescent="0.2">
      <c r="A3121" s="104"/>
      <c r="E3121" s="337"/>
      <c r="J3121" s="340"/>
      <c r="K3121" s="340"/>
      <c r="L3121" s="340"/>
      <c r="M3121" s="340"/>
      <c r="N3121" s="340"/>
      <c r="O3121" s="340"/>
      <c r="P3121" s="340"/>
    </row>
    <row r="3122" spans="1:16" ht="14.1" customHeight="1" x14ac:dyDescent="0.2">
      <c r="A3122" s="104"/>
      <c r="E3122" s="337"/>
      <c r="J3122" s="340"/>
      <c r="K3122" s="340"/>
      <c r="L3122" s="340"/>
      <c r="M3122" s="340"/>
      <c r="N3122" s="340"/>
      <c r="O3122" s="340"/>
      <c r="P3122" s="340"/>
    </row>
    <row r="3123" spans="1:16" ht="14.1" customHeight="1" x14ac:dyDescent="0.2">
      <c r="A3123" s="104"/>
      <c r="E3123" s="337"/>
      <c r="J3123" s="340"/>
      <c r="K3123" s="340"/>
      <c r="L3123" s="340"/>
      <c r="M3123" s="340"/>
      <c r="N3123" s="340"/>
      <c r="O3123" s="340"/>
      <c r="P3123" s="340"/>
    </row>
    <row r="3124" spans="1:16" ht="14.1" customHeight="1" x14ac:dyDescent="0.2">
      <c r="A3124" s="104"/>
      <c r="E3124" s="337"/>
      <c r="J3124" s="340"/>
      <c r="K3124" s="340"/>
      <c r="L3124" s="340"/>
      <c r="M3124" s="340"/>
      <c r="N3124" s="340"/>
      <c r="O3124" s="340"/>
      <c r="P3124" s="340"/>
    </row>
    <row r="3125" spans="1:16" ht="14.1" customHeight="1" x14ac:dyDescent="0.2">
      <c r="A3125" s="104"/>
      <c r="E3125" s="337"/>
      <c r="J3125" s="340"/>
      <c r="K3125" s="340"/>
      <c r="L3125" s="340"/>
      <c r="M3125" s="340"/>
      <c r="N3125" s="340"/>
      <c r="O3125" s="340"/>
      <c r="P3125" s="340"/>
    </row>
    <row r="3126" spans="1:16" ht="14.1" customHeight="1" x14ac:dyDescent="0.2">
      <c r="A3126" s="104"/>
      <c r="E3126" s="337"/>
      <c r="J3126" s="340"/>
      <c r="K3126" s="340"/>
      <c r="L3126" s="340"/>
      <c r="M3126" s="340"/>
      <c r="N3126" s="340"/>
      <c r="O3126" s="340"/>
      <c r="P3126" s="340"/>
    </row>
    <row r="3127" spans="1:16" ht="14.1" customHeight="1" x14ac:dyDescent="0.2">
      <c r="A3127" s="104"/>
      <c r="E3127" s="337"/>
      <c r="J3127" s="340"/>
      <c r="K3127" s="340"/>
      <c r="L3127" s="340"/>
      <c r="M3127" s="340"/>
      <c r="N3127" s="340"/>
      <c r="O3127" s="340"/>
      <c r="P3127" s="340"/>
    </row>
    <row r="3128" spans="1:16" ht="14.1" customHeight="1" x14ac:dyDescent="0.2">
      <c r="A3128" s="104"/>
      <c r="E3128" s="337"/>
      <c r="J3128" s="340"/>
      <c r="K3128" s="340"/>
      <c r="L3128" s="340"/>
      <c r="M3128" s="340"/>
      <c r="N3128" s="340"/>
      <c r="O3128" s="340"/>
      <c r="P3128" s="340"/>
    </row>
    <row r="3129" spans="1:16" ht="14.1" customHeight="1" x14ac:dyDescent="0.2">
      <c r="A3129" s="104"/>
      <c r="E3129" s="337"/>
      <c r="J3129" s="340"/>
      <c r="K3129" s="340"/>
      <c r="L3129" s="340"/>
      <c r="M3129" s="340"/>
      <c r="N3129" s="340"/>
      <c r="O3129" s="340"/>
      <c r="P3129" s="340"/>
    </row>
    <row r="3130" spans="1:16" ht="14.1" customHeight="1" x14ac:dyDescent="0.2">
      <c r="J3130" s="340"/>
      <c r="K3130" s="340"/>
      <c r="L3130" s="340"/>
      <c r="M3130" s="340"/>
      <c r="N3130" s="340"/>
      <c r="O3130" s="340"/>
      <c r="P3130" s="340"/>
    </row>
    <row r="3131" spans="1:16" ht="14.1" customHeight="1" x14ac:dyDescent="0.2">
      <c r="J3131" s="340"/>
      <c r="K3131" s="340"/>
      <c r="L3131" s="340"/>
      <c r="M3131" s="340"/>
      <c r="N3131" s="340"/>
      <c r="O3131" s="340"/>
      <c r="P3131" s="340"/>
    </row>
    <row r="3132" spans="1:16" ht="14.1" customHeight="1" x14ac:dyDescent="0.2">
      <c r="A3132" s="340"/>
      <c r="J3132" s="340"/>
      <c r="K3132" s="340"/>
      <c r="L3132" s="340"/>
      <c r="M3132" s="340"/>
      <c r="N3132" s="340"/>
      <c r="O3132" s="340"/>
      <c r="P3132" s="340"/>
    </row>
  </sheetData>
  <mergeCells count="19">
    <mergeCell ref="A2034:B2034"/>
    <mergeCell ref="A2035:B2035"/>
    <mergeCell ref="A2037:B2037"/>
    <mergeCell ref="J6:L6"/>
    <mergeCell ref="N6:P6"/>
    <mergeCell ref="A2027:B2027"/>
    <mergeCell ref="A2028:B2028"/>
    <mergeCell ref="A2031:B2031"/>
    <mergeCell ref="A2032:B2032"/>
    <mergeCell ref="A1:P1"/>
    <mergeCell ref="A2:P2"/>
    <mergeCell ref="B4:B5"/>
    <mergeCell ref="C4:D4"/>
    <mergeCell ref="E4:F4"/>
    <mergeCell ref="G4:H4"/>
    <mergeCell ref="I4:L4"/>
    <mergeCell ref="M4:P4"/>
    <mergeCell ref="I5:L5"/>
    <mergeCell ref="M5:P5"/>
  </mergeCells>
  <printOptions horizontalCentered="1" gridLines="1"/>
  <pageMargins left="0" right="0" top="0.36" bottom="0" header="0.17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TITLE</vt:lpstr>
      <vt:lpstr>CONTENTS</vt:lpstr>
      <vt:lpstr>SUMMARY J-JUN.2017-18 (F)</vt:lpstr>
      <vt:lpstr>SUMM. (cmdty) J-JUN. 18-19 </vt:lpstr>
      <vt:lpstr>vari. (cmdty) J-JUN. 18-19</vt:lpstr>
      <vt:lpstr>BAL.OF TRA.4 J-JUN. 2018-19 (2</vt:lpstr>
      <vt:lpstr>TOP 40 COUNT. J-JUN.18-19</vt:lpstr>
      <vt:lpstr>Vari. (Count.) J-JUN. 2018-19</vt:lpstr>
      <vt:lpstr>'BAL.OF TRA.4 J-JUN. 2018-19 (2'!Print_Titles</vt:lpstr>
      <vt:lpstr>'vari. (cmdty) J-JUN. 18-19'!Print_Titles</vt:lpstr>
      <vt:lpstr>'Vari. (Count.) J-JUN. 2018-19'!Print_Titles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kamal</cp:lastModifiedBy>
  <cp:lastPrinted>2019-09-12T03:41:01Z</cp:lastPrinted>
  <dcterms:created xsi:type="dcterms:W3CDTF">2019-09-12T03:39:52Z</dcterms:created>
  <dcterms:modified xsi:type="dcterms:W3CDTF">2019-09-16T10:44:23Z</dcterms:modified>
</cp:coreProperties>
</file>