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January, 2022\"/>
    </mc:Choice>
  </mc:AlternateContent>
  <xr:revisionPtr revIDLastSave="0" documentId="13_ncr:1_{A5553B42-E4E3-47AC-91C6-D00E4909D6A1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Sheet1!$A$1:$R$206</definedName>
  </definedNames>
  <calcPr calcId="179021"/>
  <fileRecoveryPr autoRecover="0"/>
</workbook>
</file>

<file path=xl/calcChain.xml><?xml version="1.0" encoding="utf-8"?>
<calcChain xmlns="http://schemas.openxmlformats.org/spreadsheetml/2006/main">
  <c r="P36" i="1" l="1"/>
  <c r="M36" i="1"/>
  <c r="J140" i="1"/>
  <c r="F200" i="1" l="1"/>
  <c r="E200" i="1"/>
  <c r="H200" i="1"/>
  <c r="I200" i="1"/>
  <c r="F184" i="1"/>
  <c r="E184" i="1"/>
  <c r="I184" i="1"/>
  <c r="H184" i="1"/>
  <c r="F179" i="1"/>
  <c r="E179" i="1"/>
  <c r="I179" i="1"/>
  <c r="H179" i="1"/>
  <c r="G172" i="1"/>
  <c r="F172" i="1"/>
  <c r="E172" i="1"/>
  <c r="D172" i="1"/>
  <c r="F168" i="1"/>
  <c r="E168" i="1"/>
  <c r="F153" i="1"/>
  <c r="F151" i="1" s="1"/>
  <c r="E153" i="1"/>
  <c r="E151" i="1" s="1"/>
  <c r="F145" i="1"/>
  <c r="E145" i="1"/>
  <c r="F130" i="1"/>
  <c r="E130" i="1"/>
  <c r="F115" i="1"/>
  <c r="E115" i="1"/>
  <c r="F114" i="1"/>
  <c r="E114" i="1"/>
  <c r="O17" i="1"/>
  <c r="N17" i="1"/>
  <c r="M17" i="1"/>
  <c r="O27" i="1"/>
  <c r="N27" i="1"/>
  <c r="M27" i="1"/>
  <c r="R91" i="1"/>
  <c r="Q91" i="1"/>
  <c r="P91" i="1"/>
  <c r="J68" i="1"/>
  <c r="D68" i="1"/>
  <c r="G68" i="1"/>
  <c r="J11" i="1"/>
  <c r="G11" i="1"/>
  <c r="D11" i="1"/>
  <c r="F94" i="1" l="1"/>
  <c r="F93" i="1"/>
  <c r="F92" i="1"/>
  <c r="F91" i="1"/>
  <c r="F90" i="1"/>
  <c r="F89" i="1"/>
  <c r="F88" i="1"/>
  <c r="F87" i="1"/>
  <c r="F86" i="1"/>
  <c r="F85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7" i="1"/>
  <c r="F66" i="1"/>
  <c r="F65" i="1"/>
  <c r="F53" i="1"/>
  <c r="F52" i="1"/>
  <c r="F51" i="1"/>
  <c r="F50" i="1"/>
  <c r="F48" i="1"/>
  <c r="F45" i="1"/>
  <c r="F44" i="1"/>
  <c r="F43" i="1"/>
  <c r="F4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 s="1"/>
  <c r="F8" i="1"/>
  <c r="E96" i="1"/>
  <c r="E80" i="1"/>
  <c r="E75" i="1"/>
  <c r="E68" i="1"/>
  <c r="E64" i="1"/>
  <c r="E49" i="1"/>
  <c r="E47" i="1"/>
  <c r="E41" i="1"/>
  <c r="E26" i="1"/>
  <c r="E11" i="1"/>
  <c r="E10" i="1"/>
  <c r="F80" i="1" l="1"/>
  <c r="F75" i="1"/>
  <c r="F68" i="1"/>
  <c r="F64" i="1"/>
  <c r="F49" i="1"/>
  <c r="F47" i="1"/>
  <c r="F41" i="1"/>
  <c r="F26" i="1"/>
  <c r="F10" i="1"/>
  <c r="I172" i="1"/>
  <c r="H172" i="1"/>
  <c r="I168" i="1"/>
  <c r="H168" i="1"/>
  <c r="I153" i="1"/>
  <c r="H153" i="1"/>
  <c r="I151" i="1"/>
  <c r="H151" i="1"/>
  <c r="I145" i="1"/>
  <c r="H145" i="1"/>
  <c r="I130" i="1"/>
  <c r="H130" i="1"/>
  <c r="I115" i="1"/>
  <c r="H115" i="1"/>
  <c r="I114" i="1"/>
  <c r="H114" i="1"/>
  <c r="L96" i="1"/>
  <c r="K96" i="1"/>
  <c r="L80" i="1"/>
  <c r="K80" i="1"/>
  <c r="I80" i="1"/>
  <c r="H80" i="1"/>
  <c r="L75" i="1"/>
  <c r="K75" i="1"/>
  <c r="I75" i="1"/>
  <c r="H75" i="1"/>
  <c r="L68" i="1"/>
  <c r="K68" i="1"/>
  <c r="I68" i="1"/>
  <c r="H68" i="1"/>
  <c r="L64" i="1"/>
  <c r="K64" i="1"/>
  <c r="I64" i="1"/>
  <c r="H64" i="1"/>
  <c r="H47" i="1" s="1"/>
  <c r="L49" i="1"/>
  <c r="K49" i="1"/>
  <c r="I49" i="1"/>
  <c r="H49" i="1"/>
  <c r="L47" i="1"/>
  <c r="K47" i="1"/>
  <c r="I47" i="1"/>
  <c r="L41" i="1"/>
  <c r="K41" i="1"/>
  <c r="I41" i="1"/>
  <c r="H41" i="1"/>
  <c r="L26" i="1"/>
  <c r="K26" i="1"/>
  <c r="I26" i="1"/>
  <c r="H26" i="1"/>
  <c r="L11" i="1"/>
  <c r="K11" i="1"/>
  <c r="K10" i="1" s="1"/>
  <c r="L10" i="1"/>
  <c r="I11" i="1"/>
  <c r="H11" i="1"/>
  <c r="H10" i="1" s="1"/>
  <c r="I10" i="1"/>
  <c r="I96" i="1" l="1"/>
  <c r="H96" i="1"/>
  <c r="F96" i="1"/>
  <c r="O42" i="1" l="1"/>
  <c r="N42" i="1"/>
  <c r="M42" i="1"/>
  <c r="Q36" i="1" l="1"/>
  <c r="L149" i="1" l="1"/>
  <c r="K149" i="1"/>
  <c r="J149" i="1"/>
  <c r="N70" i="1" l="1"/>
  <c r="M70" i="1"/>
  <c r="Q44" i="1"/>
  <c r="P44" i="1"/>
  <c r="O70" i="1" l="1"/>
  <c r="R44" i="1"/>
  <c r="R89" i="1" l="1"/>
  <c r="Q89" i="1"/>
  <c r="O30" i="1"/>
  <c r="N30" i="1"/>
  <c r="M30" i="1"/>
  <c r="J198" i="1" l="1"/>
  <c r="J197" i="1"/>
  <c r="J195" i="1"/>
  <c r="J194" i="1"/>
  <c r="J192" i="1"/>
  <c r="L198" i="1"/>
  <c r="K198" i="1"/>
  <c r="L197" i="1"/>
  <c r="K197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K200" i="1" l="1"/>
  <c r="L200" i="1"/>
  <c r="N89" i="1" l="1"/>
  <c r="O89" i="1" l="1"/>
  <c r="N26" i="1" l="1"/>
  <c r="M93" i="1" l="1"/>
  <c r="P90" i="1"/>
  <c r="P88" i="1"/>
  <c r="P81" i="1"/>
  <c r="Q71" i="1"/>
  <c r="M51" i="1"/>
  <c r="M43" i="1"/>
  <c r="M37" i="1"/>
  <c r="P18" i="1"/>
  <c r="P50" i="1"/>
  <c r="O21" i="1" l="1"/>
  <c r="L187" i="1" l="1"/>
  <c r="K187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O93" i="1"/>
  <c r="R93" i="1"/>
  <c r="N96" i="1"/>
  <c r="R8" i="1" l="1"/>
  <c r="M18" i="1" l="1"/>
  <c r="N43" i="1"/>
  <c r="Q82" i="1" l="1"/>
  <c r="O8" i="1"/>
  <c r="O43" i="1" l="1"/>
  <c r="L112" i="1" l="1"/>
  <c r="R96" i="1" l="1"/>
  <c r="Q96" i="1"/>
  <c r="J169" i="1" l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7" i="1"/>
  <c r="Q31" i="1"/>
  <c r="Q32" i="1"/>
  <c r="Q33" i="1"/>
  <c r="Q34" i="1"/>
  <c r="Q35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2" i="1" l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2" i="1"/>
  <c r="K122" i="1"/>
  <c r="L122" i="1"/>
  <c r="J124" i="1"/>
  <c r="K124" i="1"/>
  <c r="L124" i="1"/>
  <c r="J125" i="1"/>
  <c r="K125" i="1"/>
  <c r="L125" i="1"/>
  <c r="J127" i="1"/>
  <c r="K127" i="1"/>
  <c r="L127" i="1"/>
  <c r="K128" i="1"/>
  <c r="L128" i="1"/>
  <c r="J131" i="1"/>
  <c r="K131" i="1"/>
  <c r="L131" i="1"/>
  <c r="J132" i="1"/>
  <c r="K132" i="1"/>
  <c r="L132" i="1"/>
  <c r="J133" i="1"/>
  <c r="K133" i="1"/>
  <c r="L133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K140" i="1"/>
  <c r="L140" i="1"/>
  <c r="J141" i="1"/>
  <c r="K141" i="1"/>
  <c r="L141" i="1"/>
  <c r="K142" i="1"/>
  <c r="L142" i="1"/>
  <c r="K143" i="1"/>
  <c r="L143" i="1"/>
  <c r="J146" i="1"/>
  <c r="K146" i="1"/>
  <c r="L146" i="1"/>
  <c r="J147" i="1"/>
  <c r="K147" i="1"/>
  <c r="L147" i="1"/>
  <c r="J148" i="1"/>
  <c r="K148" i="1"/>
  <c r="L148" i="1"/>
  <c r="J152" i="1"/>
  <c r="K152" i="1"/>
  <c r="L152" i="1"/>
  <c r="J154" i="1"/>
  <c r="K154" i="1"/>
  <c r="L154" i="1"/>
  <c r="J155" i="1"/>
  <c r="K155" i="1"/>
  <c r="L155" i="1"/>
  <c r="K156" i="1"/>
  <c r="L156" i="1"/>
  <c r="J157" i="1"/>
  <c r="K157" i="1"/>
  <c r="L157" i="1"/>
  <c r="L153" i="1" l="1"/>
  <c r="K153" i="1"/>
  <c r="L145" i="1"/>
  <c r="K145" i="1"/>
  <c r="L130" i="1"/>
  <c r="K130" i="1"/>
  <c r="L115" i="1"/>
  <c r="J115" i="1"/>
  <c r="L151" i="1" l="1"/>
  <c r="K115" i="1"/>
  <c r="K151" i="1"/>
  <c r="K114" i="1" l="1"/>
  <c r="L114" i="1"/>
  <c r="K184" i="1" l="1"/>
  <c r="K179" i="1"/>
  <c r="L168" i="1"/>
  <c r="K172" i="1"/>
  <c r="K168" i="1"/>
  <c r="L181" i="1"/>
  <c r="L178" i="1"/>
  <c r="K176" i="1"/>
  <c r="K175" i="1"/>
  <c r="L174" i="1"/>
  <c r="J174" i="1"/>
  <c r="K173" i="1"/>
  <c r="J172" i="1"/>
  <c r="L169" i="1"/>
  <c r="J185" i="1"/>
  <c r="J181" i="1"/>
  <c r="J178" i="1"/>
  <c r="L172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K182" i="1"/>
  <c r="K177" i="1"/>
  <c r="K171" i="1"/>
  <c r="R53" i="1"/>
  <c r="R51" i="1"/>
  <c r="O79" i="1"/>
  <c r="Q8" i="1"/>
  <c r="L186" i="1"/>
  <c r="J182" i="1"/>
  <c r="J173" i="1"/>
  <c r="N75" i="1"/>
  <c r="P68" i="1"/>
  <c r="K183" i="1"/>
  <c r="L185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3" i="1"/>
  <c r="P21" i="1"/>
  <c r="P20" i="1"/>
  <c r="M20" i="1"/>
  <c r="P16" i="1"/>
  <c r="M16" i="1"/>
  <c r="P15" i="1"/>
  <c r="M15" i="1"/>
  <c r="P14" i="1"/>
  <c r="M14" i="1"/>
  <c r="P13" i="1"/>
  <c r="M13" i="1"/>
  <c r="L184" i="1"/>
  <c r="L183" i="1"/>
  <c r="K178" i="1"/>
  <c r="L177" i="1"/>
  <c r="L175" i="1"/>
  <c r="L170" i="1"/>
  <c r="K169" i="1"/>
  <c r="L182" i="1"/>
  <c r="L176" i="1"/>
  <c r="J175" i="1"/>
  <c r="L171" i="1"/>
  <c r="K186" i="1"/>
  <c r="L173" i="1"/>
  <c r="J170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4" i="1"/>
  <c r="K181" i="1"/>
  <c r="K185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70" i="1"/>
  <c r="L179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<sst xmlns="http://schemas.openxmlformats.org/spreadsheetml/2006/main" count="500" uniqueCount="131">
  <si>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</si>
  <si>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</si>
  <si>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</si>
  <si>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</si>
  <si>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</si>
  <si>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</si>
  <si>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</si>
  <si>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</si>
  <si>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</si>
  <si>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</si>
  <si>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</si>
  <si>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</si>
  <si>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</si>
  <si>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</si>
  <si>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</si>
  <si>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</si>
  <si>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</si>
  <si>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</si>
  <si>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</si>
  <si>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</si>
  <si>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</si>
  <si>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</si>
  <si>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</si>
  <si>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</si>
  <si>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</si>
  <si>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</si>
  <si>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</si>
  <si>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</si>
  <si>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</si>
  <si>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</si>
  <si>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</si>
  <si>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</si>
  <si>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</si>
  <si>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</si>
  <si>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</si>
  <si>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</si>
  <si>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</si>
  <si>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</si>
  <si>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</si>
  <si>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</si>
  <si>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</si>
  <si>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</si>
  <si>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</si>
  <si>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</si>
  <si>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</si>
  <si>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</si>
  <si>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</si>
  <si>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</si>
  <si>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</si>
  <si>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</si>
  <si>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</si>
  <si>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</si>
  <si>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</si>
  <si>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</si>
  <si>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</si>
  <si>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</si>
  <si>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</si>
  <si>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</si>
  <si>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</si>
  <si>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</si>
  <si>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</si>
  <si>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</si>
  <si>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</si>
  <si>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</si>
  <si>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</si>
  <si>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</si>
  <si>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</si>
  <si>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</si>
  <si>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</si>
  <si>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</si>
  <si>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</si>
  <si>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</si>
  <si>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</si>
  <si>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</si>
  <si>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</si>
  <si>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</si>
  <si>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</si>
  <si>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</si>
  <si>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</si>
  <si>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</si>
  <si>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</si>
  <si>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</si>
  <si>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</si>
  <si>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</si>
  <si>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</si>
  <si>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</si>
  <si>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</si>
  <si>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</si>
  <si>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</si>
  <si>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</si>
  <si>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</si>
  <si>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</si>
  <si>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</si>
  <si>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</si>
  <si>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</si>
  <si>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</si>
  <si>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</si>
  <si>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</si>
  <si>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</si>
  <si>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</si>
  <si>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</si>
  <si>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</si>
  <si>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</si>
  <si>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</si>
  <si>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</si>
  <si>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</si>
  <si>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</si>
  <si>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</si>
  <si>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</si>
  <si>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</si>
  <si>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</si>
  <si>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</si>
  <si>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</si>
  <si>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</si>
  <si>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</si>
  <si>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K.G</t>
  </si>
  <si>
    <t xml:space="preserve">   K.G</t>
  </si>
  <si>
    <t xml:space="preserve"> 15.COTTON CLOTH   </t>
  </si>
  <si>
    <t xml:space="preserve">                DECEMBER ,2021</t>
  </si>
  <si>
    <t xml:space="preserve">        DECEMBER,2021</t>
  </si>
  <si>
    <t xml:space="preserve">                   JANUARY,2021</t>
  </si>
  <si>
    <t xml:space="preserve">               *  JANUARY ,2022</t>
  </si>
  <si>
    <t>STATEMENT SHOWING EXPORTS OF SELECTED COMMODITIES DURING THE MONTH OF JANUARY, 2022</t>
  </si>
  <si>
    <t xml:space="preserve">  % CHANGE IN JANUARY,2022 OVER</t>
  </si>
  <si>
    <t xml:space="preserve">  RUPEE VALUE  CONVERTED INTO US DOLLAR ON THE BASIS OF MONTHLY  BANKS' FLOATING AVERAGE EXCHANGE RATE PROVIDED BY SBP. JANUARY, 2022 (1$=Rs.176.310845) , DECEMBER, 2021 (1$=Rs.177.176357) AND JANUARY,2021 (1$=Rs.160.153552).  </t>
  </si>
  <si>
    <t>STATEMENT SHOWING EXPORTS OF SELECTED COMMODITIES DURING THE PERIOD JULY - JANUARY,    2021 - 2022</t>
  </si>
  <si>
    <t>*     JULY - JANUARY,   2021 - 2022</t>
  </si>
  <si>
    <t xml:space="preserve">   JULY - JANUARY,   2020 - 2021</t>
  </si>
  <si>
    <t>% CHANGE IN  JULY - JANUARY, 2021 - 2022</t>
  </si>
  <si>
    <t xml:space="preserve">  OVER JULY - JANUARY, 2020 -  2021</t>
  </si>
  <si>
    <t>JANUARY,2021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</si>
</sst>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34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166" fontId="10" fillId="0" borderId="0" xfId="0" applyNumberFormat="1" applyFont="1" applyFill="1" applyBorder="1"/>
    <xf numFmtId="2" fontId="10" fillId="0" borderId="0" xfId="0" applyNumberFormat="1" applyFont="1" applyFill="1" applyBorder="1"/>
    <xf numFmtId="3" fontId="10" fillId="0" borderId="0" xfId="0" applyNumberFormat="1" applyFont="1" applyFill="1"/>
    <xf numFmtId="37" fontId="7" fillId="0" borderId="0" xfId="0" applyNumberFormat="1" applyFont="1" applyFill="1" applyBorder="1"/>
    <xf numFmtId="37" fontId="7" fillId="0" borderId="0" xfId="0" applyNumberFormat="1" applyFont="1" applyFill="1" applyBorder="1" applyAlignment="1">
      <alignment horizontal="left"/>
    </xf>
    <xf numFmtId="3" fontId="10" fillId="0" borderId="0" xfId="5" applyNumberFormat="1" applyFont="1" applyFill="1" applyBorder="1"/>
    <xf numFmtId="3" fontId="10" fillId="0" borderId="0" xfId="0" applyNumberFormat="1" applyFont="1" applyFill="1" applyBorder="1"/>
    <xf numFmtId="167" fontId="10" fillId="0" borderId="0" xfId="1" applyNumberFormat="1" applyFont="1" applyFill="1" applyBorder="1"/>
    <xf numFmtId="167" fontId="10" fillId="0" borderId="0" xfId="1" applyNumberFormat="1" applyFont="1" applyFill="1"/>
    <xf numFmtId="164" fontId="10" fillId="0" borderId="0" xfId="2" applyFont="1" applyFill="1"/>
    <xf numFmtId="164" fontId="7" fillId="0" borderId="0" xfId="2" applyFont="1" applyFill="1"/>
    <xf numFmtId="0" fontId="7" fillId="0" borderId="0" xfId="0" applyFont="1" applyFill="1"/>
    <xf numFmtId="37" fontId="7" fillId="0" borderId="0" xfId="0" applyNumberFormat="1" applyFont="1" applyFill="1" applyBorder="1" applyAlignment="1">
      <alignment horizontal="center"/>
    </xf>
    <xf numFmtId="3" fontId="9" fillId="0" borderId="0" xfId="6" applyNumberFormat="1" applyFont="1" applyFill="1"/>
    <xf numFmtId="37" fontId="7" fillId="0" borderId="13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1" xfId="0" applyNumberFormat="1" applyFont="1" applyBorder="1" applyAlignment="1">
      <alignment horizontal="left" vertical="center"/>
    </xf>
    <xf numFmtId="37" fontId="7" fillId="0" borderId="12" xfId="0" applyNumberFormat="1" applyFont="1" applyBorder="1" applyAlignment="1">
      <alignment horizontal="left" vertical="center"/>
    </xf>
    <xf numFmtId="37" fontId="7" fillId="0" borderId="14" xfId="0" applyNumberFormat="1" applyFont="1" applyBorder="1" applyAlignment="1">
      <alignment horizontal="left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0"/>
  <sheetViews>
    <sheetView tabSelected="1" topLeftCell="C1" zoomScale="60" zoomScaleNormal="60" workbookViewId="0">
      <selection activeCell="P61" sqref="P61:R61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5.5703125" style="2" customWidth="1"/>
    <col min="6" max="6" width="17.140625" style="2" customWidth="1"/>
    <col min="7" max="7" width="15.5703125" style="2" customWidth="1"/>
    <col min="8" max="8" width="16" style="2" customWidth="1"/>
    <col min="9" max="9" width="17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4.7109375" style="2" customWidth="1"/>
    <col min="17" max="17" width="14.42578125" style="2" customWidth="1"/>
    <col min="18" max="18" width="15.28515625" style="2" customWidth="1"/>
    <col min="19" max="19" width="15.85546875" style="91" customWidth="1"/>
    <col min="20" max="20" width="16.14062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21" t="s">
        <v>122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3" x14ac:dyDescent="0.35">
      <c r="E2" s="3"/>
      <c r="H2" s="3"/>
      <c r="K2" s="3"/>
      <c r="O2" s="5" t="s">
        <v>105</v>
      </c>
    </row>
    <row r="3" spans="1:23" x14ac:dyDescent="0.35">
      <c r="E3" s="3"/>
      <c r="H3" s="3"/>
      <c r="K3" s="3"/>
      <c r="O3" s="5" t="s">
        <v>111</v>
      </c>
    </row>
    <row r="4" spans="1:23" x14ac:dyDescent="0.35">
      <c r="A4" s="62"/>
      <c r="B4" s="129" t="s">
        <v>97</v>
      </c>
      <c r="C4" s="7" t="s">
        <v>94</v>
      </c>
      <c r="D4" s="122" t="s">
        <v>121</v>
      </c>
      <c r="E4" s="123"/>
      <c r="F4" s="124"/>
      <c r="G4" s="122" t="s">
        <v>118</v>
      </c>
      <c r="H4" s="123"/>
      <c r="I4" s="124"/>
      <c r="J4" s="65" t="s">
        <v>120</v>
      </c>
      <c r="K4" s="66"/>
      <c r="L4" s="67"/>
      <c r="M4" s="8"/>
      <c r="N4" s="9" t="s">
        <v>123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30"/>
      <c r="C5" s="14" t="s">
        <v>95</v>
      </c>
      <c r="D5" s="15" t="s">
        <v>96</v>
      </c>
      <c r="E5" s="125" t="s">
        <v>100</v>
      </c>
      <c r="F5" s="126"/>
      <c r="G5" s="17"/>
      <c r="H5" s="125" t="s">
        <v>100</v>
      </c>
      <c r="I5" s="126"/>
      <c r="J5" s="12"/>
      <c r="K5" s="125" t="s">
        <v>100</v>
      </c>
      <c r="L5" s="126"/>
      <c r="M5" s="116" t="s">
        <v>119</v>
      </c>
      <c r="N5" s="117"/>
      <c r="O5" s="118"/>
      <c r="P5" s="119" t="s">
        <v>130</v>
      </c>
      <c r="Q5" s="120"/>
      <c r="R5" s="120"/>
      <c r="S5" s="94"/>
    </row>
    <row r="6" spans="1:23" x14ac:dyDescent="0.35">
      <c r="A6" s="63" t="s">
        <v>2</v>
      </c>
      <c r="B6" s="130"/>
      <c r="C6" s="14" t="s">
        <v>98</v>
      </c>
      <c r="D6" s="20" t="s">
        <v>99</v>
      </c>
      <c r="E6" s="127"/>
      <c r="F6" s="128"/>
      <c r="G6" s="21" t="s">
        <v>99</v>
      </c>
      <c r="H6" s="127"/>
      <c r="I6" s="128"/>
      <c r="J6" s="22" t="s">
        <v>99</v>
      </c>
      <c r="K6" s="127"/>
      <c r="L6" s="128"/>
      <c r="M6" s="22"/>
      <c r="N6" s="116" t="s">
        <v>100</v>
      </c>
      <c r="O6" s="118"/>
      <c r="P6" s="22" t="s">
        <v>99</v>
      </c>
      <c r="Q6" s="116" t="s">
        <v>100</v>
      </c>
      <c r="R6" s="117"/>
      <c r="S6" s="94"/>
    </row>
    <row r="7" spans="1:23" x14ac:dyDescent="0.35">
      <c r="A7" s="64"/>
      <c r="B7" s="131"/>
      <c r="C7" s="24" t="s">
        <v>101</v>
      </c>
      <c r="D7" s="15"/>
      <c r="E7" s="25" t="s">
        <v>102</v>
      </c>
      <c r="F7" s="26" t="s">
        <v>103</v>
      </c>
      <c r="G7" s="21"/>
      <c r="H7" s="25" t="s">
        <v>102</v>
      </c>
      <c r="I7" s="26" t="s">
        <v>104</v>
      </c>
      <c r="J7" s="28"/>
      <c r="K7" s="25" t="s">
        <v>102</v>
      </c>
      <c r="L7" s="26" t="s">
        <v>104</v>
      </c>
      <c r="M7" s="28"/>
      <c r="N7" s="29" t="s">
        <v>106</v>
      </c>
      <c r="O7" s="30" t="s">
        <v>104</v>
      </c>
      <c r="P7" s="31"/>
      <c r="Q7" s="28" t="s">
        <v>106</v>
      </c>
      <c r="R7" s="47" t="s">
        <v>104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461651</v>
      </c>
      <c r="F8" s="69">
        <f>ROUND(E8/176.310845*1000,0)</f>
        <v>2618393</v>
      </c>
      <c r="G8" s="97"/>
      <c r="H8" s="69">
        <v>489639</v>
      </c>
      <c r="I8" s="69">
        <v>2763567</v>
      </c>
      <c r="J8" s="70"/>
      <c r="K8" s="69">
        <v>343533</v>
      </c>
      <c r="L8" s="69">
        <v>2145021</v>
      </c>
      <c r="M8" s="71" t="s">
        <v>4</v>
      </c>
      <c r="N8" s="72">
        <f>ROUND(E8/H8*100-100,2)</f>
        <v>-5.72</v>
      </c>
      <c r="O8" s="72">
        <f>ROUND(F8/I8*100-100,2)</f>
        <v>-5.25</v>
      </c>
      <c r="P8" s="71" t="s">
        <v>4</v>
      </c>
      <c r="Q8" s="72">
        <f>ROUND(E8/K8*100-100,2)</f>
        <v>34.380000000000003</v>
      </c>
      <c r="R8" s="72">
        <f>ROUND(F8/L8*100-100,2)</f>
        <v>22.07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/>
      <c r="D10" s="68"/>
      <c r="E10" s="69">
        <f>SUM(E11,E14:E24)</f>
        <v>83130.517392000009</v>
      </c>
      <c r="F10" s="69">
        <f>SUM(F11,F14:F24)</f>
        <v>471500</v>
      </c>
      <c r="G10" s="68"/>
      <c r="H10" s="69">
        <f>SUM(H11,H14:H24)</f>
        <v>94535</v>
      </c>
      <c r="I10" s="69">
        <f>SUM(I11,I14:I24)</f>
        <v>533565</v>
      </c>
      <c r="J10" s="68"/>
      <c r="K10" s="69">
        <f>SUM(K11,K14:K24)</f>
        <v>66061</v>
      </c>
      <c r="L10" s="69">
        <f>SUM(L11,L14:L24)</f>
        <v>412483</v>
      </c>
      <c r="M10" s="71" t="s">
        <v>4</v>
      </c>
      <c r="N10" s="72">
        <f>ROUND(E10/H10*100-100,2)</f>
        <v>-12.06</v>
      </c>
      <c r="O10" s="72">
        <f>ROUND(F10/I10*100-100,2)</f>
        <v>-11.63</v>
      </c>
      <c r="P10" s="71" t="s">
        <v>4</v>
      </c>
      <c r="Q10" s="72">
        <f>ROUND(E10/K10*100-100,2)</f>
        <v>25.84</v>
      </c>
      <c r="R10" s="72">
        <f>ROUND(F10/L10*100-100,2)</f>
        <v>14.31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f t="shared" ref="D11:G11" si="0">SUM(D12:D13)</f>
        <v>434282</v>
      </c>
      <c r="E11" s="69">
        <f t="shared" si="0"/>
        <v>38802.214433000001</v>
      </c>
      <c r="F11" s="69">
        <f t="shared" si="0"/>
        <v>220078</v>
      </c>
      <c r="G11" s="69">
        <f t="shared" si="0"/>
        <v>532472</v>
      </c>
      <c r="H11" s="69">
        <f t="shared" ref="H11:I11" si="1">SUM(H12:H13)</f>
        <v>42569</v>
      </c>
      <c r="I11" s="69">
        <f t="shared" si="1"/>
        <v>240264</v>
      </c>
      <c r="J11" s="69">
        <f t="shared" ref="J11" si="2">SUM(J12:J13)</f>
        <v>329999</v>
      </c>
      <c r="K11" s="69">
        <f t="shared" ref="K11:L11" si="3">SUM(K12:K13)</f>
        <v>31109</v>
      </c>
      <c r="L11" s="69">
        <f t="shared" si="3"/>
        <v>194245</v>
      </c>
      <c r="M11" s="74">
        <f>ROUND(D11/G11*100-100,2)</f>
        <v>-18.440000000000001</v>
      </c>
      <c r="N11" s="72">
        <f t="shared" ref="N11:N24" si="4">ROUND(E11/H11*100-100,2)</f>
        <v>-8.85</v>
      </c>
      <c r="O11" s="72">
        <f t="shared" ref="O11:O16" si="5">ROUND(F11/I11*100-100,2)</f>
        <v>-8.4</v>
      </c>
      <c r="P11" s="74">
        <f>ROUND(D11/J11*100-100,2)</f>
        <v>31.6</v>
      </c>
      <c r="Q11" s="72">
        <f>ROUND(E11/K11*100-100,2)</f>
        <v>24.73</v>
      </c>
      <c r="R11" s="72">
        <f>ROUND(F11/L11*100-100,2)</f>
        <v>13.3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62734</v>
      </c>
      <c r="E12" s="68">
        <v>10241.201476</v>
      </c>
      <c r="F12" s="69">
        <f t="shared" ref="F12:F24" si="6">ROUND(E12/176.310845*1000,0)</f>
        <v>58086</v>
      </c>
      <c r="G12" s="75">
        <v>56783</v>
      </c>
      <c r="H12" s="68">
        <v>8710</v>
      </c>
      <c r="I12" s="69">
        <v>49161</v>
      </c>
      <c r="J12" s="69">
        <v>60609</v>
      </c>
      <c r="K12" s="69">
        <v>8537</v>
      </c>
      <c r="L12" s="69">
        <v>53305</v>
      </c>
      <c r="M12" s="74">
        <f t="shared" ref="M12:M20" si="7">ROUND(D12/G12*100-100,2)</f>
        <v>10.48</v>
      </c>
      <c r="N12" s="72">
        <f t="shared" si="4"/>
        <v>17.579999999999998</v>
      </c>
      <c r="O12" s="72">
        <f t="shared" si="5"/>
        <v>18.149999999999999</v>
      </c>
      <c r="P12" s="74">
        <f t="shared" ref="P12:P23" si="8">ROUND(D12/J12*100-100,2)</f>
        <v>3.51</v>
      </c>
      <c r="Q12" s="72">
        <f t="shared" ref="Q12:Q24" si="9">ROUND(E12/K12*100-100,2)</f>
        <v>19.96</v>
      </c>
      <c r="R12" s="72">
        <f t="shared" ref="R12:R24" si="10">ROUND(F12/L12*100-100,2)</f>
        <v>8.9700000000000006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371548</v>
      </c>
      <c r="E13" s="68">
        <v>28561.012956999999</v>
      </c>
      <c r="F13" s="69">
        <f t="shared" si="6"/>
        <v>161992</v>
      </c>
      <c r="G13" s="75">
        <v>475689</v>
      </c>
      <c r="H13" s="68">
        <v>33859</v>
      </c>
      <c r="I13" s="69">
        <v>191103</v>
      </c>
      <c r="J13" s="69">
        <v>269390</v>
      </c>
      <c r="K13" s="69">
        <v>22572</v>
      </c>
      <c r="L13" s="69">
        <v>140940</v>
      </c>
      <c r="M13" s="74">
        <f t="shared" si="7"/>
        <v>-21.89</v>
      </c>
      <c r="N13" s="72">
        <f t="shared" si="4"/>
        <v>-15.65</v>
      </c>
      <c r="O13" s="72">
        <f t="shared" si="5"/>
        <v>-15.23</v>
      </c>
      <c r="P13" s="74">
        <f t="shared" si="8"/>
        <v>37.92</v>
      </c>
      <c r="Q13" s="72">
        <f t="shared" si="9"/>
        <v>26.53</v>
      </c>
      <c r="R13" s="72">
        <f t="shared" si="10"/>
        <v>14.94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11201</v>
      </c>
      <c r="E14" s="68">
        <v>5485.2421329999997</v>
      </c>
      <c r="F14" s="69">
        <f t="shared" si="6"/>
        <v>31111</v>
      </c>
      <c r="G14" s="68">
        <v>17895</v>
      </c>
      <c r="H14" s="68">
        <v>8854</v>
      </c>
      <c r="I14" s="69">
        <v>49971</v>
      </c>
      <c r="J14" s="69">
        <v>10741</v>
      </c>
      <c r="K14" s="69">
        <v>4009</v>
      </c>
      <c r="L14" s="69">
        <v>25032</v>
      </c>
      <c r="M14" s="74">
        <f t="shared" si="7"/>
        <v>-37.409999999999997</v>
      </c>
      <c r="N14" s="72">
        <f t="shared" si="4"/>
        <v>-38.049999999999997</v>
      </c>
      <c r="O14" s="72">
        <f t="shared" si="5"/>
        <v>-37.74</v>
      </c>
      <c r="P14" s="74">
        <f t="shared" si="8"/>
        <v>4.28</v>
      </c>
      <c r="Q14" s="72">
        <f t="shared" si="9"/>
        <v>36.82</v>
      </c>
      <c r="R14" s="72">
        <f t="shared" si="10"/>
        <v>24.28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73804</v>
      </c>
      <c r="E15" s="68">
        <v>12899.928083999999</v>
      </c>
      <c r="F15" s="69">
        <f t="shared" si="6"/>
        <v>73166</v>
      </c>
      <c r="G15" s="68">
        <v>92234</v>
      </c>
      <c r="H15" s="68">
        <v>12312</v>
      </c>
      <c r="I15" s="69">
        <v>69490</v>
      </c>
      <c r="J15" s="69">
        <v>165971</v>
      </c>
      <c r="K15" s="69">
        <v>10300</v>
      </c>
      <c r="L15" s="69">
        <v>64312</v>
      </c>
      <c r="M15" s="74">
        <f t="shared" si="7"/>
        <v>-19.98</v>
      </c>
      <c r="N15" s="72">
        <f t="shared" si="4"/>
        <v>4.78</v>
      </c>
      <c r="O15" s="72">
        <f t="shared" si="5"/>
        <v>5.29</v>
      </c>
      <c r="P15" s="74">
        <f t="shared" si="8"/>
        <v>-55.53</v>
      </c>
      <c r="Q15" s="72">
        <f t="shared" si="9"/>
        <v>25.24</v>
      </c>
      <c r="R15" s="72">
        <f t="shared" si="10"/>
        <v>13.77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89381</v>
      </c>
      <c r="E16" s="68">
        <v>6204.3852139999999</v>
      </c>
      <c r="F16" s="69">
        <f t="shared" si="6"/>
        <v>35190</v>
      </c>
      <c r="G16" s="68">
        <v>75887</v>
      </c>
      <c r="H16" s="68">
        <v>5676</v>
      </c>
      <c r="I16" s="69">
        <v>32034</v>
      </c>
      <c r="J16" s="69">
        <v>103514</v>
      </c>
      <c r="K16" s="69">
        <v>5498</v>
      </c>
      <c r="L16" s="69">
        <v>34329</v>
      </c>
      <c r="M16" s="74">
        <f t="shared" si="7"/>
        <v>17.78</v>
      </c>
      <c r="N16" s="72">
        <f>ROUND(E16/H16*100-100,2)</f>
        <v>9.31</v>
      </c>
      <c r="O16" s="72">
        <f t="shared" si="5"/>
        <v>9.85</v>
      </c>
      <c r="P16" s="74">
        <f t="shared" si="8"/>
        <v>-13.65</v>
      </c>
      <c r="Q16" s="72">
        <f t="shared" si="9"/>
        <v>12.85</v>
      </c>
      <c r="R16" s="72">
        <f t="shared" si="10"/>
        <v>2.5099999999999998</v>
      </c>
      <c r="S16" s="94"/>
      <c r="T16" s="91"/>
      <c r="U16" s="91"/>
      <c r="W16" s="1"/>
    </row>
    <row r="17" spans="1:23" x14ac:dyDescent="0.35">
      <c r="A17" s="60"/>
      <c r="B17" s="33" t="s">
        <v>107</v>
      </c>
      <c r="C17" s="14" t="s">
        <v>9</v>
      </c>
      <c r="D17" s="68">
        <v>25</v>
      </c>
      <c r="E17" s="69">
        <v>3.9576210000000001</v>
      </c>
      <c r="F17" s="69">
        <f t="shared" si="6"/>
        <v>22</v>
      </c>
      <c r="G17" s="69">
        <v>50</v>
      </c>
      <c r="H17" s="69">
        <v>7</v>
      </c>
      <c r="I17" s="69">
        <v>42</v>
      </c>
      <c r="J17" s="69">
        <v>0</v>
      </c>
      <c r="K17" s="69">
        <v>0</v>
      </c>
      <c r="L17" s="69">
        <v>0</v>
      </c>
      <c r="M17" s="74">
        <f t="shared" ref="M17" si="11">ROUND(D17/G17*100-100,2)</f>
        <v>-50</v>
      </c>
      <c r="N17" s="72">
        <f>ROUND(E17/H17*100-100,2)</f>
        <v>-43.46</v>
      </c>
      <c r="O17" s="72">
        <f t="shared" ref="O17" si="12">ROUND(F17/I17*100-100,2)</f>
        <v>-47.62</v>
      </c>
      <c r="P17" s="74">
        <v>100</v>
      </c>
      <c r="Q17" s="72">
        <v>100</v>
      </c>
      <c r="R17" s="72">
        <v>100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1842</v>
      </c>
      <c r="E18" s="68">
        <v>866.22234400000002</v>
      </c>
      <c r="F18" s="69">
        <f t="shared" si="6"/>
        <v>4913</v>
      </c>
      <c r="G18" s="68">
        <v>3692</v>
      </c>
      <c r="H18" s="68">
        <v>2041</v>
      </c>
      <c r="I18" s="69">
        <v>11520</v>
      </c>
      <c r="J18" s="69">
        <v>381</v>
      </c>
      <c r="K18" s="69">
        <v>163</v>
      </c>
      <c r="L18" s="69">
        <v>1015</v>
      </c>
      <c r="M18" s="74">
        <f>ROUND(D18/G18*100-100,2)</f>
        <v>-50.11</v>
      </c>
      <c r="N18" s="72">
        <f>ROUND(E18/H18*100-100,2)</f>
        <v>-57.56</v>
      </c>
      <c r="O18" s="72">
        <f t="shared" ref="O18:O24" si="13">ROUND(F18/I18*100-100,2)</f>
        <v>-57.35</v>
      </c>
      <c r="P18" s="74">
        <f>ROUND(D18/J18*100-100,2)</f>
        <v>383.46</v>
      </c>
      <c r="Q18" s="72">
        <f t="shared" si="9"/>
        <v>431.42</v>
      </c>
      <c r="R18" s="72">
        <f t="shared" si="10"/>
        <v>384.04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6"/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4">
        <v>0</v>
      </c>
      <c r="N19" s="72">
        <v>0</v>
      </c>
      <c r="O19" s="72">
        <v>0</v>
      </c>
      <c r="P19" s="74">
        <v>0</v>
      </c>
      <c r="Q19" s="72">
        <v>0</v>
      </c>
      <c r="R19" s="72">
        <v>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2306</v>
      </c>
      <c r="E20" s="68">
        <v>2118.657295</v>
      </c>
      <c r="F20" s="69">
        <f t="shared" si="6"/>
        <v>12017</v>
      </c>
      <c r="G20" s="68">
        <v>2658</v>
      </c>
      <c r="H20" s="68">
        <v>2130</v>
      </c>
      <c r="I20" s="69">
        <v>12020</v>
      </c>
      <c r="J20" s="69">
        <v>2380</v>
      </c>
      <c r="K20" s="69">
        <v>1815</v>
      </c>
      <c r="L20" s="69">
        <v>11330</v>
      </c>
      <c r="M20" s="74">
        <f t="shared" si="7"/>
        <v>-13.24</v>
      </c>
      <c r="N20" s="72">
        <f t="shared" si="4"/>
        <v>-0.53</v>
      </c>
      <c r="O20" s="72">
        <f t="shared" si="13"/>
        <v>-0.02</v>
      </c>
      <c r="P20" s="74">
        <f t="shared" si="8"/>
        <v>-3.11</v>
      </c>
      <c r="Q20" s="72">
        <f t="shared" si="9"/>
        <v>16.73</v>
      </c>
      <c r="R20" s="72">
        <f t="shared" si="10"/>
        <v>6.06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4368</v>
      </c>
      <c r="E21" s="68">
        <v>1291.757104</v>
      </c>
      <c r="F21" s="69">
        <f t="shared" si="6"/>
        <v>7327</v>
      </c>
      <c r="G21" s="98">
        <v>17453</v>
      </c>
      <c r="H21" s="68">
        <v>4567</v>
      </c>
      <c r="I21" s="69">
        <v>25777</v>
      </c>
      <c r="J21" s="69">
        <v>8009</v>
      </c>
      <c r="K21" s="69">
        <v>1358</v>
      </c>
      <c r="L21" s="69">
        <v>8482</v>
      </c>
      <c r="M21" s="74">
        <f>ROUND(D21/G21*100-100,2)</f>
        <v>-74.97</v>
      </c>
      <c r="N21" s="72">
        <f>ROUND(E21/H21*100-100,2)</f>
        <v>-71.72</v>
      </c>
      <c r="O21" s="72">
        <f>ROUND(F21/I21*100-100,2)</f>
        <v>-71.58</v>
      </c>
      <c r="P21" s="74">
        <f t="shared" si="8"/>
        <v>-45.46</v>
      </c>
      <c r="Q21" s="72">
        <f t="shared" si="9"/>
        <v>-4.88</v>
      </c>
      <c r="R21" s="72">
        <f t="shared" si="10"/>
        <v>-13.62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6"/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74">
        <v>0</v>
      </c>
      <c r="N22" s="72">
        <v>0</v>
      </c>
      <c r="O22" s="72">
        <v>0</v>
      </c>
      <c r="P22" s="74">
        <v>0</v>
      </c>
      <c r="Q22" s="72">
        <v>0</v>
      </c>
      <c r="R22" s="72">
        <v>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6223</v>
      </c>
      <c r="E23" s="68">
        <v>5057.1213610000004</v>
      </c>
      <c r="F23" s="69">
        <f t="shared" si="6"/>
        <v>28683</v>
      </c>
      <c r="G23" s="68">
        <v>6665</v>
      </c>
      <c r="H23" s="68">
        <v>5237</v>
      </c>
      <c r="I23" s="69">
        <v>29560</v>
      </c>
      <c r="J23" s="69">
        <v>7696</v>
      </c>
      <c r="K23" s="69">
        <v>4376</v>
      </c>
      <c r="L23" s="69">
        <v>27327</v>
      </c>
      <c r="M23" s="74">
        <f>ROUND(D23/G23*100-100,2)</f>
        <v>-6.63</v>
      </c>
      <c r="N23" s="72">
        <f t="shared" si="4"/>
        <v>-3.43</v>
      </c>
      <c r="O23" s="72">
        <f t="shared" si="13"/>
        <v>-2.97</v>
      </c>
      <c r="P23" s="74">
        <f t="shared" si="8"/>
        <v>-19.14</v>
      </c>
      <c r="Q23" s="72">
        <f t="shared" si="9"/>
        <v>15.56</v>
      </c>
      <c r="R23" s="72">
        <f t="shared" si="10"/>
        <v>4.96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/>
      <c r="E24" s="68">
        <v>10401.031803</v>
      </c>
      <c r="F24" s="69">
        <f t="shared" si="6"/>
        <v>58993</v>
      </c>
      <c r="G24" s="68"/>
      <c r="H24" s="68">
        <v>11142</v>
      </c>
      <c r="I24" s="69">
        <v>62887</v>
      </c>
      <c r="J24" s="70"/>
      <c r="K24" s="69">
        <v>7433</v>
      </c>
      <c r="L24" s="69">
        <v>46411</v>
      </c>
      <c r="M24" s="71" t="s">
        <v>4</v>
      </c>
      <c r="N24" s="72">
        <f t="shared" si="4"/>
        <v>-6.65</v>
      </c>
      <c r="O24" s="72">
        <f t="shared" si="13"/>
        <v>-6.19</v>
      </c>
      <c r="P24" s="71" t="s">
        <v>4</v>
      </c>
      <c r="Q24" s="72">
        <f t="shared" si="9"/>
        <v>39.93</v>
      </c>
      <c r="R24" s="72">
        <f t="shared" si="10"/>
        <v>27.11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/>
      <c r="D26" s="68"/>
      <c r="E26" s="69">
        <f t="shared" ref="E26:L26" si="14">SUM(E27:E39)</f>
        <v>273686.72557999991</v>
      </c>
      <c r="F26" s="69">
        <f t="shared" si="14"/>
        <v>1552297</v>
      </c>
      <c r="G26" s="68"/>
      <c r="H26" s="69">
        <f t="shared" si="14"/>
        <v>287632</v>
      </c>
      <c r="I26" s="69">
        <f t="shared" si="14"/>
        <v>1623426</v>
      </c>
      <c r="J26" s="70"/>
      <c r="K26" s="69">
        <f t="shared" si="14"/>
        <v>211956</v>
      </c>
      <c r="L26" s="69">
        <f t="shared" si="14"/>
        <v>1323455</v>
      </c>
      <c r="M26" s="71" t="s">
        <v>4</v>
      </c>
      <c r="N26" s="72">
        <f>ROUND(E26/H26*100-100,2)</f>
        <v>-4.8499999999999996</v>
      </c>
      <c r="O26" s="72">
        <f>ROUND(F26/I26*100-100,2)</f>
        <v>-4.38</v>
      </c>
      <c r="P26" s="71" t="s">
        <v>4</v>
      </c>
      <c r="Q26" s="72">
        <f>ROUND(E26/K26*100-100,2)</f>
        <v>29.12</v>
      </c>
      <c r="R26" s="72">
        <f>ROUND(F26/L26*100-100,2)</f>
        <v>17.29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99">
        <v>1473</v>
      </c>
      <c r="E27" s="99">
        <v>611.75855100000001</v>
      </c>
      <c r="F27" s="69">
        <f t="shared" ref="F27:F39" si="15">ROUND(E27/176.310845*1000,0)</f>
        <v>3470</v>
      </c>
      <c r="G27" s="68">
        <v>721</v>
      </c>
      <c r="H27" s="68">
        <v>312</v>
      </c>
      <c r="I27" s="68">
        <v>1763</v>
      </c>
      <c r="J27" s="68">
        <v>0</v>
      </c>
      <c r="K27" s="68">
        <v>0</v>
      </c>
      <c r="L27" s="68">
        <v>0</v>
      </c>
      <c r="M27" s="74">
        <f t="shared" ref="M27" si="16">ROUND(D27/G27*100-100,2)</f>
        <v>104.3</v>
      </c>
      <c r="N27" s="72">
        <f t="shared" ref="N27" si="17">ROUND(E27/H27*100-100,2)</f>
        <v>96.08</v>
      </c>
      <c r="O27" s="72">
        <f t="shared" ref="O27" si="18">ROUND(F27/I27*100-100,2)</f>
        <v>96.82</v>
      </c>
      <c r="P27" s="74">
        <v>100</v>
      </c>
      <c r="Q27" s="72">
        <v>100</v>
      </c>
      <c r="R27" s="72">
        <v>100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19393</v>
      </c>
      <c r="E28" s="68">
        <v>13651.830408</v>
      </c>
      <c r="F28" s="69">
        <f t="shared" si="15"/>
        <v>77430</v>
      </c>
      <c r="G28" s="68">
        <v>28658</v>
      </c>
      <c r="H28" s="68">
        <v>18874</v>
      </c>
      <c r="I28" s="69">
        <v>106529</v>
      </c>
      <c r="J28" s="69">
        <v>32732</v>
      </c>
      <c r="K28" s="69">
        <v>13724</v>
      </c>
      <c r="L28" s="69">
        <v>85695</v>
      </c>
      <c r="M28" s="74">
        <f t="shared" ref="M28:M36" si="19">ROUND(D28/G28*100-100,2)</f>
        <v>-32.33</v>
      </c>
      <c r="N28" s="72">
        <f t="shared" ref="N28:N39" si="20">ROUND(E28/H28*100-100,2)</f>
        <v>-27.67</v>
      </c>
      <c r="O28" s="72">
        <f t="shared" ref="O28:O39" si="21">ROUND(F28/I28*100-100,2)</f>
        <v>-27.32</v>
      </c>
      <c r="P28" s="74">
        <f t="shared" ref="P28:P37" si="22">ROUND(D28/J28*100-100,2)</f>
        <v>-40.75</v>
      </c>
      <c r="Q28" s="72">
        <f t="shared" ref="Q28" si="23">ROUND(E28/K28*100-100,2)</f>
        <v>-0.53</v>
      </c>
      <c r="R28" s="72">
        <f t="shared" ref="R28:R39" si="24">ROUND(F28/L28*100-100,2)</f>
        <v>-9.64</v>
      </c>
      <c r="S28" s="94"/>
      <c r="T28" s="91"/>
      <c r="U28" s="91"/>
      <c r="W28" s="1"/>
    </row>
    <row r="29" spans="1:23" x14ac:dyDescent="0.35">
      <c r="A29" s="60"/>
      <c r="B29" s="33" t="s">
        <v>117</v>
      </c>
      <c r="C29" s="14" t="s">
        <v>9</v>
      </c>
      <c r="D29" s="68">
        <v>36847</v>
      </c>
      <c r="E29" s="68">
        <v>38239.480343000003</v>
      </c>
      <c r="F29" s="69">
        <f t="shared" si="15"/>
        <v>216887</v>
      </c>
      <c r="G29" s="68">
        <v>33991</v>
      </c>
      <c r="H29" s="68">
        <v>33502</v>
      </c>
      <c r="I29" s="69">
        <v>189086</v>
      </c>
      <c r="J29" s="69">
        <v>32091</v>
      </c>
      <c r="K29" s="69">
        <v>24235</v>
      </c>
      <c r="L29" s="69">
        <v>151324</v>
      </c>
      <c r="M29" s="74">
        <f t="shared" si="19"/>
        <v>8.4</v>
      </c>
      <c r="N29" s="72">
        <f t="shared" si="20"/>
        <v>14.14</v>
      </c>
      <c r="O29" s="72">
        <f t="shared" si="21"/>
        <v>14.7</v>
      </c>
      <c r="P29" s="74">
        <f t="shared" si="22"/>
        <v>14.82</v>
      </c>
      <c r="Q29" s="72">
        <f>ROUND(E29/K29*100-100,2)</f>
        <v>57.79</v>
      </c>
      <c r="R29" s="72">
        <f t="shared" si="24"/>
        <v>43.33</v>
      </c>
      <c r="S29" s="94"/>
      <c r="T29" s="91"/>
      <c r="U29" s="91"/>
      <c r="W29" s="1"/>
    </row>
    <row r="30" spans="1:23" x14ac:dyDescent="0.35">
      <c r="A30" s="60"/>
      <c r="B30" s="33" t="s">
        <v>28</v>
      </c>
      <c r="C30" s="14" t="s">
        <v>9</v>
      </c>
      <c r="D30" s="69">
        <v>0</v>
      </c>
      <c r="E30" s="69">
        <v>0</v>
      </c>
      <c r="F30" s="69">
        <f t="shared" si="15"/>
        <v>0</v>
      </c>
      <c r="G30" s="69">
        <v>5</v>
      </c>
      <c r="H30" s="69">
        <v>1</v>
      </c>
      <c r="I30" s="69">
        <v>6</v>
      </c>
      <c r="J30" s="69">
        <v>0</v>
      </c>
      <c r="K30" s="69">
        <v>0</v>
      </c>
      <c r="L30" s="69">
        <v>0</v>
      </c>
      <c r="M30" s="74">
        <f t="shared" ref="M30" si="25">ROUND(D30/G30*100-100,2)</f>
        <v>-100</v>
      </c>
      <c r="N30" s="72">
        <f t="shared" ref="N30" si="26">ROUND(E30/H30*100-100,2)</f>
        <v>-100</v>
      </c>
      <c r="O30" s="72">
        <f t="shared" ref="O30" si="27">ROUND(F30/I30*100-100,2)</f>
        <v>-100</v>
      </c>
      <c r="P30" s="72">
        <v>0</v>
      </c>
      <c r="Q30" s="72">
        <v>0</v>
      </c>
      <c r="R30" s="72">
        <v>0</v>
      </c>
      <c r="S30" s="94"/>
      <c r="T30" s="91"/>
      <c r="U30" s="91"/>
      <c r="W30" s="1"/>
    </row>
    <row r="31" spans="1:23" x14ac:dyDescent="0.35">
      <c r="A31" s="60"/>
      <c r="B31" s="33" t="s">
        <v>29</v>
      </c>
      <c r="C31" s="14" t="s">
        <v>9</v>
      </c>
      <c r="D31" s="69">
        <v>1785</v>
      </c>
      <c r="E31" s="69">
        <v>1013.977441</v>
      </c>
      <c r="F31" s="69">
        <f t="shared" si="15"/>
        <v>5751</v>
      </c>
      <c r="G31" s="69">
        <v>1781</v>
      </c>
      <c r="H31" s="69">
        <v>921</v>
      </c>
      <c r="I31" s="69">
        <v>5200</v>
      </c>
      <c r="J31" s="69">
        <v>1558</v>
      </c>
      <c r="K31" s="69">
        <v>573</v>
      </c>
      <c r="L31" s="69">
        <v>3578</v>
      </c>
      <c r="M31" s="74">
        <f t="shared" si="19"/>
        <v>0.22</v>
      </c>
      <c r="N31" s="72">
        <f t="shared" si="20"/>
        <v>10.1</v>
      </c>
      <c r="O31" s="72">
        <f>ROUND(F31/I31*100-100,2)</f>
        <v>10.6</v>
      </c>
      <c r="P31" s="74">
        <f t="shared" si="22"/>
        <v>14.57</v>
      </c>
      <c r="Q31" s="72">
        <f>ROUND(E31/K31*100-100,2)</f>
        <v>76.959999999999994</v>
      </c>
      <c r="R31" s="72">
        <f t="shared" si="24"/>
        <v>60.73</v>
      </c>
      <c r="S31" s="94"/>
      <c r="T31" s="91"/>
      <c r="U31" s="91"/>
      <c r="W31" s="1"/>
    </row>
    <row r="32" spans="1:23" s="112" customFormat="1" x14ac:dyDescent="0.35">
      <c r="A32" s="104"/>
      <c r="B32" s="105" t="s">
        <v>30</v>
      </c>
      <c r="C32" s="105" t="s">
        <v>31</v>
      </c>
      <c r="D32" s="106">
        <v>11545</v>
      </c>
      <c r="E32" s="99">
        <v>68297.155383999998</v>
      </c>
      <c r="F32" s="69">
        <f t="shared" si="15"/>
        <v>387368</v>
      </c>
      <c r="G32" s="106">
        <v>12045</v>
      </c>
      <c r="H32" s="99">
        <v>77878</v>
      </c>
      <c r="I32" s="107">
        <v>439550</v>
      </c>
      <c r="J32" s="107">
        <v>10738</v>
      </c>
      <c r="K32" s="107">
        <v>52118</v>
      </c>
      <c r="L32" s="107">
        <v>325426</v>
      </c>
      <c r="M32" s="101">
        <f>ROUND(D32/G32*100-100,2)</f>
        <v>-4.1500000000000004</v>
      </c>
      <c r="N32" s="102">
        <f t="shared" si="20"/>
        <v>-12.3</v>
      </c>
      <c r="O32" s="102">
        <f t="shared" si="21"/>
        <v>-11.87</v>
      </c>
      <c r="P32" s="101">
        <f>ROUND(D32/J32*100-100,2)</f>
        <v>7.52</v>
      </c>
      <c r="Q32" s="102">
        <f t="shared" ref="Q32:Q39" si="28">ROUND(E32/K32*100-100,2)</f>
        <v>31.04</v>
      </c>
      <c r="R32" s="102">
        <f t="shared" si="24"/>
        <v>19.03</v>
      </c>
      <c r="S32" s="108"/>
      <c r="T32" s="109"/>
      <c r="U32" s="109"/>
      <c r="V32" s="110"/>
      <c r="W32" s="111"/>
    </row>
    <row r="33" spans="1:23" x14ac:dyDescent="0.35">
      <c r="A33" s="60"/>
      <c r="B33" s="33" t="s">
        <v>32</v>
      </c>
      <c r="C33" s="14" t="s">
        <v>9</v>
      </c>
      <c r="D33" s="68">
        <v>37042</v>
      </c>
      <c r="E33" s="68">
        <v>46617.040568999997</v>
      </c>
      <c r="F33" s="69">
        <f t="shared" si="15"/>
        <v>264403</v>
      </c>
      <c r="G33" s="68">
        <v>39477</v>
      </c>
      <c r="H33" s="68">
        <v>44906</v>
      </c>
      <c r="I33" s="69">
        <v>253454</v>
      </c>
      <c r="J33" s="69">
        <v>40890</v>
      </c>
      <c r="K33" s="69">
        <v>35126</v>
      </c>
      <c r="L33" s="69">
        <v>219328</v>
      </c>
      <c r="M33" s="74">
        <f t="shared" si="19"/>
        <v>-6.17</v>
      </c>
      <c r="N33" s="72">
        <f t="shared" si="20"/>
        <v>3.81</v>
      </c>
      <c r="O33" s="72">
        <f t="shared" si="21"/>
        <v>4.32</v>
      </c>
      <c r="P33" s="74">
        <f t="shared" si="22"/>
        <v>-9.41</v>
      </c>
      <c r="Q33" s="72">
        <f t="shared" si="28"/>
        <v>32.71</v>
      </c>
      <c r="R33" s="72">
        <f t="shared" si="24"/>
        <v>20.55</v>
      </c>
      <c r="S33" s="94"/>
      <c r="T33" s="91"/>
      <c r="U33" s="91"/>
      <c r="W33" s="1"/>
    </row>
    <row r="34" spans="1:23" x14ac:dyDescent="0.35">
      <c r="A34" s="60"/>
      <c r="B34" s="33" t="s">
        <v>33</v>
      </c>
      <c r="C34" s="14" t="s">
        <v>9</v>
      </c>
      <c r="D34" s="68">
        <v>17222</v>
      </c>
      <c r="E34" s="68">
        <v>16056.066084</v>
      </c>
      <c r="F34" s="69">
        <f t="shared" si="15"/>
        <v>91067</v>
      </c>
      <c r="G34" s="68">
        <v>18962</v>
      </c>
      <c r="H34" s="68">
        <v>16941</v>
      </c>
      <c r="I34" s="69">
        <v>95619</v>
      </c>
      <c r="J34" s="69">
        <v>19391</v>
      </c>
      <c r="K34" s="69">
        <v>14015</v>
      </c>
      <c r="L34" s="69">
        <v>87508</v>
      </c>
      <c r="M34" s="74">
        <f t="shared" si="19"/>
        <v>-9.18</v>
      </c>
      <c r="N34" s="72">
        <f t="shared" si="20"/>
        <v>-5.22</v>
      </c>
      <c r="O34" s="72">
        <f t="shared" si="21"/>
        <v>-4.76</v>
      </c>
      <c r="P34" s="74">
        <f t="shared" si="22"/>
        <v>-11.19</v>
      </c>
      <c r="Q34" s="72">
        <f t="shared" si="28"/>
        <v>14.56</v>
      </c>
      <c r="R34" s="72">
        <f t="shared" si="24"/>
        <v>4.07</v>
      </c>
      <c r="S34" s="94"/>
      <c r="T34" s="91"/>
      <c r="U34" s="91"/>
      <c r="W34" s="1"/>
    </row>
    <row r="35" spans="1:23" x14ac:dyDescent="0.35">
      <c r="A35" s="60"/>
      <c r="B35" s="33" t="s">
        <v>34</v>
      </c>
      <c r="C35" s="14" t="s">
        <v>9</v>
      </c>
      <c r="D35" s="68">
        <v>2729</v>
      </c>
      <c r="E35" s="68">
        <v>1515.740055</v>
      </c>
      <c r="F35" s="69">
        <f t="shared" si="15"/>
        <v>8597</v>
      </c>
      <c r="G35" s="68">
        <v>4954</v>
      </c>
      <c r="H35" s="68">
        <v>2473</v>
      </c>
      <c r="I35" s="69">
        <v>13959</v>
      </c>
      <c r="J35" s="69">
        <v>4158</v>
      </c>
      <c r="K35" s="69">
        <v>1829</v>
      </c>
      <c r="L35" s="69">
        <v>11418</v>
      </c>
      <c r="M35" s="74">
        <f t="shared" si="19"/>
        <v>-44.91</v>
      </c>
      <c r="N35" s="72">
        <f t="shared" si="20"/>
        <v>-38.71</v>
      </c>
      <c r="O35" s="72">
        <f t="shared" si="21"/>
        <v>-38.409999999999997</v>
      </c>
      <c r="P35" s="74">
        <f t="shared" si="22"/>
        <v>-34.369999999999997</v>
      </c>
      <c r="Q35" s="72">
        <f t="shared" si="28"/>
        <v>-17.13</v>
      </c>
      <c r="R35" s="72">
        <f t="shared" si="24"/>
        <v>-24.71</v>
      </c>
      <c r="S35" s="94"/>
      <c r="T35" s="91"/>
      <c r="U35" s="91"/>
      <c r="W35" s="1"/>
    </row>
    <row r="36" spans="1:23" x14ac:dyDescent="0.35">
      <c r="A36" s="60"/>
      <c r="B36" s="33" t="s">
        <v>35</v>
      </c>
      <c r="C36" s="105" t="s">
        <v>31</v>
      </c>
      <c r="D36" s="76">
        <v>4325</v>
      </c>
      <c r="E36" s="76">
        <v>58390.1282499999</v>
      </c>
      <c r="F36" s="69">
        <f t="shared" si="15"/>
        <v>331177</v>
      </c>
      <c r="G36" s="76">
        <v>4075</v>
      </c>
      <c r="H36" s="76">
        <v>61406</v>
      </c>
      <c r="I36" s="69">
        <v>346580</v>
      </c>
      <c r="J36" s="69">
        <v>3531</v>
      </c>
      <c r="K36" s="69">
        <v>45328</v>
      </c>
      <c r="L36" s="69">
        <v>283030</v>
      </c>
      <c r="M36" s="74">
        <f t="shared" si="19"/>
        <v>6.13</v>
      </c>
      <c r="N36" s="72">
        <f t="shared" si="20"/>
        <v>-4.91</v>
      </c>
      <c r="O36" s="72">
        <f t="shared" si="21"/>
        <v>-4.4400000000000004</v>
      </c>
      <c r="P36" s="74">
        <f t="shared" si="22"/>
        <v>22.49</v>
      </c>
      <c r="Q36" s="72">
        <f t="shared" si="28"/>
        <v>28.82</v>
      </c>
      <c r="R36" s="72">
        <f t="shared" si="24"/>
        <v>17.010000000000002</v>
      </c>
      <c r="S36" s="94"/>
      <c r="T36" s="91"/>
      <c r="U36" s="91"/>
      <c r="W36" s="1"/>
    </row>
    <row r="37" spans="1:23" x14ac:dyDescent="0.35">
      <c r="A37" s="60"/>
      <c r="B37" s="33" t="s">
        <v>36</v>
      </c>
      <c r="C37" s="14" t="s">
        <v>9</v>
      </c>
      <c r="D37" s="76">
        <v>7598</v>
      </c>
      <c r="E37" s="68">
        <v>6639.4646480000001</v>
      </c>
      <c r="F37" s="69">
        <f t="shared" si="15"/>
        <v>37658</v>
      </c>
      <c r="G37" s="76">
        <v>9332</v>
      </c>
      <c r="H37" s="68">
        <v>7164</v>
      </c>
      <c r="I37" s="69">
        <v>40432</v>
      </c>
      <c r="J37" s="69">
        <v>8165</v>
      </c>
      <c r="K37" s="69">
        <v>5315</v>
      </c>
      <c r="L37" s="69">
        <v>33188</v>
      </c>
      <c r="M37" s="74">
        <f>ROUND(D37/G37*100-100,2)</f>
        <v>-18.579999999999998</v>
      </c>
      <c r="N37" s="72">
        <f t="shared" si="20"/>
        <v>-7.32</v>
      </c>
      <c r="O37" s="72">
        <f t="shared" si="21"/>
        <v>-6.86</v>
      </c>
      <c r="P37" s="74">
        <f t="shared" si="22"/>
        <v>-6.94</v>
      </c>
      <c r="Q37" s="72">
        <f t="shared" si="28"/>
        <v>24.92</v>
      </c>
      <c r="R37" s="72">
        <f t="shared" si="24"/>
        <v>13.47</v>
      </c>
      <c r="S37" s="94"/>
      <c r="T37" s="91"/>
      <c r="U37" s="91"/>
      <c r="W37" s="1"/>
    </row>
    <row r="38" spans="1:23" x14ac:dyDescent="0.35">
      <c r="A38" s="60"/>
      <c r="B38" s="33" t="s">
        <v>110</v>
      </c>
      <c r="C38" s="33" t="s">
        <v>38</v>
      </c>
      <c r="D38" s="68"/>
      <c r="E38" s="68">
        <v>12135.350898000001</v>
      </c>
      <c r="F38" s="69">
        <f t="shared" si="15"/>
        <v>68829</v>
      </c>
      <c r="G38" s="68"/>
      <c r="H38" s="68">
        <v>12272</v>
      </c>
      <c r="I38" s="69">
        <v>69263</v>
      </c>
      <c r="J38" s="70"/>
      <c r="K38" s="69">
        <v>10841</v>
      </c>
      <c r="L38" s="69">
        <v>67690</v>
      </c>
      <c r="M38" s="74"/>
      <c r="N38" s="72">
        <f t="shared" si="20"/>
        <v>-1.1100000000000001</v>
      </c>
      <c r="O38" s="72">
        <f t="shared" si="21"/>
        <v>-0.63</v>
      </c>
      <c r="P38" s="74"/>
      <c r="Q38" s="72">
        <f t="shared" si="28"/>
        <v>11.94</v>
      </c>
      <c r="R38" s="72">
        <f t="shared" si="24"/>
        <v>1.68</v>
      </c>
      <c r="S38" s="94"/>
      <c r="W38" s="1"/>
    </row>
    <row r="39" spans="1:23" x14ac:dyDescent="0.35">
      <c r="A39" s="60"/>
      <c r="B39" s="33" t="s">
        <v>39</v>
      </c>
      <c r="C39" s="33" t="s">
        <v>38</v>
      </c>
      <c r="D39" s="69"/>
      <c r="E39" s="68">
        <v>10518.732948999999</v>
      </c>
      <c r="F39" s="69">
        <f t="shared" si="15"/>
        <v>59660</v>
      </c>
      <c r="G39" s="69"/>
      <c r="H39" s="68">
        <v>10982</v>
      </c>
      <c r="I39" s="69">
        <v>61985</v>
      </c>
      <c r="J39" s="70"/>
      <c r="K39" s="69">
        <v>8852</v>
      </c>
      <c r="L39" s="69">
        <v>55270</v>
      </c>
      <c r="M39" s="71" t="s">
        <v>4</v>
      </c>
      <c r="N39" s="72">
        <f t="shared" si="20"/>
        <v>-4.22</v>
      </c>
      <c r="O39" s="72">
        <f t="shared" si="21"/>
        <v>-3.75</v>
      </c>
      <c r="P39" s="71" t="s">
        <v>4</v>
      </c>
      <c r="Q39" s="72">
        <f t="shared" si="28"/>
        <v>18.829999999999998</v>
      </c>
      <c r="R39" s="72">
        <f t="shared" si="24"/>
        <v>7.94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40</v>
      </c>
      <c r="B41" s="33" t="s">
        <v>41</v>
      </c>
      <c r="C41" s="33" t="s">
        <v>38</v>
      </c>
      <c r="D41" s="68"/>
      <c r="E41" s="69">
        <f t="shared" ref="E41:L41" si="29">SUM(E42:E45)</f>
        <v>5773.1652180000001</v>
      </c>
      <c r="F41" s="69">
        <f t="shared" si="29"/>
        <v>32744</v>
      </c>
      <c r="G41" s="68"/>
      <c r="H41" s="69">
        <f t="shared" si="29"/>
        <v>5094</v>
      </c>
      <c r="I41" s="69">
        <f t="shared" si="29"/>
        <v>28751</v>
      </c>
      <c r="J41" s="70"/>
      <c r="K41" s="69">
        <f t="shared" si="29"/>
        <v>503</v>
      </c>
      <c r="L41" s="69">
        <f t="shared" si="29"/>
        <v>3139</v>
      </c>
      <c r="M41" s="71" t="s">
        <v>4</v>
      </c>
      <c r="N41" s="72">
        <f t="shared" ref="N41:N42" si="30">ROUND(E41/H41*100-100,2)</f>
        <v>13.33</v>
      </c>
      <c r="O41" s="72">
        <f>ROUND(F41/I41*100-100,2)</f>
        <v>13.89</v>
      </c>
      <c r="P41" s="71" t="s">
        <v>4</v>
      </c>
      <c r="Q41" s="72">
        <f>ROUND(E41/K41*100-100,2)</f>
        <v>1047.75</v>
      </c>
      <c r="R41" s="72">
        <f t="shared" ref="R41:R43" si="31">ROUND(F41/L41*100-100,2)</f>
        <v>943.13</v>
      </c>
      <c r="S41" s="94"/>
      <c r="T41" s="91"/>
      <c r="U41" s="91"/>
      <c r="W41" s="1"/>
    </row>
    <row r="42" spans="1:23" x14ac:dyDescent="0.35">
      <c r="A42" s="60"/>
      <c r="B42" s="33" t="s">
        <v>42</v>
      </c>
      <c r="C42" s="14" t="s">
        <v>9</v>
      </c>
      <c r="D42" s="99">
        <v>45753</v>
      </c>
      <c r="E42" s="99">
        <v>4681.249307</v>
      </c>
      <c r="F42" s="69">
        <f>ROUND(E42/176.310845*1000,0)</f>
        <v>26551</v>
      </c>
      <c r="G42" s="99">
        <v>42233</v>
      </c>
      <c r="H42" s="99">
        <v>4514</v>
      </c>
      <c r="I42" s="69">
        <v>25477</v>
      </c>
      <c r="J42" s="69">
        <v>0</v>
      </c>
      <c r="K42" s="69">
        <v>0</v>
      </c>
      <c r="L42" s="69">
        <v>0</v>
      </c>
      <c r="M42" s="101">
        <f>ROUND(D42/G42*100-100,2)</f>
        <v>8.33</v>
      </c>
      <c r="N42" s="102">
        <f t="shared" si="30"/>
        <v>3.71</v>
      </c>
      <c r="O42" s="101">
        <f t="shared" ref="O42" si="32">ROUND(F42/I42*100-100,2)</f>
        <v>4.22</v>
      </c>
      <c r="P42" s="101">
        <v>100</v>
      </c>
      <c r="Q42" s="102">
        <v>100</v>
      </c>
      <c r="R42" s="102">
        <v>100</v>
      </c>
      <c r="S42" s="94"/>
      <c r="T42" s="91"/>
      <c r="U42" s="91"/>
      <c r="W42" s="1"/>
    </row>
    <row r="43" spans="1:23" s="112" customFormat="1" x14ac:dyDescent="0.35">
      <c r="A43" s="104"/>
      <c r="B43" s="105" t="s">
        <v>43</v>
      </c>
      <c r="C43" s="113" t="s">
        <v>9</v>
      </c>
      <c r="D43" s="106">
        <v>7902</v>
      </c>
      <c r="E43" s="99">
        <v>1091.9159110000001</v>
      </c>
      <c r="F43" s="69">
        <f>ROUND(E43/176.310845*1000,0)</f>
        <v>6193</v>
      </c>
      <c r="G43" s="106">
        <v>3656</v>
      </c>
      <c r="H43" s="99">
        <v>580</v>
      </c>
      <c r="I43" s="107">
        <v>3274</v>
      </c>
      <c r="J43" s="107">
        <v>5911</v>
      </c>
      <c r="K43" s="107">
        <v>344</v>
      </c>
      <c r="L43" s="107">
        <v>2148</v>
      </c>
      <c r="M43" s="101">
        <f>ROUND(D43/G43*100-100,2)</f>
        <v>116.14</v>
      </c>
      <c r="N43" s="102">
        <f t="shared" ref="N43" si="33">ROUND(E43/H43*100-100,2)</f>
        <v>88.26</v>
      </c>
      <c r="O43" s="101">
        <f t="shared" ref="O43" si="34">ROUND(F43/I43*100-100,2)</f>
        <v>89.16</v>
      </c>
      <c r="P43" s="101">
        <f>ROUND(D43/J43*100-100,2)</f>
        <v>33.68</v>
      </c>
      <c r="Q43" s="102">
        <f t="shared" ref="Q43" si="35">ROUND(E43/K43*100-100,2)</f>
        <v>217.42</v>
      </c>
      <c r="R43" s="102">
        <f t="shared" si="31"/>
        <v>188.31</v>
      </c>
      <c r="S43" s="108"/>
      <c r="T43" s="109"/>
      <c r="U43" s="109"/>
      <c r="V43" s="110"/>
      <c r="W43" s="111"/>
    </row>
    <row r="44" spans="1:23" x14ac:dyDescent="0.35">
      <c r="A44" s="60"/>
      <c r="B44" s="33" t="s">
        <v>44</v>
      </c>
      <c r="C44" s="14" t="s">
        <v>9</v>
      </c>
      <c r="D44" s="68">
        <v>0</v>
      </c>
      <c r="E44" s="68">
        <v>0</v>
      </c>
      <c r="F44" s="69">
        <f>ROUND(E44/176.310845*1000,0)</f>
        <v>0</v>
      </c>
      <c r="G44" s="68">
        <v>0</v>
      </c>
      <c r="H44" s="68">
        <v>0</v>
      </c>
      <c r="I44" s="68">
        <v>0</v>
      </c>
      <c r="J44" s="69">
        <v>2982</v>
      </c>
      <c r="K44" s="68">
        <v>159</v>
      </c>
      <c r="L44" s="69">
        <v>991</v>
      </c>
      <c r="M44" s="101">
        <v>0</v>
      </c>
      <c r="N44" s="102">
        <v>0</v>
      </c>
      <c r="O44" s="101">
        <v>0</v>
      </c>
      <c r="P44" s="101">
        <f>ROUND(D44/J44*100-100,2)</f>
        <v>-100</v>
      </c>
      <c r="Q44" s="102">
        <f t="shared" ref="Q44" si="36">ROUND(E44/K44*100-100,2)</f>
        <v>-100</v>
      </c>
      <c r="R44" s="102">
        <f t="shared" ref="R44" si="37">ROUND(F44/L44*100-100,2)</f>
        <v>-100</v>
      </c>
      <c r="S44" s="94"/>
      <c r="T44" s="91"/>
      <c r="U44" s="91"/>
      <c r="W44" s="1"/>
    </row>
    <row r="45" spans="1:23" x14ac:dyDescent="0.35">
      <c r="A45" s="60"/>
      <c r="B45" s="33" t="s">
        <v>45</v>
      </c>
      <c r="C45" s="14" t="s">
        <v>9</v>
      </c>
      <c r="D45" s="68">
        <v>0</v>
      </c>
      <c r="E45" s="68">
        <v>0</v>
      </c>
      <c r="F45" s="69">
        <f>ROUND(E45/176.310845*1000,0)</f>
        <v>0</v>
      </c>
      <c r="G45" s="68">
        <v>0</v>
      </c>
      <c r="H45" s="68">
        <v>0</v>
      </c>
      <c r="I45" s="68">
        <v>0</v>
      </c>
      <c r="J45" s="69">
        <v>0</v>
      </c>
      <c r="K45" s="69">
        <v>0</v>
      </c>
      <c r="L45" s="69">
        <v>0</v>
      </c>
      <c r="M45" s="101">
        <v>0</v>
      </c>
      <c r="N45" s="102">
        <v>0</v>
      </c>
      <c r="O45" s="101">
        <v>0</v>
      </c>
      <c r="P45" s="101">
        <v>0</v>
      </c>
      <c r="Q45" s="102">
        <v>0</v>
      </c>
      <c r="R45" s="102">
        <v>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46</v>
      </c>
      <c r="B47" s="33" t="s">
        <v>47</v>
      </c>
      <c r="C47" s="33" t="s">
        <v>7</v>
      </c>
      <c r="D47" s="68"/>
      <c r="E47" s="69">
        <f>SUM(E48,E49,E53,E64,E68,E72,E73,E74,E75,E80,E88,E89,E90,E91,E92,E94,E93)</f>
        <v>57377.506803000018</v>
      </c>
      <c r="F47" s="69">
        <f>SUM(F48,F49,F53,F64,F68,F72,F73,F74,F75,F80,F88,F89,F90,F91,F92,F94,F93)</f>
        <v>325431</v>
      </c>
      <c r="G47" s="68"/>
      <c r="H47" s="69">
        <f>SUM(H48,H49,H53,H64,H68,H72,H73,H74,H75,H80,H88,H89,H90,H91,H92,H94,H93)</f>
        <v>57735</v>
      </c>
      <c r="I47" s="69">
        <f>SUM(I48,I49,I53,I64,I68,I72,I73,I74,I75,I80,I88,I89,I90,I91,I92,I94,I93)</f>
        <v>325842</v>
      </c>
      <c r="J47" s="70"/>
      <c r="K47" s="69">
        <f>SUM(K48,K49,K53,K64,K68,K72,K73,K74,K75,K80,K88,K89,K90,K91,K92,K94,K93)</f>
        <v>41690</v>
      </c>
      <c r="L47" s="69">
        <f>SUM(L48,L49,L53,L64,L68,L72,L73,L74,L75,L80,L88,L89,L90,L91,L92,L94,L93)</f>
        <v>260303</v>
      </c>
      <c r="M47" s="71" t="s">
        <v>4</v>
      </c>
      <c r="N47" s="72">
        <f t="shared" ref="N47:N52" si="38">ROUND(E47/H47*100-100,2)</f>
        <v>-0.62</v>
      </c>
      <c r="O47" s="72">
        <f t="shared" ref="O47:O52" si="39">ROUND(F47/I47*100-100,2)</f>
        <v>-0.13</v>
      </c>
      <c r="P47" s="71" t="s">
        <v>4</v>
      </c>
      <c r="Q47" s="72">
        <f t="shared" ref="Q47:Q52" si="40">ROUND(E47/K47*100-100,2)</f>
        <v>37.630000000000003</v>
      </c>
      <c r="R47" s="72">
        <f t="shared" ref="R47:R52" si="41">ROUND(F47/L47*100-100,2)</f>
        <v>25.02</v>
      </c>
      <c r="S47" s="94"/>
      <c r="T47" s="91"/>
      <c r="U47" s="91"/>
      <c r="W47" s="1"/>
    </row>
    <row r="48" spans="1:23" x14ac:dyDescent="0.35">
      <c r="A48" s="60"/>
      <c r="B48" s="33" t="s">
        <v>48</v>
      </c>
      <c r="C48" s="33" t="s">
        <v>27</v>
      </c>
      <c r="D48" s="99">
        <v>235</v>
      </c>
      <c r="E48" s="68">
        <v>1492.597311</v>
      </c>
      <c r="F48" s="69">
        <f>ROUND(E48/176.310845*1000,0)</f>
        <v>8466</v>
      </c>
      <c r="G48" s="99">
        <v>190</v>
      </c>
      <c r="H48" s="68">
        <v>1211</v>
      </c>
      <c r="I48" s="69">
        <v>6833</v>
      </c>
      <c r="J48" s="69">
        <v>152</v>
      </c>
      <c r="K48" s="69">
        <v>1003</v>
      </c>
      <c r="L48" s="69">
        <v>6262</v>
      </c>
      <c r="M48" s="74">
        <f>ROUND(D48/G48*100-100,2)</f>
        <v>23.68</v>
      </c>
      <c r="N48" s="72">
        <f>ROUND(E48/H48*100-100,2)</f>
        <v>23.25</v>
      </c>
      <c r="O48" s="72">
        <f>ROUND(F48/I48*100-100,2)</f>
        <v>23.9</v>
      </c>
      <c r="P48" s="74">
        <f>ROUND(D48/J48*100-100,2)</f>
        <v>54.61</v>
      </c>
      <c r="Q48" s="72">
        <f>ROUND(E48/K48*100-100,2)</f>
        <v>48.81</v>
      </c>
      <c r="R48" s="72">
        <f>ROUND(F48/L48*100-100,2)</f>
        <v>35.200000000000003</v>
      </c>
      <c r="S48" s="94"/>
      <c r="T48" s="91"/>
      <c r="U48" s="91"/>
      <c r="W48" s="1"/>
    </row>
    <row r="49" spans="1:24" x14ac:dyDescent="0.35">
      <c r="A49" s="60"/>
      <c r="B49" s="33" t="s">
        <v>49</v>
      </c>
      <c r="C49" s="33" t="s">
        <v>38</v>
      </c>
      <c r="D49" s="68"/>
      <c r="E49" s="69">
        <f t="shared" ref="E49:L49" si="42">SUM(E50:E52)</f>
        <v>5092.3214680000001</v>
      </c>
      <c r="F49" s="69">
        <f t="shared" si="42"/>
        <v>28882</v>
      </c>
      <c r="G49" s="68"/>
      <c r="H49" s="69">
        <f t="shared" si="42"/>
        <v>5097</v>
      </c>
      <c r="I49" s="69">
        <f t="shared" si="42"/>
        <v>28763</v>
      </c>
      <c r="J49" s="70"/>
      <c r="K49" s="69">
        <f t="shared" si="42"/>
        <v>3157</v>
      </c>
      <c r="L49" s="69">
        <f t="shared" si="42"/>
        <v>19709</v>
      </c>
      <c r="M49" s="71" t="s">
        <v>4</v>
      </c>
      <c r="N49" s="72">
        <f t="shared" si="38"/>
        <v>-0.09</v>
      </c>
      <c r="O49" s="72">
        <f t="shared" si="39"/>
        <v>0.41</v>
      </c>
      <c r="P49" s="71" t="s">
        <v>4</v>
      </c>
      <c r="Q49" s="72">
        <f t="shared" si="40"/>
        <v>61.3</v>
      </c>
      <c r="R49" s="72">
        <f t="shared" si="41"/>
        <v>46.54</v>
      </c>
      <c r="S49" s="94"/>
      <c r="T49" s="91"/>
      <c r="U49" s="91"/>
      <c r="W49" s="1"/>
    </row>
    <row r="50" spans="1:24" x14ac:dyDescent="0.35">
      <c r="A50" s="17"/>
      <c r="B50" s="33" t="s">
        <v>50</v>
      </c>
      <c r="C50" s="33" t="s">
        <v>31</v>
      </c>
      <c r="D50" s="76">
        <v>273</v>
      </c>
      <c r="E50" s="68">
        <v>2551.0210889999998</v>
      </c>
      <c r="F50" s="69">
        <f>ROUND(E50/176.310845*1000,0)</f>
        <v>14469</v>
      </c>
      <c r="G50" s="76">
        <v>291</v>
      </c>
      <c r="H50" s="68">
        <v>2666</v>
      </c>
      <c r="I50" s="69">
        <v>15046</v>
      </c>
      <c r="J50" s="69">
        <v>189</v>
      </c>
      <c r="K50" s="69">
        <v>1578</v>
      </c>
      <c r="L50" s="69">
        <v>9852</v>
      </c>
      <c r="M50" s="74">
        <f>ROUND(D50/G50*100-100,2)</f>
        <v>-6.19</v>
      </c>
      <c r="N50" s="72">
        <f t="shared" si="38"/>
        <v>-4.3099999999999996</v>
      </c>
      <c r="O50" s="72">
        <f t="shared" si="39"/>
        <v>-3.83</v>
      </c>
      <c r="P50" s="74">
        <f>ROUND(D50/J50*100-100,2)</f>
        <v>44.44</v>
      </c>
      <c r="Q50" s="72">
        <f t="shared" si="40"/>
        <v>61.66</v>
      </c>
      <c r="R50" s="72">
        <f t="shared" si="41"/>
        <v>46.86</v>
      </c>
      <c r="S50" s="94"/>
      <c r="T50" s="91"/>
      <c r="U50" s="91"/>
      <c r="W50" s="1"/>
    </row>
    <row r="51" spans="1:24" x14ac:dyDescent="0.35">
      <c r="A51" s="17"/>
      <c r="B51" s="33" t="s">
        <v>51</v>
      </c>
      <c r="C51" s="33" t="s">
        <v>31</v>
      </c>
      <c r="D51" s="76">
        <v>290</v>
      </c>
      <c r="E51" s="68">
        <v>1238.651192</v>
      </c>
      <c r="F51" s="69">
        <f>ROUND(E51/176.310845*1000,0)</f>
        <v>7025</v>
      </c>
      <c r="G51" s="76">
        <v>249</v>
      </c>
      <c r="H51" s="68">
        <v>1030</v>
      </c>
      <c r="I51" s="69">
        <v>5812</v>
      </c>
      <c r="J51" s="69">
        <v>170</v>
      </c>
      <c r="K51" s="69">
        <v>740</v>
      </c>
      <c r="L51" s="69">
        <v>4618</v>
      </c>
      <c r="M51" s="74">
        <f>ROUND(D51/G51*100-100,2)</f>
        <v>16.47</v>
      </c>
      <c r="N51" s="72">
        <f t="shared" si="38"/>
        <v>20.260000000000002</v>
      </c>
      <c r="O51" s="72">
        <f t="shared" si="39"/>
        <v>20.87</v>
      </c>
      <c r="P51" s="74">
        <f>ROUND(D51/J51*100-100,2)</f>
        <v>70.59</v>
      </c>
      <c r="Q51" s="72">
        <f t="shared" si="40"/>
        <v>67.39</v>
      </c>
      <c r="R51" s="72">
        <f t="shared" si="41"/>
        <v>52.12</v>
      </c>
      <c r="S51" s="94"/>
      <c r="T51" s="91"/>
      <c r="U51" s="91"/>
      <c r="W51" s="1"/>
    </row>
    <row r="52" spans="1:24" x14ac:dyDescent="0.35">
      <c r="A52" s="17"/>
      <c r="B52" s="33" t="s">
        <v>52</v>
      </c>
      <c r="C52" s="33" t="s">
        <v>38</v>
      </c>
      <c r="D52" s="76">
        <v>247</v>
      </c>
      <c r="E52" s="68">
        <v>1302.649187</v>
      </c>
      <c r="F52" s="69">
        <f>ROUND(E52/176.310845*1000,0)</f>
        <v>7388</v>
      </c>
      <c r="G52" s="76"/>
      <c r="H52" s="68">
        <v>1401</v>
      </c>
      <c r="I52" s="69">
        <v>7905</v>
      </c>
      <c r="J52" s="70"/>
      <c r="K52" s="69">
        <v>839</v>
      </c>
      <c r="L52" s="69">
        <v>5239</v>
      </c>
      <c r="M52" s="71" t="s">
        <v>4</v>
      </c>
      <c r="N52" s="72">
        <f t="shared" si="38"/>
        <v>-7.02</v>
      </c>
      <c r="O52" s="72">
        <f t="shared" si="39"/>
        <v>-6.54</v>
      </c>
      <c r="P52" s="71" t="s">
        <v>4</v>
      </c>
      <c r="Q52" s="72">
        <f t="shared" si="40"/>
        <v>55.26</v>
      </c>
      <c r="R52" s="72">
        <f t="shared" si="41"/>
        <v>41.02</v>
      </c>
      <c r="S52" s="94"/>
      <c r="T52" s="91"/>
      <c r="U52" s="91"/>
      <c r="W52" s="1"/>
    </row>
    <row r="53" spans="1:24" x14ac:dyDescent="0.35">
      <c r="A53" s="60"/>
      <c r="B53" s="33" t="s">
        <v>53</v>
      </c>
      <c r="C53" s="14" t="s">
        <v>9</v>
      </c>
      <c r="D53" s="68">
        <v>1309</v>
      </c>
      <c r="E53" s="68">
        <v>2939.8736410000001</v>
      </c>
      <c r="F53" s="69">
        <f>ROUND(E53/176.310845*1000,0)</f>
        <v>16674</v>
      </c>
      <c r="G53" s="68">
        <v>1099</v>
      </c>
      <c r="H53" s="68">
        <v>3040</v>
      </c>
      <c r="I53" s="69">
        <v>17157</v>
      </c>
      <c r="J53" s="69">
        <v>945</v>
      </c>
      <c r="K53" s="69">
        <v>2055</v>
      </c>
      <c r="L53" s="69">
        <v>12829</v>
      </c>
      <c r="M53" s="74">
        <f>ROUND(D53/G53*100-100,2)</f>
        <v>19.11</v>
      </c>
      <c r="N53" s="72">
        <f>ROUND(E53/H53*100-100,2)</f>
        <v>-3.29</v>
      </c>
      <c r="O53" s="72">
        <f>ROUND(F53/I53*100-100,2)</f>
        <v>-2.82</v>
      </c>
      <c r="P53" s="74">
        <f>ROUND(D53/J53*100-100,2)</f>
        <v>38.520000000000003</v>
      </c>
      <c r="Q53" s="72">
        <f>ROUND(E53/K53*100-100,2)</f>
        <v>43.06</v>
      </c>
      <c r="R53" s="72">
        <f>ROUND(F53/L53*100-100,2)</f>
        <v>29.97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54</v>
      </c>
      <c r="W55" s="1"/>
    </row>
    <row r="56" spans="1:24" x14ac:dyDescent="0.35">
      <c r="A56" s="37"/>
      <c r="W56" s="1"/>
    </row>
    <row r="57" spans="1:24" x14ac:dyDescent="0.35">
      <c r="A57" s="121" t="s">
        <v>122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W57" s="1"/>
    </row>
    <row r="58" spans="1:24" x14ac:dyDescent="0.35">
      <c r="E58" s="3"/>
      <c r="H58" s="3"/>
      <c r="K58" s="3"/>
      <c r="O58" s="5" t="s">
        <v>105</v>
      </c>
      <c r="W58" s="1"/>
    </row>
    <row r="59" spans="1:24" x14ac:dyDescent="0.35">
      <c r="E59" s="3"/>
      <c r="H59" s="3"/>
      <c r="K59" s="3"/>
      <c r="O59" s="5" t="s">
        <v>111</v>
      </c>
      <c r="W59" s="1"/>
    </row>
    <row r="60" spans="1:24" x14ac:dyDescent="0.35">
      <c r="A60" s="62"/>
      <c r="B60" s="129" t="s">
        <v>97</v>
      </c>
      <c r="C60" s="7" t="s">
        <v>94</v>
      </c>
      <c r="D60" s="122" t="s">
        <v>121</v>
      </c>
      <c r="E60" s="123"/>
      <c r="F60" s="124"/>
      <c r="G60" s="122" t="s">
        <v>118</v>
      </c>
      <c r="H60" s="123"/>
      <c r="I60" s="124"/>
      <c r="J60" s="65" t="s">
        <v>120</v>
      </c>
      <c r="K60" s="66"/>
      <c r="L60" s="67"/>
      <c r="M60" s="8"/>
      <c r="N60" s="9" t="s">
        <v>123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30"/>
      <c r="C61" s="14" t="s">
        <v>95</v>
      </c>
      <c r="D61" s="15" t="s">
        <v>96</v>
      </c>
      <c r="E61" s="125" t="s">
        <v>100</v>
      </c>
      <c r="F61" s="126"/>
      <c r="G61" s="17"/>
      <c r="H61" s="125" t="s">
        <v>100</v>
      </c>
      <c r="I61" s="126"/>
      <c r="J61" s="12"/>
      <c r="K61" s="125" t="s">
        <v>100</v>
      </c>
      <c r="L61" s="126"/>
      <c r="M61" s="116" t="s">
        <v>119</v>
      </c>
      <c r="N61" s="117"/>
      <c r="O61" s="118"/>
      <c r="P61" s="119" t="s">
        <v>130</v>
      </c>
      <c r="Q61" s="120"/>
      <c r="R61" s="120"/>
      <c r="W61" s="1"/>
    </row>
    <row r="62" spans="1:24" x14ac:dyDescent="0.35">
      <c r="A62" s="63" t="s">
        <v>2</v>
      </c>
      <c r="B62" s="130"/>
      <c r="C62" s="14" t="s">
        <v>98</v>
      </c>
      <c r="D62" s="20" t="s">
        <v>99</v>
      </c>
      <c r="E62" s="127"/>
      <c r="F62" s="128"/>
      <c r="G62" s="21" t="s">
        <v>99</v>
      </c>
      <c r="H62" s="127"/>
      <c r="I62" s="128"/>
      <c r="J62" s="22" t="s">
        <v>99</v>
      </c>
      <c r="K62" s="127"/>
      <c r="L62" s="128"/>
      <c r="M62" s="22"/>
      <c r="N62" s="116" t="s">
        <v>100</v>
      </c>
      <c r="O62" s="118"/>
      <c r="P62" s="22" t="s">
        <v>99</v>
      </c>
      <c r="Q62" s="116" t="s">
        <v>100</v>
      </c>
      <c r="R62" s="117"/>
      <c r="W62" s="1"/>
    </row>
    <row r="63" spans="1:24" x14ac:dyDescent="0.35">
      <c r="A63" s="64"/>
      <c r="B63" s="131"/>
      <c r="C63" s="24" t="s">
        <v>101</v>
      </c>
      <c r="D63" s="23"/>
      <c r="E63" s="25" t="s">
        <v>102</v>
      </c>
      <c r="F63" s="26" t="s">
        <v>103</v>
      </c>
      <c r="G63" s="115"/>
      <c r="H63" s="25" t="s">
        <v>102</v>
      </c>
      <c r="I63" s="26" t="s">
        <v>104</v>
      </c>
      <c r="J63" s="28"/>
      <c r="K63" s="25" t="s">
        <v>102</v>
      </c>
      <c r="L63" s="26" t="s">
        <v>104</v>
      </c>
      <c r="M63" s="28"/>
      <c r="N63" s="29" t="s">
        <v>106</v>
      </c>
      <c r="O63" s="30" t="s">
        <v>104</v>
      </c>
      <c r="P63" s="31"/>
      <c r="Q63" s="28" t="s">
        <v>106</v>
      </c>
      <c r="R63" s="47" t="s">
        <v>104</v>
      </c>
      <c r="T63" s="96"/>
      <c r="U63" s="96"/>
      <c r="W63" s="1"/>
      <c r="X63" s="3"/>
    </row>
    <row r="64" spans="1:24" x14ac:dyDescent="0.35">
      <c r="A64" s="38"/>
      <c r="B64" s="37" t="s">
        <v>55</v>
      </c>
      <c r="C64" s="37" t="s">
        <v>7</v>
      </c>
      <c r="D64" s="77"/>
      <c r="E64" s="78">
        <f t="shared" ref="E64:L64" si="43">SUM(E65:E67)</f>
        <v>9110.3114489999989</v>
      </c>
      <c r="F64" s="78">
        <f t="shared" si="43"/>
        <v>51671</v>
      </c>
      <c r="G64" s="77"/>
      <c r="H64" s="78">
        <f t="shared" si="43"/>
        <v>9380</v>
      </c>
      <c r="I64" s="78">
        <f t="shared" si="43"/>
        <v>52941</v>
      </c>
      <c r="J64" s="79"/>
      <c r="K64" s="78">
        <f t="shared" si="43"/>
        <v>7714</v>
      </c>
      <c r="L64" s="78">
        <f t="shared" si="43"/>
        <v>48169</v>
      </c>
      <c r="M64" s="80" t="s">
        <v>56</v>
      </c>
      <c r="N64" s="81">
        <f t="shared" ref="N64:N83" si="44">ROUND(E64/H64*100-100,2)</f>
        <v>-2.88</v>
      </c>
      <c r="O64" s="81">
        <f t="shared" ref="O64:O83" si="45">ROUND(F64/I64*100-100,2)</f>
        <v>-2.4</v>
      </c>
      <c r="P64" s="80" t="s">
        <v>56</v>
      </c>
      <c r="Q64" s="81">
        <f t="shared" ref="Q64:Q83" si="46">ROUND(E64/K64*100-100,2)</f>
        <v>18.100000000000001</v>
      </c>
      <c r="R64" s="81">
        <f t="shared" ref="R64:R83" si="47">ROUND(F64/L64*100-100,2)</f>
        <v>7.27</v>
      </c>
      <c r="W64" s="1"/>
      <c r="X64" s="3"/>
    </row>
    <row r="65" spans="1:24" x14ac:dyDescent="0.35">
      <c r="B65" s="37" t="s">
        <v>57</v>
      </c>
      <c r="C65" s="32" t="s">
        <v>58</v>
      </c>
      <c r="D65" s="77">
        <v>140</v>
      </c>
      <c r="E65" s="77">
        <v>4862.033942</v>
      </c>
      <c r="F65" s="69">
        <f>ROUND(E65/176.310845*1000,0)</f>
        <v>27576</v>
      </c>
      <c r="G65" s="77">
        <v>174</v>
      </c>
      <c r="H65" s="77">
        <v>5050</v>
      </c>
      <c r="I65" s="69">
        <v>28504</v>
      </c>
      <c r="J65" s="82">
        <v>139</v>
      </c>
      <c r="K65" s="82">
        <v>4003</v>
      </c>
      <c r="L65" s="82">
        <v>24995</v>
      </c>
      <c r="M65" s="83">
        <f>ROUND(D65/G65*100-100,2)</f>
        <v>-19.54</v>
      </c>
      <c r="N65" s="81">
        <f t="shared" si="44"/>
        <v>-3.72</v>
      </c>
      <c r="O65" s="81">
        <f t="shared" si="45"/>
        <v>-3.26</v>
      </c>
      <c r="P65" s="83">
        <f>ROUND(D65/J65*100-100,2)</f>
        <v>0.72</v>
      </c>
      <c r="Q65" s="81">
        <f t="shared" si="46"/>
        <v>21.46</v>
      </c>
      <c r="R65" s="81">
        <f t="shared" si="47"/>
        <v>10.33</v>
      </c>
      <c r="T65" s="91"/>
      <c r="U65" s="91"/>
      <c r="W65" s="1"/>
    </row>
    <row r="66" spans="1:24" x14ac:dyDescent="0.35">
      <c r="B66" s="37" t="s">
        <v>59</v>
      </c>
      <c r="C66" s="32" t="s">
        <v>58</v>
      </c>
      <c r="D66" s="77">
        <v>800</v>
      </c>
      <c r="E66" s="77">
        <v>3927.8793030000002</v>
      </c>
      <c r="F66" s="69">
        <f>ROUND(E66/176.310845*1000,0)</f>
        <v>22278</v>
      </c>
      <c r="G66" s="77">
        <v>921</v>
      </c>
      <c r="H66" s="77">
        <v>4079</v>
      </c>
      <c r="I66" s="69">
        <v>23022</v>
      </c>
      <c r="J66" s="82">
        <v>857</v>
      </c>
      <c r="K66" s="82">
        <v>3542</v>
      </c>
      <c r="L66" s="82">
        <v>22117</v>
      </c>
      <c r="M66" s="83">
        <f>ROUND(D66/G66*100-100,2)</f>
        <v>-13.14</v>
      </c>
      <c r="N66" s="81">
        <f t="shared" si="44"/>
        <v>-3.7</v>
      </c>
      <c r="O66" s="81">
        <f t="shared" si="45"/>
        <v>-3.23</v>
      </c>
      <c r="P66" s="83">
        <f>ROUND(D66/J66*100-100,2)</f>
        <v>-6.65</v>
      </c>
      <c r="Q66" s="81">
        <f t="shared" si="46"/>
        <v>10.89</v>
      </c>
      <c r="R66" s="81">
        <f t="shared" si="47"/>
        <v>0.73</v>
      </c>
      <c r="T66" s="91"/>
      <c r="U66" s="91"/>
      <c r="W66" s="1"/>
    </row>
    <row r="67" spans="1:24" x14ac:dyDescent="0.35">
      <c r="B67" s="37" t="s">
        <v>60</v>
      </c>
      <c r="C67" s="37" t="s">
        <v>7</v>
      </c>
      <c r="D67" s="77"/>
      <c r="E67" s="77">
        <v>320.39820400000002</v>
      </c>
      <c r="F67" s="69">
        <f>ROUND(E67/176.310845*1000,0)</f>
        <v>1817</v>
      </c>
      <c r="G67" s="77"/>
      <c r="H67" s="77">
        <v>251</v>
      </c>
      <c r="I67" s="69">
        <v>1415</v>
      </c>
      <c r="J67" s="79"/>
      <c r="K67" s="82">
        <v>169</v>
      </c>
      <c r="L67" s="82">
        <v>1057</v>
      </c>
      <c r="M67" s="80" t="s">
        <v>56</v>
      </c>
      <c r="N67" s="81">
        <f t="shared" si="44"/>
        <v>27.65</v>
      </c>
      <c r="O67" s="81">
        <f t="shared" si="45"/>
        <v>28.41</v>
      </c>
      <c r="P67" s="80" t="s">
        <v>56</v>
      </c>
      <c r="Q67" s="81">
        <f t="shared" si="46"/>
        <v>89.58</v>
      </c>
      <c r="R67" s="81">
        <f t="shared" si="47"/>
        <v>71.900000000000006</v>
      </c>
      <c r="T67" s="91"/>
      <c r="U67" s="91"/>
      <c r="W67" s="1"/>
    </row>
    <row r="68" spans="1:24" x14ac:dyDescent="0.35">
      <c r="A68" s="38"/>
      <c r="B68" s="37" t="s">
        <v>61</v>
      </c>
      <c r="C68" s="37" t="s">
        <v>62</v>
      </c>
      <c r="D68" s="78">
        <f t="shared" ref="D68:L68" si="48">SUM(D69:D71)</f>
        <v>1636</v>
      </c>
      <c r="E68" s="78">
        <f t="shared" si="48"/>
        <v>2230.0389569999998</v>
      </c>
      <c r="F68" s="78">
        <f t="shared" si="48"/>
        <v>12648</v>
      </c>
      <c r="G68" s="78">
        <f t="shared" si="48"/>
        <v>1676</v>
      </c>
      <c r="H68" s="78">
        <f t="shared" si="48"/>
        <v>2484</v>
      </c>
      <c r="I68" s="78">
        <f t="shared" si="48"/>
        <v>14019</v>
      </c>
      <c r="J68" s="78">
        <f t="shared" si="48"/>
        <v>1493</v>
      </c>
      <c r="K68" s="78">
        <f t="shared" si="48"/>
        <v>1681</v>
      </c>
      <c r="L68" s="78">
        <f t="shared" si="48"/>
        <v>10495</v>
      </c>
      <c r="M68" s="83">
        <f>ROUND(D68/G68*100-100,2)</f>
        <v>-2.39</v>
      </c>
      <c r="N68" s="81">
        <f t="shared" si="44"/>
        <v>-10.220000000000001</v>
      </c>
      <c r="O68" s="81">
        <f t="shared" si="45"/>
        <v>-9.7799999999999994</v>
      </c>
      <c r="P68" s="83">
        <f>ROUND(D68/J68*100-100,2)</f>
        <v>9.58</v>
      </c>
      <c r="Q68" s="81">
        <f t="shared" si="46"/>
        <v>32.659999999999997</v>
      </c>
      <c r="R68" s="81">
        <f t="shared" si="47"/>
        <v>20.51</v>
      </c>
      <c r="T68" s="91"/>
      <c r="U68" s="91"/>
      <c r="W68" s="1"/>
    </row>
    <row r="69" spans="1:24" x14ac:dyDescent="0.35">
      <c r="A69" s="38"/>
      <c r="B69" s="37" t="s">
        <v>63</v>
      </c>
      <c r="C69" s="37" t="s">
        <v>62</v>
      </c>
      <c r="D69" s="77">
        <v>643</v>
      </c>
      <c r="E69" s="77">
        <v>1666.8659640000001</v>
      </c>
      <c r="F69" s="69">
        <f t="shared" ref="F69:F74" si="49">ROUND(E69/176.310845*1000,0)</f>
        <v>9454</v>
      </c>
      <c r="G69" s="77">
        <v>786</v>
      </c>
      <c r="H69" s="77">
        <v>2060</v>
      </c>
      <c r="I69" s="69">
        <v>11626</v>
      </c>
      <c r="J69" s="82">
        <v>583</v>
      </c>
      <c r="K69" s="82">
        <v>1308</v>
      </c>
      <c r="L69" s="82">
        <v>8166</v>
      </c>
      <c r="M69" s="83">
        <f>ROUND(D69/G69*100-100,2)</f>
        <v>-18.190000000000001</v>
      </c>
      <c r="N69" s="81">
        <f t="shared" si="44"/>
        <v>-19.079999999999998</v>
      </c>
      <c r="O69" s="81">
        <f t="shared" si="45"/>
        <v>-18.68</v>
      </c>
      <c r="P69" s="83">
        <f>ROUND(D69/J69*100-100,2)</f>
        <v>10.29</v>
      </c>
      <c r="Q69" s="81">
        <f t="shared" si="46"/>
        <v>27.44</v>
      </c>
      <c r="R69" s="81">
        <f t="shared" si="47"/>
        <v>15.77</v>
      </c>
      <c r="T69" s="91"/>
      <c r="U69" s="91"/>
      <c r="W69" s="1"/>
      <c r="X69" s="3"/>
    </row>
    <row r="70" spans="1:24" x14ac:dyDescent="0.35">
      <c r="A70" s="38"/>
      <c r="B70" s="37" t="s">
        <v>64</v>
      </c>
      <c r="C70" s="37" t="s">
        <v>62</v>
      </c>
      <c r="D70" s="77">
        <v>13</v>
      </c>
      <c r="E70" s="77">
        <v>26.646813999999999</v>
      </c>
      <c r="F70" s="69">
        <f t="shared" si="49"/>
        <v>151</v>
      </c>
      <c r="G70" s="77">
        <v>1</v>
      </c>
      <c r="H70" s="77">
        <v>1</v>
      </c>
      <c r="I70" s="69">
        <v>7</v>
      </c>
      <c r="J70" s="82">
        <v>0</v>
      </c>
      <c r="K70" s="82">
        <v>0</v>
      </c>
      <c r="L70" s="82">
        <v>0</v>
      </c>
      <c r="M70" s="83">
        <f>ROUND(D70/G70*100-100,2)</f>
        <v>1200</v>
      </c>
      <c r="N70" s="81">
        <f t="shared" ref="N70" si="50">ROUND(E70/H70*100-100,2)</f>
        <v>2564.6799999999998</v>
      </c>
      <c r="O70" s="81">
        <f t="shared" ref="O70" si="51">ROUND(F70/I70*100-100,2)</f>
        <v>2057.14</v>
      </c>
      <c r="P70" s="83">
        <v>100</v>
      </c>
      <c r="Q70" s="81">
        <v>100</v>
      </c>
      <c r="R70" s="81">
        <v>100</v>
      </c>
      <c r="T70" s="91"/>
      <c r="U70" s="91"/>
      <c r="W70" s="1"/>
      <c r="X70" s="3"/>
    </row>
    <row r="71" spans="1:24" x14ac:dyDescent="0.35">
      <c r="A71" s="38"/>
      <c r="B71" s="37" t="s">
        <v>65</v>
      </c>
      <c r="C71" s="37" t="s">
        <v>62</v>
      </c>
      <c r="D71" s="77">
        <v>980</v>
      </c>
      <c r="E71" s="77">
        <v>536.52617899999996</v>
      </c>
      <c r="F71" s="69">
        <f t="shared" si="49"/>
        <v>3043</v>
      </c>
      <c r="G71" s="77">
        <v>889</v>
      </c>
      <c r="H71" s="77">
        <v>423</v>
      </c>
      <c r="I71" s="69">
        <v>2386</v>
      </c>
      <c r="J71" s="82">
        <v>910</v>
      </c>
      <c r="K71" s="82">
        <v>373</v>
      </c>
      <c r="L71" s="82">
        <v>2329</v>
      </c>
      <c r="M71" s="83">
        <f>ROUND(D71/G71*100-100,2)</f>
        <v>10.24</v>
      </c>
      <c r="N71" s="81">
        <f t="shared" si="44"/>
        <v>26.84</v>
      </c>
      <c r="O71" s="81">
        <f t="shared" si="45"/>
        <v>27.54</v>
      </c>
      <c r="P71" s="83">
        <f>ROUND(D71/J71*100-100,2)</f>
        <v>7.69</v>
      </c>
      <c r="Q71" s="81">
        <f>ROUND(E71/K71*100-100,2)</f>
        <v>43.84</v>
      </c>
      <c r="R71" s="81">
        <f t="shared" si="47"/>
        <v>30.66</v>
      </c>
      <c r="T71" s="91"/>
      <c r="U71" s="91"/>
      <c r="W71" s="1"/>
      <c r="X71" s="3"/>
    </row>
    <row r="72" spans="1:24" x14ac:dyDescent="0.35">
      <c r="A72" s="38"/>
      <c r="B72" s="37" t="s">
        <v>66</v>
      </c>
      <c r="C72" s="37" t="s">
        <v>7</v>
      </c>
      <c r="D72" s="77"/>
      <c r="E72" s="77">
        <v>6253.9548050000203</v>
      </c>
      <c r="F72" s="69">
        <f t="shared" si="49"/>
        <v>35471</v>
      </c>
      <c r="G72" s="77"/>
      <c r="H72" s="77">
        <v>6048</v>
      </c>
      <c r="I72" s="69">
        <v>34137</v>
      </c>
      <c r="J72" s="79"/>
      <c r="K72" s="82">
        <v>5959</v>
      </c>
      <c r="L72" s="82">
        <v>37207</v>
      </c>
      <c r="M72" s="80" t="s">
        <v>56</v>
      </c>
      <c r="N72" s="81">
        <f t="shared" si="44"/>
        <v>3.41</v>
      </c>
      <c r="O72" s="81">
        <f t="shared" si="45"/>
        <v>3.91</v>
      </c>
      <c r="P72" s="80" t="s">
        <v>56</v>
      </c>
      <c r="Q72" s="81">
        <f t="shared" si="46"/>
        <v>4.95</v>
      </c>
      <c r="R72" s="81">
        <f t="shared" si="47"/>
        <v>-4.67</v>
      </c>
      <c r="T72" s="91"/>
      <c r="U72" s="91"/>
      <c r="W72" s="1"/>
      <c r="X72" s="3"/>
    </row>
    <row r="73" spans="1:24" x14ac:dyDescent="0.35">
      <c r="A73" s="38"/>
      <c r="B73" s="37" t="s">
        <v>67</v>
      </c>
      <c r="C73" s="37" t="s">
        <v>7</v>
      </c>
      <c r="D73" s="77"/>
      <c r="E73" s="77">
        <v>1520.1757110000001</v>
      </c>
      <c r="F73" s="69">
        <f t="shared" si="49"/>
        <v>8622</v>
      </c>
      <c r="G73" s="77"/>
      <c r="H73" s="77">
        <v>1781</v>
      </c>
      <c r="I73" s="69">
        <v>10049</v>
      </c>
      <c r="J73" s="79"/>
      <c r="K73" s="82">
        <v>1741</v>
      </c>
      <c r="L73" s="82">
        <v>10871</v>
      </c>
      <c r="M73" s="80" t="s">
        <v>56</v>
      </c>
      <c r="N73" s="81">
        <f t="shared" si="44"/>
        <v>-14.64</v>
      </c>
      <c r="O73" s="81">
        <f t="shared" si="45"/>
        <v>-14.2</v>
      </c>
      <c r="P73" s="80" t="s">
        <v>56</v>
      </c>
      <c r="Q73" s="81">
        <f t="shared" si="46"/>
        <v>-12.68</v>
      </c>
      <c r="R73" s="81">
        <f t="shared" si="47"/>
        <v>-20.69</v>
      </c>
      <c r="T73" s="91"/>
      <c r="U73" s="91"/>
      <c r="W73" s="1"/>
    </row>
    <row r="74" spans="1:24" x14ac:dyDescent="0.35">
      <c r="A74" s="38"/>
      <c r="B74" s="37" t="s">
        <v>68</v>
      </c>
      <c r="C74" s="37" t="s">
        <v>69</v>
      </c>
      <c r="D74" s="77">
        <v>164</v>
      </c>
      <c r="E74" s="77">
        <v>71.873777000000004</v>
      </c>
      <c r="F74" s="69">
        <f t="shared" si="49"/>
        <v>408</v>
      </c>
      <c r="G74" s="77">
        <v>250</v>
      </c>
      <c r="H74" s="77">
        <v>94</v>
      </c>
      <c r="I74" s="69">
        <v>528</v>
      </c>
      <c r="J74" s="82">
        <v>167</v>
      </c>
      <c r="K74" s="82">
        <v>79</v>
      </c>
      <c r="L74" s="82">
        <v>491</v>
      </c>
      <c r="M74" s="83">
        <f>ROUND(D74/G74*100-100,2)</f>
        <v>-34.4</v>
      </c>
      <c r="N74" s="81">
        <f>ROUND(E74/H74*100-100,2)</f>
        <v>-23.54</v>
      </c>
      <c r="O74" s="81">
        <f>ROUND(F74/I74*100-100,2)</f>
        <v>-22.73</v>
      </c>
      <c r="P74" s="83">
        <f>ROUND(D74/J74*100-100,2)</f>
        <v>-1.8</v>
      </c>
      <c r="Q74" s="81">
        <f>ROUND(E74/K74*100-100,2)</f>
        <v>-9.02</v>
      </c>
      <c r="R74" s="81">
        <f>ROUND(F74/L74*100-100,2)</f>
        <v>-16.899999999999999</v>
      </c>
      <c r="T74" s="91"/>
      <c r="U74" s="91"/>
      <c r="W74" s="1"/>
    </row>
    <row r="75" spans="1:24" x14ac:dyDescent="0.35">
      <c r="A75" s="38"/>
      <c r="B75" s="37" t="s">
        <v>70</v>
      </c>
      <c r="C75" s="37" t="s">
        <v>7</v>
      </c>
      <c r="D75" s="77"/>
      <c r="E75" s="78">
        <f t="shared" ref="E75:L75" si="52">SUM(E76:E79)</f>
        <v>19788.334923000002</v>
      </c>
      <c r="F75" s="78">
        <f t="shared" si="52"/>
        <v>112235</v>
      </c>
      <c r="G75" s="77"/>
      <c r="H75" s="78">
        <f t="shared" si="52"/>
        <v>19618</v>
      </c>
      <c r="I75" s="78">
        <f t="shared" si="52"/>
        <v>110726</v>
      </c>
      <c r="J75" s="79"/>
      <c r="K75" s="78">
        <f t="shared" si="52"/>
        <v>11310</v>
      </c>
      <c r="L75" s="78">
        <f t="shared" si="52"/>
        <v>70621</v>
      </c>
      <c r="M75" s="80" t="s">
        <v>56</v>
      </c>
      <c r="N75" s="81">
        <f t="shared" si="44"/>
        <v>0.87</v>
      </c>
      <c r="O75" s="81">
        <f t="shared" si="45"/>
        <v>1.36</v>
      </c>
      <c r="P75" s="83"/>
      <c r="Q75" s="81">
        <f t="shared" si="46"/>
        <v>74.959999999999994</v>
      </c>
      <c r="R75" s="81">
        <f t="shared" si="47"/>
        <v>58.93</v>
      </c>
      <c r="T75" s="91"/>
      <c r="U75" s="91"/>
      <c r="W75" s="1"/>
    </row>
    <row r="76" spans="1:24" x14ac:dyDescent="0.35">
      <c r="A76" s="37"/>
      <c r="B76" s="37" t="s">
        <v>71</v>
      </c>
      <c r="C76" s="37" t="s">
        <v>69</v>
      </c>
      <c r="D76" s="77">
        <v>0</v>
      </c>
      <c r="E76" s="77">
        <v>0</v>
      </c>
      <c r="F76" s="69">
        <f>ROUND(E76/176.310845*1000,0)</f>
        <v>0</v>
      </c>
      <c r="G76" s="77">
        <v>0</v>
      </c>
      <c r="H76" s="77">
        <v>0</v>
      </c>
      <c r="I76" s="69">
        <v>0</v>
      </c>
      <c r="J76" s="77">
        <v>0</v>
      </c>
      <c r="K76" s="77">
        <v>0</v>
      </c>
      <c r="L76" s="77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72</v>
      </c>
      <c r="C77" s="37" t="s">
        <v>69</v>
      </c>
      <c r="D77" s="77">
        <v>19468</v>
      </c>
      <c r="E77" s="77">
        <v>5877.8778700000003</v>
      </c>
      <c r="F77" s="69">
        <f>ROUND(E77/176.310845*1000,0)</f>
        <v>33338</v>
      </c>
      <c r="G77" s="77">
        <v>19446</v>
      </c>
      <c r="H77" s="77">
        <v>5677</v>
      </c>
      <c r="I77" s="69">
        <v>32043</v>
      </c>
      <c r="J77" s="82">
        <v>23121</v>
      </c>
      <c r="K77" s="82">
        <v>3441</v>
      </c>
      <c r="L77" s="82">
        <v>21484</v>
      </c>
      <c r="M77" s="83">
        <f>ROUND(D77/G77*100-100,2)</f>
        <v>0.11</v>
      </c>
      <c r="N77" s="81">
        <f t="shared" si="44"/>
        <v>3.54</v>
      </c>
      <c r="O77" s="81">
        <f t="shared" si="45"/>
        <v>4.04</v>
      </c>
      <c r="P77" s="83">
        <f>ROUND(D77/J77*100-100,2)</f>
        <v>-15.8</v>
      </c>
      <c r="Q77" s="81">
        <f t="shared" si="46"/>
        <v>70.819999999999993</v>
      </c>
      <c r="R77" s="81">
        <f t="shared" si="47"/>
        <v>55.18</v>
      </c>
      <c r="T77" s="91"/>
      <c r="U77" s="91"/>
      <c r="W77" s="1"/>
    </row>
    <row r="78" spans="1:24" x14ac:dyDescent="0.35">
      <c r="A78" s="37"/>
      <c r="B78" s="37" t="s">
        <v>73</v>
      </c>
      <c r="C78" s="37" t="s">
        <v>69</v>
      </c>
      <c r="D78" s="77">
        <v>1407</v>
      </c>
      <c r="E78" s="77">
        <v>2995.7420579999998</v>
      </c>
      <c r="F78" s="69">
        <f>ROUND(E78/176.310845*1000,0)</f>
        <v>16991</v>
      </c>
      <c r="G78" s="77">
        <v>2838</v>
      </c>
      <c r="H78" s="77">
        <v>4355</v>
      </c>
      <c r="I78" s="69">
        <v>24581</v>
      </c>
      <c r="J78" s="82">
        <v>2617</v>
      </c>
      <c r="K78" s="82">
        <v>3647</v>
      </c>
      <c r="L78" s="82">
        <v>22773</v>
      </c>
      <c r="M78" s="83">
        <f>ROUND(D78/G78*100-100,2)</f>
        <v>-50.42</v>
      </c>
      <c r="N78" s="81">
        <f t="shared" si="44"/>
        <v>-31.21</v>
      </c>
      <c r="O78" s="81">
        <f t="shared" si="45"/>
        <v>-30.88</v>
      </c>
      <c r="P78" s="83">
        <f>ROUND(D78/J78*100-100,2)</f>
        <v>-46.24</v>
      </c>
      <c r="Q78" s="81">
        <f t="shared" si="46"/>
        <v>-17.86</v>
      </c>
      <c r="R78" s="81">
        <f t="shared" si="47"/>
        <v>-25.39</v>
      </c>
      <c r="T78" s="91"/>
      <c r="U78" s="91"/>
      <c r="W78" s="1"/>
    </row>
    <row r="79" spans="1:24" x14ac:dyDescent="0.35">
      <c r="A79" s="37"/>
      <c r="B79" s="37" t="s">
        <v>74</v>
      </c>
      <c r="C79" s="37" t="s">
        <v>7</v>
      </c>
      <c r="D79" s="77"/>
      <c r="E79" s="77">
        <v>10914.714995</v>
      </c>
      <c r="F79" s="69">
        <f>ROUND(E79/176.310845*1000,0)</f>
        <v>61906</v>
      </c>
      <c r="G79" s="77"/>
      <c r="H79" s="77">
        <v>9586</v>
      </c>
      <c r="I79" s="69">
        <v>54102</v>
      </c>
      <c r="J79" s="79"/>
      <c r="K79" s="82">
        <v>4222</v>
      </c>
      <c r="L79" s="82">
        <v>26364</v>
      </c>
      <c r="M79" s="80" t="s">
        <v>56</v>
      </c>
      <c r="N79" s="81">
        <f t="shared" si="44"/>
        <v>13.86</v>
      </c>
      <c r="O79" s="81">
        <f t="shared" si="45"/>
        <v>14.42</v>
      </c>
      <c r="P79" s="80" t="s">
        <v>56</v>
      </c>
      <c r="Q79" s="81">
        <f t="shared" si="46"/>
        <v>158.52000000000001</v>
      </c>
      <c r="R79" s="81">
        <f t="shared" si="47"/>
        <v>134.81</v>
      </c>
      <c r="T79" s="91"/>
      <c r="U79" s="91"/>
      <c r="W79" s="1"/>
    </row>
    <row r="80" spans="1:24" x14ac:dyDescent="0.35">
      <c r="A80" s="38"/>
      <c r="B80" s="37" t="s">
        <v>75</v>
      </c>
      <c r="C80" s="37" t="s">
        <v>7</v>
      </c>
      <c r="D80" s="77"/>
      <c r="E80" s="78">
        <f>SUM(E81:E87)</f>
        <v>4124.9166319999995</v>
      </c>
      <c r="F80" s="78">
        <f>SUM(F81:F87)</f>
        <v>23395</v>
      </c>
      <c r="G80" s="77"/>
      <c r="H80" s="78">
        <f>SUM(H81:H87)</f>
        <v>2776</v>
      </c>
      <c r="I80" s="78">
        <f>SUM(I81:I87)</f>
        <v>15663</v>
      </c>
      <c r="J80" s="79"/>
      <c r="K80" s="78">
        <f>SUM(K81:K87)</f>
        <v>3167</v>
      </c>
      <c r="L80" s="78">
        <f>SUM(L81:L87)</f>
        <v>19777</v>
      </c>
      <c r="M80" s="80" t="s">
        <v>56</v>
      </c>
      <c r="N80" s="81">
        <f t="shared" si="44"/>
        <v>48.59</v>
      </c>
      <c r="O80" s="81">
        <f t="shared" si="45"/>
        <v>49.36</v>
      </c>
      <c r="P80" s="80" t="s">
        <v>56</v>
      </c>
      <c r="Q80" s="81">
        <f t="shared" si="46"/>
        <v>30.25</v>
      </c>
      <c r="R80" s="81">
        <f t="shared" si="47"/>
        <v>18.29</v>
      </c>
      <c r="T80" s="91"/>
      <c r="U80" s="91"/>
      <c r="W80" s="1"/>
    </row>
    <row r="81" spans="1:23" x14ac:dyDescent="0.35">
      <c r="A81" s="37"/>
      <c r="B81" s="37" t="s">
        <v>76</v>
      </c>
      <c r="C81" s="32" t="s">
        <v>77</v>
      </c>
      <c r="D81" s="77">
        <v>170</v>
      </c>
      <c r="E81" s="77">
        <v>538.10387700000001</v>
      </c>
      <c r="F81" s="69">
        <f>ROUND(E81/176.310845*1000,0)</f>
        <v>3052</v>
      </c>
      <c r="G81" s="77">
        <v>101</v>
      </c>
      <c r="H81" s="77">
        <v>316</v>
      </c>
      <c r="I81" s="69">
        <v>1784</v>
      </c>
      <c r="J81" s="82">
        <v>194</v>
      </c>
      <c r="K81" s="82">
        <v>438</v>
      </c>
      <c r="L81" s="82">
        <v>2734</v>
      </c>
      <c r="M81" s="83">
        <f>ROUND(D81/G81*100-100,2)</f>
        <v>68.319999999999993</v>
      </c>
      <c r="N81" s="81">
        <f>ROUND(E81/H81*100-100,2)</f>
        <v>70.290000000000006</v>
      </c>
      <c r="O81" s="81">
        <f>ROUND(F81/I81*100-100,2)</f>
        <v>71.08</v>
      </c>
      <c r="P81" s="83">
        <f>ROUND(D81/J81*100-100,2)</f>
        <v>-12.37</v>
      </c>
      <c r="Q81" s="81">
        <f>ROUND(E81/K81*100-100,2)</f>
        <v>22.85</v>
      </c>
      <c r="R81" s="81">
        <f>ROUND(F81/L81*100-100,2)</f>
        <v>11.63</v>
      </c>
      <c r="T81" s="91"/>
      <c r="U81" s="91"/>
      <c r="W81" s="1"/>
    </row>
    <row r="82" spans="1:23" x14ac:dyDescent="0.35">
      <c r="A82" s="37"/>
      <c r="B82" s="37" t="s">
        <v>78</v>
      </c>
      <c r="C82" s="37" t="s">
        <v>7</v>
      </c>
      <c r="D82" s="77"/>
      <c r="E82" s="77">
        <v>299.21639299999998</v>
      </c>
      <c r="F82" s="69">
        <f>ROUND(E82/176.310845*1000,0)</f>
        <v>1697</v>
      </c>
      <c r="G82" s="77"/>
      <c r="H82" s="77">
        <v>116</v>
      </c>
      <c r="I82" s="69">
        <v>654</v>
      </c>
      <c r="J82" s="79"/>
      <c r="K82" s="82">
        <v>150</v>
      </c>
      <c r="L82" s="82">
        <v>938</v>
      </c>
      <c r="M82" s="80" t="s">
        <v>56</v>
      </c>
      <c r="N82" s="81">
        <f t="shared" si="44"/>
        <v>157.94999999999999</v>
      </c>
      <c r="O82" s="81">
        <f t="shared" si="45"/>
        <v>159.47999999999999</v>
      </c>
      <c r="P82" s="83"/>
      <c r="Q82" s="81">
        <f>ROUND(E82/K82*100-100,2)</f>
        <v>99.48</v>
      </c>
      <c r="R82" s="81">
        <f t="shared" si="47"/>
        <v>80.92</v>
      </c>
      <c r="T82" s="91"/>
      <c r="U82" s="91"/>
      <c r="W82" s="1"/>
    </row>
    <row r="83" spans="1:23" x14ac:dyDescent="0.35">
      <c r="B83" s="37" t="s">
        <v>79</v>
      </c>
      <c r="C83" s="37" t="s">
        <v>7</v>
      </c>
      <c r="D83" s="77"/>
      <c r="E83" s="77">
        <v>672.83485199999996</v>
      </c>
      <c r="F83" s="69">
        <f>ROUND(E83/176.310845*1000,0)</f>
        <v>3816</v>
      </c>
      <c r="G83" s="77"/>
      <c r="H83" s="77">
        <v>448</v>
      </c>
      <c r="I83" s="69">
        <v>2526</v>
      </c>
      <c r="J83" s="79"/>
      <c r="K83" s="82">
        <v>611</v>
      </c>
      <c r="L83" s="82">
        <v>3817</v>
      </c>
      <c r="M83" s="80" t="s">
        <v>56</v>
      </c>
      <c r="N83" s="81">
        <f t="shared" si="44"/>
        <v>50.19</v>
      </c>
      <c r="O83" s="81">
        <f t="shared" si="45"/>
        <v>51.07</v>
      </c>
      <c r="P83" s="80" t="s">
        <v>56</v>
      </c>
      <c r="Q83" s="81">
        <f t="shared" si="46"/>
        <v>10.119999999999999</v>
      </c>
      <c r="R83" s="81">
        <f t="shared" si="47"/>
        <v>-0.03</v>
      </c>
      <c r="T83" s="91"/>
      <c r="U83" s="91"/>
      <c r="W83" s="1"/>
    </row>
    <row r="84" spans="1:23" x14ac:dyDescent="0.35">
      <c r="B84" s="37" t="s">
        <v>80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81</v>
      </c>
      <c r="C85" s="37" t="s">
        <v>7</v>
      </c>
      <c r="D85" s="78"/>
      <c r="E85" s="78">
        <v>857.39850000000001</v>
      </c>
      <c r="F85" s="69">
        <f t="shared" ref="F85:F94" si="53">ROUND(E85/176.310845*1000,0)</f>
        <v>4863</v>
      </c>
      <c r="G85" s="78"/>
      <c r="H85" s="78">
        <v>690</v>
      </c>
      <c r="I85" s="69">
        <v>3895</v>
      </c>
      <c r="J85" s="82"/>
      <c r="K85" s="78">
        <v>1007</v>
      </c>
      <c r="L85" s="78">
        <v>6286</v>
      </c>
      <c r="M85" s="80" t="s">
        <v>56</v>
      </c>
      <c r="N85" s="81">
        <f t="shared" ref="N85:N94" si="54">ROUND(E85/H85*100-100,2)</f>
        <v>24.26</v>
      </c>
      <c r="O85" s="81">
        <f t="shared" ref="O85:O94" si="55">ROUND(F85/I85*100-100,2)</f>
        <v>24.85</v>
      </c>
      <c r="P85" s="80" t="s">
        <v>56</v>
      </c>
      <c r="Q85" s="81">
        <f t="shared" ref="Q85:Q94" si="56">ROUND(E85/K85*100-100,2)</f>
        <v>-14.86</v>
      </c>
      <c r="R85" s="81">
        <f t="shared" ref="R85:R94" si="57">ROUND(F85/L85*100-100,2)</f>
        <v>-22.64</v>
      </c>
      <c r="T85" s="91"/>
      <c r="U85" s="91"/>
      <c r="W85" s="1"/>
    </row>
    <row r="86" spans="1:23" x14ac:dyDescent="0.35">
      <c r="B86" s="37" t="s">
        <v>82</v>
      </c>
      <c r="C86" s="37" t="s">
        <v>7</v>
      </c>
      <c r="D86" s="77"/>
      <c r="E86" s="77">
        <v>408.85584299999999</v>
      </c>
      <c r="F86" s="69">
        <f t="shared" si="53"/>
        <v>2319</v>
      </c>
      <c r="G86" s="77"/>
      <c r="H86" s="77">
        <v>302</v>
      </c>
      <c r="I86" s="69">
        <v>1703</v>
      </c>
      <c r="J86" s="79"/>
      <c r="K86" s="78">
        <v>244</v>
      </c>
      <c r="L86" s="78">
        <v>1524</v>
      </c>
      <c r="M86" s="80" t="s">
        <v>56</v>
      </c>
      <c r="N86" s="81">
        <f t="shared" si="54"/>
        <v>35.380000000000003</v>
      </c>
      <c r="O86" s="81">
        <f t="shared" si="55"/>
        <v>36.17</v>
      </c>
      <c r="P86" s="80" t="s">
        <v>56</v>
      </c>
      <c r="Q86" s="81">
        <f t="shared" si="56"/>
        <v>67.56</v>
      </c>
      <c r="R86" s="81">
        <f t="shared" si="57"/>
        <v>52.17</v>
      </c>
      <c r="T86" s="91"/>
      <c r="U86" s="91"/>
      <c r="W86" s="1"/>
    </row>
    <row r="87" spans="1:23" x14ac:dyDescent="0.35">
      <c r="B87" s="37" t="s">
        <v>83</v>
      </c>
      <c r="C87" s="37" t="s">
        <v>7</v>
      </c>
      <c r="D87" s="77"/>
      <c r="E87" s="77">
        <v>1348.507167</v>
      </c>
      <c r="F87" s="69">
        <f t="shared" si="53"/>
        <v>7648</v>
      </c>
      <c r="G87" s="77"/>
      <c r="H87" s="77">
        <v>904</v>
      </c>
      <c r="I87" s="69">
        <v>5101</v>
      </c>
      <c r="J87" s="79"/>
      <c r="K87" s="78">
        <v>717</v>
      </c>
      <c r="L87" s="78">
        <v>4478</v>
      </c>
      <c r="M87" s="80" t="s">
        <v>56</v>
      </c>
      <c r="N87" s="81">
        <f t="shared" si="54"/>
        <v>49.17</v>
      </c>
      <c r="O87" s="81">
        <f t="shared" si="55"/>
        <v>49.93</v>
      </c>
      <c r="P87" s="80" t="s">
        <v>56</v>
      </c>
      <c r="Q87" s="81">
        <f t="shared" si="56"/>
        <v>88.08</v>
      </c>
      <c r="R87" s="81">
        <f t="shared" si="57"/>
        <v>70.790000000000006</v>
      </c>
      <c r="T87" s="91"/>
      <c r="U87" s="91"/>
      <c r="W87" s="1"/>
    </row>
    <row r="88" spans="1:23" x14ac:dyDescent="0.35">
      <c r="A88" s="38"/>
      <c r="B88" s="37" t="s">
        <v>84</v>
      </c>
      <c r="C88" s="32" t="s">
        <v>115</v>
      </c>
      <c r="D88" s="77">
        <v>613</v>
      </c>
      <c r="E88" s="77">
        <v>152.89473799999999</v>
      </c>
      <c r="F88" s="69">
        <f t="shared" si="53"/>
        <v>867</v>
      </c>
      <c r="G88" s="114">
        <v>973</v>
      </c>
      <c r="H88" s="77">
        <v>214</v>
      </c>
      <c r="I88" s="69">
        <v>1206</v>
      </c>
      <c r="J88" s="82">
        <v>213</v>
      </c>
      <c r="K88" s="82">
        <v>44</v>
      </c>
      <c r="L88" s="82">
        <v>273</v>
      </c>
      <c r="M88" s="83">
        <f>ROUND(D88/G88*100-100,2)</f>
        <v>-37</v>
      </c>
      <c r="N88" s="81">
        <f t="shared" si="54"/>
        <v>-28.55</v>
      </c>
      <c r="O88" s="81">
        <f t="shared" si="55"/>
        <v>-28.11</v>
      </c>
      <c r="P88" s="83">
        <f>ROUND(D88/J88*100-100,2)</f>
        <v>187.79</v>
      </c>
      <c r="Q88" s="81">
        <f t="shared" si="56"/>
        <v>247.49</v>
      </c>
      <c r="R88" s="81">
        <f t="shared" si="57"/>
        <v>217.58</v>
      </c>
      <c r="T88" s="91"/>
      <c r="U88" s="91"/>
      <c r="W88" s="1"/>
    </row>
    <row r="89" spans="1:23" x14ac:dyDescent="0.35">
      <c r="A89" s="38"/>
      <c r="B89" s="37" t="s">
        <v>85</v>
      </c>
      <c r="C89" s="37" t="s">
        <v>7</v>
      </c>
      <c r="D89" s="77"/>
      <c r="E89" s="77">
        <v>54.809441999999997</v>
      </c>
      <c r="F89" s="69">
        <f t="shared" si="53"/>
        <v>311</v>
      </c>
      <c r="G89" s="77"/>
      <c r="H89" s="77">
        <v>133</v>
      </c>
      <c r="I89" s="69">
        <v>749</v>
      </c>
      <c r="J89" s="79"/>
      <c r="K89" s="82">
        <v>11</v>
      </c>
      <c r="L89" s="82">
        <v>71</v>
      </c>
      <c r="M89" s="80" t="s">
        <v>56</v>
      </c>
      <c r="N89" s="81">
        <f t="shared" ref="N89" si="58">ROUND(E89/H89*100-100,2)</f>
        <v>-58.79</v>
      </c>
      <c r="O89" s="81">
        <f t="shared" ref="O89" si="59">ROUND(F89/I89*100-100,2)</f>
        <v>-58.48</v>
      </c>
      <c r="P89" s="80" t="s">
        <v>56</v>
      </c>
      <c r="Q89" s="81">
        <f t="shared" ref="Q89" si="60">ROUND(E89/K89*100-100,2)</f>
        <v>398.27</v>
      </c>
      <c r="R89" s="81">
        <f t="shared" ref="R89" si="61">ROUND(F89/L89*100-100,2)</f>
        <v>338.03</v>
      </c>
      <c r="T89" s="91"/>
      <c r="U89" s="91"/>
      <c r="W89" s="1"/>
    </row>
    <row r="90" spans="1:23" x14ac:dyDescent="0.35">
      <c r="A90" s="38"/>
      <c r="B90" s="37" t="s">
        <v>86</v>
      </c>
      <c r="C90" s="32" t="s">
        <v>77</v>
      </c>
      <c r="D90" s="77">
        <v>100</v>
      </c>
      <c r="E90" s="77">
        <v>188.96157199999999</v>
      </c>
      <c r="F90" s="69">
        <f t="shared" si="53"/>
        <v>1072</v>
      </c>
      <c r="G90" s="77">
        <v>34</v>
      </c>
      <c r="H90" s="77">
        <v>62</v>
      </c>
      <c r="I90" s="69">
        <v>352</v>
      </c>
      <c r="J90" s="82">
        <v>24</v>
      </c>
      <c r="K90" s="82">
        <v>43</v>
      </c>
      <c r="L90" s="82">
        <v>267</v>
      </c>
      <c r="M90" s="83">
        <f t="shared" ref="M90" si="62">ROUND(D90/G90*100-100,2)</f>
        <v>194.12</v>
      </c>
      <c r="N90" s="81">
        <f t="shared" si="54"/>
        <v>204.78</v>
      </c>
      <c r="O90" s="81">
        <f t="shared" si="55"/>
        <v>204.55</v>
      </c>
      <c r="P90" s="83">
        <f>ROUND(D90/J90*100-100,2)</f>
        <v>316.67</v>
      </c>
      <c r="Q90" s="81">
        <f t="shared" si="56"/>
        <v>339.45</v>
      </c>
      <c r="R90" s="81">
        <f t="shared" si="57"/>
        <v>301.5</v>
      </c>
      <c r="T90" s="91"/>
      <c r="U90" s="91"/>
      <c r="W90" s="1"/>
    </row>
    <row r="91" spans="1:23" x14ac:dyDescent="0.35">
      <c r="A91" s="38"/>
      <c r="B91" s="37" t="s">
        <v>87</v>
      </c>
      <c r="C91" s="37" t="s">
        <v>69</v>
      </c>
      <c r="D91" s="100">
        <v>24265</v>
      </c>
      <c r="E91" s="77">
        <v>641.34321299999999</v>
      </c>
      <c r="F91" s="69">
        <f t="shared" si="53"/>
        <v>3638</v>
      </c>
      <c r="G91" s="100">
        <v>0</v>
      </c>
      <c r="H91" s="77">
        <v>0</v>
      </c>
      <c r="I91" s="69">
        <v>0</v>
      </c>
      <c r="J91" s="82">
        <v>143</v>
      </c>
      <c r="K91" s="82">
        <v>2</v>
      </c>
      <c r="L91" s="82">
        <v>13</v>
      </c>
      <c r="M91" s="83">
        <v>100</v>
      </c>
      <c r="N91" s="81">
        <v>100</v>
      </c>
      <c r="O91" s="81">
        <v>100</v>
      </c>
      <c r="P91" s="83">
        <f>ROUND(D91/J91*100-100,2)</f>
        <v>16868.53</v>
      </c>
      <c r="Q91" s="81">
        <f t="shared" ref="Q91" si="63">ROUND(E91/K91*100-100,2)</f>
        <v>31967.16</v>
      </c>
      <c r="R91" s="81">
        <f t="shared" ref="R91" si="64">ROUND(F91/L91*100-100,2)</f>
        <v>27884.62</v>
      </c>
      <c r="T91" s="91"/>
      <c r="U91" s="91"/>
      <c r="W91" s="1"/>
    </row>
    <row r="92" spans="1:23" x14ac:dyDescent="0.35">
      <c r="A92" s="38"/>
      <c r="B92" s="37" t="s">
        <v>88</v>
      </c>
      <c r="C92" s="37" t="s">
        <v>7</v>
      </c>
      <c r="D92" s="100"/>
      <c r="E92" s="77">
        <v>0</v>
      </c>
      <c r="F92" s="69">
        <f t="shared" si="53"/>
        <v>0</v>
      </c>
      <c r="G92" s="100"/>
      <c r="H92" s="77">
        <v>0</v>
      </c>
      <c r="I92" s="77">
        <v>0</v>
      </c>
      <c r="J92" s="79"/>
      <c r="K92" s="77">
        <v>0</v>
      </c>
      <c r="L92" s="77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89</v>
      </c>
      <c r="C93" s="37" t="s">
        <v>69</v>
      </c>
      <c r="D93" s="103">
        <v>393347</v>
      </c>
      <c r="E93" s="78">
        <v>3025.2834200000002</v>
      </c>
      <c r="F93" s="69">
        <f t="shared" si="53"/>
        <v>17159</v>
      </c>
      <c r="G93" s="78">
        <v>702698</v>
      </c>
      <c r="H93" s="78">
        <v>4921</v>
      </c>
      <c r="I93" s="69">
        <v>27776</v>
      </c>
      <c r="J93" s="82">
        <v>607640</v>
      </c>
      <c r="K93" s="82">
        <v>3323</v>
      </c>
      <c r="L93" s="82">
        <v>20746</v>
      </c>
      <c r="M93" s="83">
        <f>ROUND(D93/G93*100-100,2)</f>
        <v>-44.02</v>
      </c>
      <c r="N93" s="81">
        <f t="shared" si="54"/>
        <v>-38.520000000000003</v>
      </c>
      <c r="O93" s="81">
        <f t="shared" si="55"/>
        <v>-38.22</v>
      </c>
      <c r="P93" s="83">
        <f t="shared" ref="P93:P94" si="65">ROUND(D93/J93*100-100,2)</f>
        <v>-35.270000000000003</v>
      </c>
      <c r="Q93" s="81">
        <f t="shared" si="56"/>
        <v>-8.9600000000000009</v>
      </c>
      <c r="R93" s="81">
        <f t="shared" si="57"/>
        <v>-17.29</v>
      </c>
      <c r="T93" s="91"/>
      <c r="U93" s="91"/>
      <c r="W93" s="1"/>
    </row>
    <row r="94" spans="1:23" x14ac:dyDescent="0.35">
      <c r="A94" s="38"/>
      <c r="B94" s="37" t="s">
        <v>90</v>
      </c>
      <c r="C94" s="37" t="s">
        <v>69</v>
      </c>
      <c r="D94" s="77">
        <v>2045</v>
      </c>
      <c r="E94" s="77">
        <v>689.815744</v>
      </c>
      <c r="F94" s="69">
        <f t="shared" si="53"/>
        <v>3912</v>
      </c>
      <c r="G94" s="77">
        <v>2597</v>
      </c>
      <c r="H94" s="77">
        <v>876</v>
      </c>
      <c r="I94" s="69">
        <v>4943</v>
      </c>
      <c r="J94" s="82">
        <v>1913</v>
      </c>
      <c r="K94" s="82">
        <v>401</v>
      </c>
      <c r="L94" s="82">
        <v>2502</v>
      </c>
      <c r="M94" s="83">
        <f t="shared" ref="M94" si="66">ROUND(D94/G94*100-100,2)</f>
        <v>-21.26</v>
      </c>
      <c r="N94" s="81">
        <f t="shared" si="54"/>
        <v>-21.25</v>
      </c>
      <c r="O94" s="81">
        <f t="shared" si="55"/>
        <v>-20.86</v>
      </c>
      <c r="P94" s="83">
        <f t="shared" si="65"/>
        <v>6.9</v>
      </c>
      <c r="Q94" s="81">
        <f t="shared" si="56"/>
        <v>72.02</v>
      </c>
      <c r="R94" s="81">
        <f t="shared" si="57"/>
        <v>56.35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91</v>
      </c>
      <c r="C96" s="37"/>
      <c r="D96" s="78"/>
      <c r="E96" s="78">
        <f>E8-SUM(E10,E26,E41,E47)</f>
        <v>41683.085007000074</v>
      </c>
      <c r="F96" s="78">
        <f>F8-SUM(F10,F26,F41,F47)</f>
        <v>236421</v>
      </c>
      <c r="G96" s="78"/>
      <c r="H96" s="78">
        <f>H8-SUM(H10,H26,H41,H47)</f>
        <v>44643</v>
      </c>
      <c r="I96" s="78">
        <f>I8-SUM(I10,I26,I41,I47)</f>
        <v>251983</v>
      </c>
      <c r="J96" s="79"/>
      <c r="K96" s="78">
        <f>K8-SUM(K10,K26,K41,K47)</f>
        <v>23323</v>
      </c>
      <c r="L96" s="78">
        <f>L8-SUM(L10,L26,L41,L47)</f>
        <v>145641</v>
      </c>
      <c r="M96" s="80" t="s">
        <v>56</v>
      </c>
      <c r="N96" s="81">
        <f t="shared" ref="N96" si="67">ROUND(E96/H96*100-100,2)</f>
        <v>-6.63</v>
      </c>
      <c r="O96" s="81">
        <f t="shared" ref="O96" si="68">ROUND(F96/I96*100-100,2)</f>
        <v>-6.18</v>
      </c>
      <c r="P96" s="80" t="s">
        <v>56</v>
      </c>
      <c r="Q96" s="81">
        <f t="shared" ref="Q96" si="69">ROUND(E96/K96*100-100,2)</f>
        <v>78.72</v>
      </c>
      <c r="R96" s="81">
        <f t="shared" ref="R96" si="70">ROUND(F96/L96*100-100,2)</f>
        <v>62.33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B98" s="37" t="s">
        <v>92</v>
      </c>
    </row>
    <row r="99" spans="1:18" x14ac:dyDescent="0.35">
      <c r="A99" s="37"/>
      <c r="B99" s="42" t="s">
        <v>124</v>
      </c>
      <c r="K99" s="43"/>
      <c r="L99" s="43"/>
    </row>
    <row r="100" spans="1:18" x14ac:dyDescent="0.35">
      <c r="A100" s="2" t="s">
        <v>109</v>
      </c>
      <c r="K100" s="43"/>
      <c r="L100" s="43"/>
    </row>
    <row r="101" spans="1:18" x14ac:dyDescent="0.35">
      <c r="B101" s="37" t="s">
        <v>112</v>
      </c>
      <c r="D101" s="38"/>
      <c r="E101" s="38"/>
      <c r="F101" s="38"/>
      <c r="K101" s="39"/>
      <c r="L101" s="39"/>
    </row>
    <row r="102" spans="1:18" x14ac:dyDescent="0.35">
      <c r="C102" s="37"/>
      <c r="D102" s="38"/>
      <c r="E102" s="38"/>
      <c r="F102" s="38"/>
      <c r="G102" s="32"/>
      <c r="H102" s="38"/>
      <c r="I102" s="38"/>
      <c r="K102" s="39"/>
      <c r="L102" s="39"/>
    </row>
    <row r="103" spans="1:18" x14ac:dyDescent="0.35">
      <c r="C103" s="37"/>
      <c r="D103" s="38"/>
      <c r="E103" s="38"/>
      <c r="F103" s="38"/>
      <c r="G103" s="32"/>
      <c r="H103" s="38"/>
      <c r="I103" s="38"/>
      <c r="K103" s="39"/>
      <c r="L103" s="39"/>
    </row>
    <row r="104" spans="1:18" x14ac:dyDescent="0.35">
      <c r="A104" s="121" t="s">
        <v>125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8" x14ac:dyDescent="0.35">
      <c r="A105" s="32"/>
      <c r="B105" s="32"/>
      <c r="C105" s="32"/>
      <c r="D105" s="32"/>
      <c r="E105" s="44"/>
      <c r="F105" s="32"/>
      <c r="G105" s="32"/>
      <c r="H105" s="44"/>
      <c r="I105" s="32"/>
      <c r="J105" s="32"/>
      <c r="K105" s="44"/>
      <c r="L105" s="32"/>
    </row>
    <row r="106" spans="1:18" x14ac:dyDescent="0.35">
      <c r="E106" s="3"/>
      <c r="H106" s="3"/>
      <c r="I106" s="37" t="s">
        <v>114</v>
      </c>
      <c r="K106" s="3"/>
    </row>
    <row r="107" spans="1:18" x14ac:dyDescent="0.35">
      <c r="E107" s="3"/>
      <c r="H107" s="3"/>
      <c r="I107" s="37" t="s">
        <v>113</v>
      </c>
      <c r="J107" s="34"/>
      <c r="K107" s="41"/>
      <c r="L107" s="34"/>
    </row>
    <row r="108" spans="1:18" x14ac:dyDescent="0.35">
      <c r="A108" s="45"/>
      <c r="B108" s="6"/>
      <c r="C108" s="7" t="s">
        <v>94</v>
      </c>
      <c r="D108" s="116" t="s">
        <v>126</v>
      </c>
      <c r="E108" s="117"/>
      <c r="F108" s="118"/>
      <c r="G108" s="116" t="s">
        <v>127</v>
      </c>
      <c r="H108" s="117"/>
      <c r="I108" s="118"/>
      <c r="J108" s="19" t="s">
        <v>128</v>
      </c>
      <c r="K108" s="3"/>
    </row>
    <row r="109" spans="1:18" x14ac:dyDescent="0.35">
      <c r="A109" s="2" t="s">
        <v>1</v>
      </c>
      <c r="B109" s="13"/>
      <c r="C109" s="32" t="s">
        <v>95</v>
      </c>
      <c r="D109" s="15"/>
      <c r="E109" s="3"/>
      <c r="F109" s="16"/>
      <c r="H109" s="18"/>
      <c r="J109" s="46" t="s">
        <v>129</v>
      </c>
      <c r="K109" s="41"/>
      <c r="L109" s="34"/>
    </row>
    <row r="110" spans="1:18" x14ac:dyDescent="0.35">
      <c r="A110" s="37" t="s">
        <v>2</v>
      </c>
      <c r="B110" s="13" t="s">
        <v>97</v>
      </c>
      <c r="C110" s="32" t="s">
        <v>98</v>
      </c>
      <c r="D110" s="15" t="s">
        <v>99</v>
      </c>
      <c r="E110" s="132" t="s">
        <v>100</v>
      </c>
      <c r="F110" s="133"/>
      <c r="G110" s="37" t="s">
        <v>99</v>
      </c>
      <c r="H110" s="132" t="s">
        <v>100</v>
      </c>
      <c r="I110" s="133"/>
      <c r="J110" s="19" t="s">
        <v>99</v>
      </c>
      <c r="K110" s="116" t="s">
        <v>100</v>
      </c>
      <c r="L110" s="117"/>
    </row>
    <row r="111" spans="1:18" x14ac:dyDescent="0.35">
      <c r="A111" s="34"/>
      <c r="B111" s="23"/>
      <c r="C111" s="24" t="s">
        <v>101</v>
      </c>
      <c r="D111" s="23"/>
      <c r="E111" s="25" t="s">
        <v>102</v>
      </c>
      <c r="F111" s="26" t="s">
        <v>103</v>
      </c>
      <c r="G111" s="27"/>
      <c r="H111" s="25" t="s">
        <v>102</v>
      </c>
      <c r="I111" s="26" t="s">
        <v>104</v>
      </c>
      <c r="J111" s="28"/>
      <c r="K111" s="25" t="s">
        <v>102</v>
      </c>
      <c r="L111" s="47" t="s">
        <v>104</v>
      </c>
    </row>
    <row r="112" spans="1:18" x14ac:dyDescent="0.35">
      <c r="A112" s="37"/>
      <c r="B112" s="37" t="s">
        <v>3</v>
      </c>
      <c r="D112" s="79" t="s">
        <v>4</v>
      </c>
      <c r="E112" s="82">
        <v>3023435</v>
      </c>
      <c r="F112" s="82">
        <v>17743501</v>
      </c>
      <c r="G112" s="79"/>
      <c r="H112" s="82">
        <v>2322286</v>
      </c>
      <c r="I112" s="82">
        <v>14255073</v>
      </c>
      <c r="J112" s="80" t="s">
        <v>4</v>
      </c>
      <c r="K112" s="84">
        <f>ROUND(E112/H112*100-100,2)</f>
        <v>30.19</v>
      </c>
      <c r="L112" s="84">
        <f>ROUND(F112/I112*100-100,2)</f>
        <v>24.47</v>
      </c>
      <c r="M112" s="85"/>
      <c r="N112" s="81"/>
      <c r="O112" s="81"/>
    </row>
    <row r="113" spans="1:17" x14ac:dyDescent="0.35">
      <c r="A113" s="37"/>
      <c r="D113" s="82"/>
      <c r="E113" s="78"/>
      <c r="F113" s="78"/>
      <c r="G113" s="82"/>
      <c r="H113" s="78"/>
      <c r="I113" s="78"/>
      <c r="J113" s="84"/>
      <c r="K113" s="84"/>
      <c r="L113" s="84"/>
      <c r="M113" s="85"/>
      <c r="N113" s="81"/>
      <c r="O113" s="81"/>
      <c r="P113" s="3"/>
      <c r="Q113" s="3"/>
    </row>
    <row r="114" spans="1:17" x14ac:dyDescent="0.35">
      <c r="A114" s="32" t="s">
        <v>5</v>
      </c>
      <c r="B114" s="37" t="s">
        <v>6</v>
      </c>
      <c r="C114" s="37" t="s">
        <v>7</v>
      </c>
      <c r="D114" s="68"/>
      <c r="E114" s="69">
        <f>SUM(E115,E118:E128)</f>
        <v>504883.51739200007</v>
      </c>
      <c r="F114" s="69">
        <f>SUM(F115,F118:F128)</f>
        <v>2952518</v>
      </c>
      <c r="G114" s="68"/>
      <c r="H114" s="69">
        <f>SUM(H115,H118:H128)</f>
        <v>396955</v>
      </c>
      <c r="I114" s="69">
        <f>SUM(I115,I118:I128)</f>
        <v>2442814</v>
      </c>
      <c r="J114" s="80" t="s">
        <v>4</v>
      </c>
      <c r="K114" s="84">
        <f>ROUND(E114/H114*100-100,2)</f>
        <v>27.19</v>
      </c>
      <c r="L114" s="84">
        <f>ROUND(F114/I114*100-100,2)</f>
        <v>20.87</v>
      </c>
      <c r="M114" s="85"/>
      <c r="N114" s="81"/>
      <c r="O114" s="81"/>
      <c r="P114" s="3"/>
      <c r="Q114" s="3"/>
    </row>
    <row r="115" spans="1:17" x14ac:dyDescent="0.35">
      <c r="A115" s="38"/>
      <c r="B115" s="37" t="s">
        <v>8</v>
      </c>
      <c r="C115" s="32" t="s">
        <v>9</v>
      </c>
      <c r="D115" s="69">
        <v>2179909</v>
      </c>
      <c r="E115" s="69">
        <f t="shared" ref="E115:F115" si="71">SUM(E116:E117)</f>
        <v>220310.21443300002</v>
      </c>
      <c r="F115" s="69">
        <f t="shared" si="71"/>
        <v>1286851</v>
      </c>
      <c r="G115" s="69">
        <v>2179909</v>
      </c>
      <c r="H115" s="69">
        <f t="shared" ref="H115:I115" si="72">SUM(H116:H117)</f>
        <v>187904</v>
      </c>
      <c r="I115" s="69">
        <f t="shared" si="72"/>
        <v>1157634</v>
      </c>
      <c r="J115" s="84">
        <f>ROUND(D115/G115*100-100,2)</f>
        <v>0</v>
      </c>
      <c r="K115" s="84">
        <f>ROUND(E115/H115*100-100,2)</f>
        <v>17.25</v>
      </c>
      <c r="L115" s="84">
        <f>ROUND(F115/I115*100-100,2)</f>
        <v>11.16</v>
      </c>
      <c r="M115" s="85"/>
      <c r="N115" s="86"/>
      <c r="O115" s="86"/>
    </row>
    <row r="116" spans="1:17" x14ac:dyDescent="0.35">
      <c r="B116" s="37" t="s">
        <v>10</v>
      </c>
      <c r="C116" s="32" t="s">
        <v>9</v>
      </c>
      <c r="D116" s="82">
        <v>414190</v>
      </c>
      <c r="E116" s="82">
        <v>61570.201476000002</v>
      </c>
      <c r="F116" s="82">
        <v>362183</v>
      </c>
      <c r="G116" s="82">
        <v>293761</v>
      </c>
      <c r="H116" s="82">
        <v>45982</v>
      </c>
      <c r="I116" s="82">
        <v>281675</v>
      </c>
      <c r="J116" s="84">
        <f t="shared" ref="J116:J127" si="73">ROUND(D116/G116*100-100,2)</f>
        <v>41</v>
      </c>
      <c r="K116" s="84">
        <f t="shared" ref="K116:K127" si="74">ROUND(E116/H116*100-100,2)</f>
        <v>33.9</v>
      </c>
      <c r="L116" s="84">
        <f t="shared" ref="L116:L127" si="75">ROUND(F116/I116*100-100,2)</f>
        <v>28.58</v>
      </c>
      <c r="M116" s="86"/>
      <c r="N116" s="86"/>
      <c r="O116" s="86"/>
    </row>
    <row r="117" spans="1:17" x14ac:dyDescent="0.35">
      <c r="B117" s="37" t="s">
        <v>11</v>
      </c>
      <c r="C117" s="32" t="s">
        <v>9</v>
      </c>
      <c r="D117" s="82">
        <v>2138198</v>
      </c>
      <c r="E117" s="82">
        <v>158740.012957</v>
      </c>
      <c r="F117" s="82">
        <v>924668</v>
      </c>
      <c r="G117" s="82">
        <v>1886148</v>
      </c>
      <c r="H117" s="82">
        <v>141922</v>
      </c>
      <c r="I117" s="82">
        <v>875959</v>
      </c>
      <c r="J117" s="84">
        <f t="shared" si="73"/>
        <v>13.36</v>
      </c>
      <c r="K117" s="84">
        <f t="shared" si="74"/>
        <v>11.85</v>
      </c>
      <c r="L117" s="84">
        <f t="shared" si="75"/>
        <v>5.56</v>
      </c>
      <c r="M117" s="86"/>
      <c r="N117" s="86"/>
      <c r="O117" s="86"/>
    </row>
    <row r="118" spans="1:17" x14ac:dyDescent="0.35">
      <c r="A118" s="38"/>
      <c r="B118" s="37" t="s">
        <v>12</v>
      </c>
      <c r="C118" s="32" t="s">
        <v>9</v>
      </c>
      <c r="D118" s="82">
        <v>85826</v>
      </c>
      <c r="E118" s="82">
        <v>39881.242133</v>
      </c>
      <c r="F118" s="82">
        <v>231584</v>
      </c>
      <c r="G118" s="82">
        <v>98297</v>
      </c>
      <c r="H118" s="82">
        <v>35865</v>
      </c>
      <c r="I118" s="82">
        <v>220396</v>
      </c>
      <c r="J118" s="84">
        <f t="shared" si="73"/>
        <v>-12.69</v>
      </c>
      <c r="K118" s="84">
        <f t="shared" si="74"/>
        <v>11.2</v>
      </c>
      <c r="L118" s="84">
        <f t="shared" si="75"/>
        <v>5.08</v>
      </c>
      <c r="M118" s="86"/>
      <c r="N118" s="86"/>
      <c r="O118" s="86"/>
    </row>
    <row r="119" spans="1:17" x14ac:dyDescent="0.35">
      <c r="A119" s="38"/>
      <c r="B119" s="37" t="s">
        <v>13</v>
      </c>
      <c r="C119" s="32" t="s">
        <v>9</v>
      </c>
      <c r="D119" s="82">
        <v>377677</v>
      </c>
      <c r="E119" s="82">
        <v>54773.928083999999</v>
      </c>
      <c r="F119" s="82">
        <v>320288</v>
      </c>
      <c r="G119" s="82">
        <v>599821</v>
      </c>
      <c r="H119" s="82">
        <v>46629</v>
      </c>
      <c r="I119" s="82">
        <v>287001</v>
      </c>
      <c r="J119" s="84">
        <f t="shared" si="73"/>
        <v>-37.04</v>
      </c>
      <c r="K119" s="84">
        <f t="shared" si="74"/>
        <v>17.47</v>
      </c>
      <c r="L119" s="84">
        <f t="shared" si="75"/>
        <v>11.6</v>
      </c>
      <c r="M119" s="86"/>
      <c r="N119" s="86"/>
      <c r="O119" s="86"/>
    </row>
    <row r="120" spans="1:17" x14ac:dyDescent="0.35">
      <c r="A120" s="38"/>
      <c r="B120" s="37" t="s">
        <v>14</v>
      </c>
      <c r="C120" s="32" t="s">
        <v>9</v>
      </c>
      <c r="D120" s="82">
        <v>443512</v>
      </c>
      <c r="E120" s="82">
        <v>28845.385214000002</v>
      </c>
      <c r="F120" s="82">
        <v>168151</v>
      </c>
      <c r="G120" s="82">
        <v>373502</v>
      </c>
      <c r="H120" s="82">
        <v>24502</v>
      </c>
      <c r="I120" s="82">
        <v>150992</v>
      </c>
      <c r="J120" s="84">
        <f t="shared" si="73"/>
        <v>18.739999999999998</v>
      </c>
      <c r="K120" s="84">
        <f t="shared" si="74"/>
        <v>17.73</v>
      </c>
      <c r="L120" s="84">
        <f t="shared" si="75"/>
        <v>11.36</v>
      </c>
      <c r="M120" s="86"/>
      <c r="N120" s="86"/>
      <c r="O120" s="86"/>
    </row>
    <row r="121" spans="1:17" x14ac:dyDescent="0.35">
      <c r="A121" s="38"/>
      <c r="B121" s="37" t="s">
        <v>107</v>
      </c>
      <c r="C121" s="32" t="s">
        <v>9</v>
      </c>
      <c r="D121" s="78">
        <v>77</v>
      </c>
      <c r="E121" s="78">
        <v>11.957621</v>
      </c>
      <c r="F121" s="78">
        <v>67</v>
      </c>
      <c r="G121" s="78">
        <v>0</v>
      </c>
      <c r="H121" s="78">
        <v>0</v>
      </c>
      <c r="I121" s="78">
        <v>0</v>
      </c>
      <c r="J121" s="84">
        <v>100</v>
      </c>
      <c r="K121" s="84">
        <v>100</v>
      </c>
      <c r="L121" s="84">
        <v>100</v>
      </c>
      <c r="M121" s="86"/>
      <c r="N121" s="86"/>
      <c r="O121" s="86"/>
    </row>
    <row r="122" spans="1:17" x14ac:dyDescent="0.35">
      <c r="A122" s="38"/>
      <c r="B122" s="37" t="s">
        <v>15</v>
      </c>
      <c r="C122" s="32" t="s">
        <v>9</v>
      </c>
      <c r="D122" s="82">
        <v>11573</v>
      </c>
      <c r="E122" s="82">
        <v>5638.2223439999998</v>
      </c>
      <c r="F122" s="82">
        <v>32613</v>
      </c>
      <c r="G122" s="82">
        <v>7893</v>
      </c>
      <c r="H122" s="82">
        <v>3431</v>
      </c>
      <c r="I122" s="82">
        <v>21174</v>
      </c>
      <c r="J122" s="84">
        <f t="shared" si="73"/>
        <v>46.62</v>
      </c>
      <c r="K122" s="84">
        <f t="shared" si="74"/>
        <v>64.33</v>
      </c>
      <c r="L122" s="84">
        <f t="shared" si="75"/>
        <v>54.02</v>
      </c>
      <c r="M122" s="86"/>
      <c r="N122" s="86"/>
      <c r="O122" s="86"/>
    </row>
    <row r="123" spans="1:17" x14ac:dyDescent="0.35">
      <c r="A123" s="38"/>
      <c r="B123" s="37" t="s">
        <v>16</v>
      </c>
      <c r="C123" s="32" t="s">
        <v>9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84">
        <v>0</v>
      </c>
      <c r="K123" s="84">
        <v>0</v>
      </c>
      <c r="L123" s="84">
        <v>0</v>
      </c>
      <c r="M123" s="86"/>
      <c r="N123" s="86"/>
      <c r="O123" s="86"/>
    </row>
    <row r="124" spans="1:17" x14ac:dyDescent="0.35">
      <c r="A124" s="38"/>
      <c r="B124" s="37" t="s">
        <v>17</v>
      </c>
      <c r="C124" s="32" t="s">
        <v>9</v>
      </c>
      <c r="D124" s="82">
        <v>15525</v>
      </c>
      <c r="E124" s="82">
        <v>11112.657295000001</v>
      </c>
      <c r="F124" s="82">
        <v>64900</v>
      </c>
      <c r="G124" s="82">
        <v>13191</v>
      </c>
      <c r="H124" s="82">
        <v>8599</v>
      </c>
      <c r="I124" s="82">
        <v>52792</v>
      </c>
      <c r="J124" s="84">
        <f t="shared" si="73"/>
        <v>17.690000000000001</v>
      </c>
      <c r="K124" s="84">
        <f t="shared" si="74"/>
        <v>29.23</v>
      </c>
      <c r="L124" s="84">
        <f t="shared" si="75"/>
        <v>22.94</v>
      </c>
      <c r="M124" s="86"/>
      <c r="N124" s="86"/>
      <c r="O124" s="86"/>
    </row>
    <row r="125" spans="1:17" x14ac:dyDescent="0.35">
      <c r="A125" s="38"/>
      <c r="B125" s="37" t="s">
        <v>18</v>
      </c>
      <c r="C125" s="32" t="s">
        <v>9</v>
      </c>
      <c r="D125" s="82">
        <v>120074</v>
      </c>
      <c r="E125" s="82">
        <v>27976.757104</v>
      </c>
      <c r="F125" s="82">
        <v>162904</v>
      </c>
      <c r="G125" s="82">
        <v>42289</v>
      </c>
      <c r="H125" s="82">
        <v>7244</v>
      </c>
      <c r="I125" s="82">
        <v>45077</v>
      </c>
      <c r="J125" s="84">
        <f t="shared" si="73"/>
        <v>183.94</v>
      </c>
      <c r="K125" s="84">
        <f t="shared" si="74"/>
        <v>286.20999999999998</v>
      </c>
      <c r="L125" s="84">
        <f t="shared" si="75"/>
        <v>261.39</v>
      </c>
      <c r="M125" s="86"/>
      <c r="N125" s="86"/>
      <c r="O125" s="86"/>
    </row>
    <row r="126" spans="1:17" x14ac:dyDescent="0.35">
      <c r="A126" s="38"/>
      <c r="B126" s="37" t="s">
        <v>19</v>
      </c>
      <c r="C126" s="32" t="s">
        <v>9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84">
        <v>0</v>
      </c>
      <c r="K126" s="84">
        <v>0</v>
      </c>
      <c r="L126" s="84">
        <v>0</v>
      </c>
      <c r="M126" s="86"/>
      <c r="N126" s="86"/>
      <c r="O126" s="86"/>
    </row>
    <row r="127" spans="1:17" x14ac:dyDescent="0.35">
      <c r="A127" s="38"/>
      <c r="B127" s="37" t="s">
        <v>20</v>
      </c>
      <c r="C127" s="32" t="s">
        <v>9</v>
      </c>
      <c r="D127" s="82">
        <v>43764</v>
      </c>
      <c r="E127" s="82">
        <v>32702.121361000001</v>
      </c>
      <c r="F127" s="82">
        <v>191957</v>
      </c>
      <c r="G127" s="82">
        <v>55207</v>
      </c>
      <c r="H127" s="82">
        <v>30771</v>
      </c>
      <c r="I127" s="82">
        <v>188788</v>
      </c>
      <c r="J127" s="84">
        <f t="shared" si="73"/>
        <v>-20.73</v>
      </c>
      <c r="K127" s="84">
        <f t="shared" si="74"/>
        <v>6.28</v>
      </c>
      <c r="L127" s="84">
        <f t="shared" si="75"/>
        <v>1.68</v>
      </c>
      <c r="M127" s="86"/>
      <c r="N127" s="86"/>
      <c r="O127" s="86"/>
    </row>
    <row r="128" spans="1:17" x14ac:dyDescent="0.35">
      <c r="A128" s="38"/>
      <c r="B128" s="37" t="s">
        <v>21</v>
      </c>
      <c r="C128" s="32" t="s">
        <v>7</v>
      </c>
      <c r="D128" s="79"/>
      <c r="E128" s="82">
        <v>83631.031803000005</v>
      </c>
      <c r="F128" s="82">
        <v>493203</v>
      </c>
      <c r="G128" s="79"/>
      <c r="H128" s="82">
        <v>52010</v>
      </c>
      <c r="I128" s="82">
        <v>318960</v>
      </c>
      <c r="J128" s="80" t="s">
        <v>22</v>
      </c>
      <c r="K128" s="84">
        <f>ROUND(E128/H128*100-100,2)</f>
        <v>60.8</v>
      </c>
      <c r="L128" s="84">
        <f>ROUND(F128/I128*100-100,2)</f>
        <v>54.63</v>
      </c>
      <c r="M128" s="86"/>
      <c r="N128" s="86"/>
      <c r="O128" s="86"/>
    </row>
    <row r="129" spans="1:15" x14ac:dyDescent="0.35">
      <c r="A129" s="38"/>
      <c r="B129" s="37"/>
      <c r="C129" s="32"/>
      <c r="D129" s="82"/>
      <c r="E129" s="82"/>
      <c r="F129" s="82"/>
      <c r="G129" s="82"/>
      <c r="H129" s="82"/>
      <c r="I129" s="82"/>
      <c r="J129" s="84"/>
      <c r="K129" s="84"/>
      <c r="L129" s="84"/>
      <c r="M129" s="86"/>
      <c r="N129" s="86"/>
      <c r="O129" s="86"/>
    </row>
    <row r="130" spans="1:15" x14ac:dyDescent="0.35">
      <c r="A130" s="32" t="s">
        <v>23</v>
      </c>
      <c r="B130" s="37" t="s">
        <v>24</v>
      </c>
      <c r="C130" s="32" t="s">
        <v>7</v>
      </c>
      <c r="D130" s="78"/>
      <c r="E130" s="69">
        <f t="shared" ref="E130:F130" si="76">SUM(E131:E143)</f>
        <v>1861279.7255799999</v>
      </c>
      <c r="F130" s="69">
        <f t="shared" si="76"/>
        <v>10933446</v>
      </c>
      <c r="G130" s="78"/>
      <c r="H130" s="69">
        <f t="shared" ref="H130:I130" si="77">SUM(H131:H143)</f>
        <v>1428789</v>
      </c>
      <c r="I130" s="69">
        <f t="shared" si="77"/>
        <v>8765883</v>
      </c>
      <c r="J130" s="80" t="s">
        <v>22</v>
      </c>
      <c r="K130" s="84">
        <f>ROUND(E130/H130*100-100,2)</f>
        <v>30.27</v>
      </c>
      <c r="L130" s="84">
        <f>ROUND(F130/I130*100-100,2)</f>
        <v>24.73</v>
      </c>
      <c r="M130" s="86"/>
      <c r="N130" s="86"/>
      <c r="O130" s="86"/>
    </row>
    <row r="131" spans="1:15" x14ac:dyDescent="0.35">
      <c r="A131" s="38"/>
      <c r="B131" s="37" t="s">
        <v>25</v>
      </c>
      <c r="C131" s="32" t="s">
        <v>9</v>
      </c>
      <c r="D131" s="82">
        <v>2194</v>
      </c>
      <c r="E131" s="82">
        <v>923.75855100000001</v>
      </c>
      <c r="F131" s="82">
        <v>5233</v>
      </c>
      <c r="G131" s="82">
        <v>499</v>
      </c>
      <c r="H131" s="82">
        <v>98</v>
      </c>
      <c r="I131" s="82">
        <v>593</v>
      </c>
      <c r="J131" s="84">
        <f t="shared" ref="J131:J141" si="78">ROUND(D131/G131*100-100,2)</f>
        <v>339.68</v>
      </c>
      <c r="K131" s="84">
        <f t="shared" ref="K131:K143" si="79">ROUND(E131/H131*100-100,2)</f>
        <v>842.61</v>
      </c>
      <c r="L131" s="84">
        <f t="shared" ref="L131:L143" si="80">ROUND(F131/I131*100-100,2)</f>
        <v>782.46</v>
      </c>
      <c r="M131" s="86"/>
      <c r="N131" s="86"/>
      <c r="O131" s="86"/>
    </row>
    <row r="132" spans="1:15" x14ac:dyDescent="0.35">
      <c r="A132" s="38"/>
      <c r="B132" s="37" t="s">
        <v>26</v>
      </c>
      <c r="C132" s="32" t="s">
        <v>9</v>
      </c>
      <c r="D132" s="82">
        <v>203318</v>
      </c>
      <c r="E132" s="82">
        <v>116968.83040799999</v>
      </c>
      <c r="F132" s="82">
        <v>687857</v>
      </c>
      <c r="G132" s="82">
        <v>209328</v>
      </c>
      <c r="H132" s="82">
        <v>79111</v>
      </c>
      <c r="I132" s="82">
        <v>486429</v>
      </c>
      <c r="J132" s="84">
        <f t="shared" si="78"/>
        <v>-2.87</v>
      </c>
      <c r="K132" s="84">
        <f t="shared" si="79"/>
        <v>47.85</v>
      </c>
      <c r="L132" s="84">
        <f t="shared" si="80"/>
        <v>41.41</v>
      </c>
      <c r="M132" s="86"/>
      <c r="N132" s="86"/>
      <c r="O132" s="86"/>
    </row>
    <row r="133" spans="1:15" x14ac:dyDescent="0.35">
      <c r="A133" s="38"/>
      <c r="B133" s="33" t="s">
        <v>117</v>
      </c>
      <c r="C133" s="32" t="s">
        <v>9</v>
      </c>
      <c r="D133" s="82">
        <v>269813</v>
      </c>
      <c r="E133" s="82">
        <v>230072.480343</v>
      </c>
      <c r="F133" s="82">
        <v>1351532</v>
      </c>
      <c r="G133" s="82">
        <v>237890.81453000003</v>
      </c>
      <c r="H133" s="82">
        <v>177283</v>
      </c>
      <c r="I133" s="82">
        <v>1086333</v>
      </c>
      <c r="J133" s="84">
        <f t="shared" si="78"/>
        <v>13.42</v>
      </c>
      <c r="K133" s="84">
        <f t="shared" si="79"/>
        <v>29.78</v>
      </c>
      <c r="L133" s="84">
        <f t="shared" si="80"/>
        <v>24.41</v>
      </c>
      <c r="M133" s="86"/>
      <c r="N133" s="86"/>
      <c r="O133" s="86"/>
    </row>
    <row r="134" spans="1:15" x14ac:dyDescent="0.35">
      <c r="A134" s="38"/>
      <c r="B134" s="37" t="s">
        <v>28</v>
      </c>
      <c r="C134" s="32" t="s">
        <v>9</v>
      </c>
      <c r="D134" s="82">
        <v>1191</v>
      </c>
      <c r="E134" s="82">
        <v>267</v>
      </c>
      <c r="F134" s="82">
        <v>1611</v>
      </c>
      <c r="G134" s="82">
        <v>0</v>
      </c>
      <c r="H134" s="82">
        <v>0</v>
      </c>
      <c r="I134" s="82">
        <v>0</v>
      </c>
      <c r="J134" s="84">
        <v>100</v>
      </c>
      <c r="K134" s="84">
        <v>100</v>
      </c>
      <c r="L134" s="84">
        <v>100</v>
      </c>
      <c r="M134" s="86"/>
      <c r="N134" s="86"/>
      <c r="O134" s="86"/>
    </row>
    <row r="135" spans="1:15" x14ac:dyDescent="0.35">
      <c r="A135" s="38"/>
      <c r="B135" s="37" t="s">
        <v>29</v>
      </c>
      <c r="C135" s="32" t="s">
        <v>9</v>
      </c>
      <c r="D135" s="82">
        <v>11992</v>
      </c>
      <c r="E135" s="82">
        <v>5816.977441</v>
      </c>
      <c r="F135" s="82">
        <v>34031</v>
      </c>
      <c r="G135" s="82">
        <v>7860</v>
      </c>
      <c r="H135" s="82">
        <v>2770</v>
      </c>
      <c r="I135" s="82">
        <v>17041</v>
      </c>
      <c r="J135" s="84">
        <f t="shared" si="78"/>
        <v>52.57</v>
      </c>
      <c r="K135" s="84">
        <f t="shared" si="79"/>
        <v>110</v>
      </c>
      <c r="L135" s="84">
        <f t="shared" si="80"/>
        <v>99.7</v>
      </c>
      <c r="M135" s="86"/>
      <c r="N135" s="86"/>
      <c r="O135" s="86"/>
    </row>
    <row r="136" spans="1:15" x14ac:dyDescent="0.35">
      <c r="A136" s="38"/>
      <c r="B136" s="37" t="s">
        <v>30</v>
      </c>
      <c r="C136" s="37" t="s">
        <v>31</v>
      </c>
      <c r="D136" s="82">
        <v>88907</v>
      </c>
      <c r="E136" s="82">
        <v>491681.15538399998</v>
      </c>
      <c r="F136" s="82">
        <v>2887662</v>
      </c>
      <c r="G136" s="82">
        <v>96554</v>
      </c>
      <c r="H136" s="82">
        <v>354512</v>
      </c>
      <c r="I136" s="82">
        <v>2175022</v>
      </c>
      <c r="J136" s="84">
        <f t="shared" si="78"/>
        <v>-7.92</v>
      </c>
      <c r="K136" s="84">
        <f t="shared" si="79"/>
        <v>38.69</v>
      </c>
      <c r="L136" s="84">
        <f t="shared" si="80"/>
        <v>32.76</v>
      </c>
      <c r="M136" s="86"/>
      <c r="N136" s="86"/>
      <c r="O136" s="86"/>
    </row>
    <row r="137" spans="1:15" x14ac:dyDescent="0.35">
      <c r="A137" s="38"/>
      <c r="B137" s="37" t="s">
        <v>32</v>
      </c>
      <c r="C137" s="32" t="s">
        <v>9</v>
      </c>
      <c r="D137" s="82">
        <v>318403</v>
      </c>
      <c r="E137" s="82">
        <v>327183.040569</v>
      </c>
      <c r="F137" s="82">
        <v>1924057</v>
      </c>
      <c r="G137" s="82">
        <v>272118</v>
      </c>
      <c r="H137" s="82">
        <v>263092</v>
      </c>
      <c r="I137" s="82">
        <v>1613510</v>
      </c>
      <c r="J137" s="84">
        <f t="shared" si="78"/>
        <v>17.010000000000002</v>
      </c>
      <c r="K137" s="84">
        <f t="shared" si="79"/>
        <v>24.36</v>
      </c>
      <c r="L137" s="84">
        <f t="shared" si="80"/>
        <v>19.25</v>
      </c>
      <c r="M137" s="86"/>
      <c r="N137" s="86"/>
      <c r="O137" s="86"/>
    </row>
    <row r="138" spans="1:15" x14ac:dyDescent="0.35">
      <c r="A138" s="38"/>
      <c r="B138" s="37" t="s">
        <v>33</v>
      </c>
      <c r="C138" s="32" t="s">
        <v>9</v>
      </c>
      <c r="D138" s="82">
        <v>129938</v>
      </c>
      <c r="E138" s="82">
        <v>104874.06608400001</v>
      </c>
      <c r="F138" s="82">
        <v>615354</v>
      </c>
      <c r="G138" s="82">
        <v>123682</v>
      </c>
      <c r="H138" s="82">
        <v>86862</v>
      </c>
      <c r="I138" s="82">
        <v>533206</v>
      </c>
      <c r="J138" s="84">
        <f t="shared" si="78"/>
        <v>5.0599999999999996</v>
      </c>
      <c r="K138" s="84">
        <f t="shared" si="79"/>
        <v>20.74</v>
      </c>
      <c r="L138" s="84">
        <f t="shared" si="80"/>
        <v>15.41</v>
      </c>
      <c r="M138" s="86"/>
      <c r="N138" s="86"/>
      <c r="O138" s="86"/>
    </row>
    <row r="139" spans="1:15" x14ac:dyDescent="0.35">
      <c r="A139" s="38"/>
      <c r="B139" s="37" t="s">
        <v>34</v>
      </c>
      <c r="C139" s="32" t="s">
        <v>9</v>
      </c>
      <c r="D139" s="82">
        <v>23206</v>
      </c>
      <c r="E139" s="82">
        <v>11194.740055</v>
      </c>
      <c r="F139" s="82">
        <v>65339</v>
      </c>
      <c r="G139" s="82">
        <v>27294</v>
      </c>
      <c r="H139" s="82">
        <v>12044</v>
      </c>
      <c r="I139" s="82">
        <v>73895</v>
      </c>
      <c r="J139" s="84">
        <f t="shared" si="78"/>
        <v>-14.98</v>
      </c>
      <c r="K139" s="84">
        <f t="shared" si="79"/>
        <v>-7.05</v>
      </c>
      <c r="L139" s="84">
        <f t="shared" si="80"/>
        <v>-11.58</v>
      </c>
      <c r="M139" s="86"/>
      <c r="N139" s="86"/>
      <c r="O139" s="86"/>
    </row>
    <row r="140" spans="1:15" x14ac:dyDescent="0.35">
      <c r="A140" s="38"/>
      <c r="B140" s="37" t="s">
        <v>35</v>
      </c>
      <c r="C140" s="105" t="s">
        <v>31</v>
      </c>
      <c r="D140" s="87">
        <v>26037</v>
      </c>
      <c r="E140" s="82">
        <v>368438.12824999989</v>
      </c>
      <c r="F140" s="82">
        <v>2163006</v>
      </c>
      <c r="G140" s="87">
        <v>21557</v>
      </c>
      <c r="H140" s="82">
        <v>288994</v>
      </c>
      <c r="I140" s="82">
        <v>1773198</v>
      </c>
      <c r="J140" s="84">
        <f t="shared" si="78"/>
        <v>20.78</v>
      </c>
      <c r="K140" s="84">
        <f t="shared" si="79"/>
        <v>27.49</v>
      </c>
      <c r="L140" s="84">
        <f t="shared" si="80"/>
        <v>21.98</v>
      </c>
      <c r="M140" s="86"/>
      <c r="N140" s="86"/>
      <c r="O140" s="86"/>
    </row>
    <row r="141" spans="1:15" x14ac:dyDescent="0.35">
      <c r="A141" s="38"/>
      <c r="B141" s="37" t="s">
        <v>36</v>
      </c>
      <c r="C141" s="32" t="s">
        <v>9</v>
      </c>
      <c r="D141" s="82">
        <v>63056</v>
      </c>
      <c r="E141" s="82">
        <v>44708.464648000001</v>
      </c>
      <c r="F141" s="82">
        <v>262505</v>
      </c>
      <c r="G141" s="82">
        <v>106620</v>
      </c>
      <c r="H141" s="82">
        <v>32690</v>
      </c>
      <c r="I141" s="82">
        <v>200687</v>
      </c>
      <c r="J141" s="84">
        <f t="shared" si="78"/>
        <v>-40.86</v>
      </c>
      <c r="K141" s="84">
        <f t="shared" si="79"/>
        <v>36.76</v>
      </c>
      <c r="L141" s="84">
        <f t="shared" si="80"/>
        <v>30.8</v>
      </c>
      <c r="M141" s="86"/>
      <c r="N141" s="86"/>
      <c r="O141" s="86"/>
    </row>
    <row r="142" spans="1:15" x14ac:dyDescent="0.35">
      <c r="A142" s="38"/>
      <c r="B142" s="37" t="s">
        <v>37</v>
      </c>
      <c r="C142" s="37" t="s">
        <v>38</v>
      </c>
      <c r="D142" s="79"/>
      <c r="E142" s="82">
        <v>83578.350898000004</v>
      </c>
      <c r="F142" s="82">
        <v>491084</v>
      </c>
      <c r="G142" s="79"/>
      <c r="H142" s="82">
        <v>72811</v>
      </c>
      <c r="I142" s="82">
        <v>446876</v>
      </c>
      <c r="J142" s="80" t="s">
        <v>22</v>
      </c>
      <c r="K142" s="84">
        <f t="shared" si="79"/>
        <v>14.79</v>
      </c>
      <c r="L142" s="84">
        <f t="shared" si="80"/>
        <v>9.89</v>
      </c>
      <c r="M142" s="86"/>
      <c r="N142" s="86"/>
      <c r="O142" s="86"/>
    </row>
    <row r="143" spans="1:15" x14ac:dyDescent="0.35">
      <c r="A143" s="38"/>
      <c r="B143" s="37" t="s">
        <v>39</v>
      </c>
      <c r="C143" s="37" t="s">
        <v>38</v>
      </c>
      <c r="D143" s="79"/>
      <c r="E143" s="82">
        <v>75572.732948999997</v>
      </c>
      <c r="F143" s="82">
        <v>444175</v>
      </c>
      <c r="G143" s="79"/>
      <c r="H143" s="82">
        <v>58522</v>
      </c>
      <c r="I143" s="82">
        <v>359093</v>
      </c>
      <c r="J143" s="80" t="s">
        <v>22</v>
      </c>
      <c r="K143" s="84">
        <f t="shared" si="79"/>
        <v>29.14</v>
      </c>
      <c r="L143" s="84">
        <f t="shared" si="80"/>
        <v>23.69</v>
      </c>
      <c r="M143" s="86"/>
      <c r="N143" s="86"/>
      <c r="O143" s="86"/>
    </row>
    <row r="144" spans="1:15" x14ac:dyDescent="0.35">
      <c r="A144" s="38"/>
      <c r="B144" s="37"/>
      <c r="C144" s="37"/>
      <c r="D144" s="79"/>
      <c r="E144" s="82"/>
      <c r="F144" s="82"/>
      <c r="G144" s="79"/>
      <c r="H144" s="82"/>
      <c r="I144" s="82"/>
      <c r="J144" s="84"/>
      <c r="K144" s="84"/>
      <c r="L144" s="84"/>
      <c r="M144" s="86"/>
      <c r="N144" s="86"/>
      <c r="O144" s="86"/>
    </row>
    <row r="145" spans="1:15" x14ac:dyDescent="0.35">
      <c r="A145" s="32" t="s">
        <v>40</v>
      </c>
      <c r="B145" s="37" t="s">
        <v>41</v>
      </c>
      <c r="C145" s="37" t="s">
        <v>38</v>
      </c>
      <c r="D145" s="78"/>
      <c r="E145" s="69">
        <f t="shared" ref="E145:F145" si="81">SUM(E146:E149)</f>
        <v>26540.165217999998</v>
      </c>
      <c r="F145" s="69">
        <f t="shared" si="81"/>
        <v>155250</v>
      </c>
      <c r="G145" s="78"/>
      <c r="H145" s="69">
        <f t="shared" ref="H145:I145" si="82">SUM(H146:H149)</f>
        <v>15696</v>
      </c>
      <c r="I145" s="69">
        <f t="shared" si="82"/>
        <v>95771</v>
      </c>
      <c r="J145" s="80" t="s">
        <v>22</v>
      </c>
      <c r="K145" s="84">
        <f t="shared" ref="K145:L147" si="83">ROUND(E145/H145*100-100,2)</f>
        <v>69.09</v>
      </c>
      <c r="L145" s="84">
        <f t="shared" si="83"/>
        <v>62.11</v>
      </c>
      <c r="M145" s="86"/>
      <c r="N145" s="86"/>
      <c r="O145" s="86"/>
    </row>
    <row r="146" spans="1:15" x14ac:dyDescent="0.35">
      <c r="A146" s="38"/>
      <c r="B146" s="37" t="s">
        <v>42</v>
      </c>
      <c r="C146" s="32" t="s">
        <v>9</v>
      </c>
      <c r="D146" s="78">
        <v>243764</v>
      </c>
      <c r="E146" s="78">
        <v>22767.249306999998</v>
      </c>
      <c r="F146" s="78">
        <v>133355</v>
      </c>
      <c r="G146" s="78">
        <v>141796</v>
      </c>
      <c r="H146" s="78">
        <v>7146</v>
      </c>
      <c r="I146" s="78">
        <v>43698</v>
      </c>
      <c r="J146" s="84">
        <f>ROUND(D146/G146*100-100,2)</f>
        <v>71.91</v>
      </c>
      <c r="K146" s="84">
        <f>ROUND(E146/H146*100-100,2)</f>
        <v>218.6</v>
      </c>
      <c r="L146" s="84">
        <f>ROUND(F146/I146*100-100,2)</f>
        <v>205.17</v>
      </c>
      <c r="M146" s="86"/>
      <c r="N146" s="86"/>
      <c r="O146" s="86"/>
    </row>
    <row r="147" spans="1:15" x14ac:dyDescent="0.35">
      <c r="A147" s="38"/>
      <c r="B147" s="37" t="s">
        <v>43</v>
      </c>
      <c r="C147" s="32" t="s">
        <v>9</v>
      </c>
      <c r="D147" s="82">
        <v>25548</v>
      </c>
      <c r="E147" s="82">
        <v>3772.9159110000001</v>
      </c>
      <c r="F147" s="82">
        <v>21895</v>
      </c>
      <c r="G147" s="82">
        <v>45804</v>
      </c>
      <c r="H147" s="82">
        <v>3216</v>
      </c>
      <c r="I147" s="82">
        <v>19754</v>
      </c>
      <c r="J147" s="84">
        <f>ROUND(D147/G147*100-100,2)</f>
        <v>-44.22</v>
      </c>
      <c r="K147" s="84">
        <f t="shared" si="83"/>
        <v>17.32</v>
      </c>
      <c r="L147" s="84">
        <f t="shared" si="83"/>
        <v>10.84</v>
      </c>
      <c r="M147" s="86"/>
      <c r="N147" s="86"/>
      <c r="O147" s="86"/>
    </row>
    <row r="148" spans="1:15" x14ac:dyDescent="0.35">
      <c r="A148" s="38"/>
      <c r="B148" s="37" t="s">
        <v>44</v>
      </c>
      <c r="C148" s="32" t="s">
        <v>9</v>
      </c>
      <c r="D148" s="78">
        <v>0</v>
      </c>
      <c r="E148" s="78">
        <v>0</v>
      </c>
      <c r="F148" s="78">
        <v>0</v>
      </c>
      <c r="G148" s="78">
        <v>95333</v>
      </c>
      <c r="H148" s="78">
        <v>5332</v>
      </c>
      <c r="I148" s="78">
        <v>32307</v>
      </c>
      <c r="J148" s="84">
        <f>ROUND(D148/G148*100-100,2)</f>
        <v>-100</v>
      </c>
      <c r="K148" s="84">
        <f>ROUND(E148/H148*100-100,2)</f>
        <v>-100</v>
      </c>
      <c r="L148" s="84">
        <f>ROUND(F148/I148*100-100,2)</f>
        <v>-100</v>
      </c>
      <c r="M148" s="86"/>
      <c r="N148" s="86"/>
      <c r="O148" s="86"/>
    </row>
    <row r="149" spans="1:15" x14ac:dyDescent="0.35">
      <c r="A149" s="38"/>
      <c r="B149" s="37" t="s">
        <v>45</v>
      </c>
      <c r="C149" s="32" t="s">
        <v>9</v>
      </c>
      <c r="D149" s="82">
        <v>0</v>
      </c>
      <c r="E149" s="82">
        <v>0</v>
      </c>
      <c r="F149" s="82">
        <v>0</v>
      </c>
      <c r="G149" s="82">
        <v>150</v>
      </c>
      <c r="H149" s="82">
        <v>2</v>
      </c>
      <c r="I149" s="82">
        <v>12</v>
      </c>
      <c r="J149" s="84">
        <f>ROUND(D149/G149*100-100,2)</f>
        <v>-100</v>
      </c>
      <c r="K149" s="84">
        <f>ROUND(E149/H149*100-100,2)</f>
        <v>-100</v>
      </c>
      <c r="L149" s="84">
        <f>ROUND(F149/I149*100-100,2)</f>
        <v>-100</v>
      </c>
      <c r="M149" s="86"/>
      <c r="N149" s="86"/>
      <c r="O149" s="86"/>
    </row>
    <row r="150" spans="1:15" x14ac:dyDescent="0.35">
      <c r="A150" s="38"/>
      <c r="B150" s="37"/>
      <c r="C150" s="32"/>
      <c r="D150" s="82"/>
      <c r="E150" s="82"/>
      <c r="F150" s="82"/>
      <c r="G150" s="82"/>
      <c r="H150" s="82"/>
      <c r="I150" s="82"/>
      <c r="J150" s="84"/>
      <c r="K150" s="84"/>
      <c r="L150" s="84"/>
      <c r="M150" s="86"/>
      <c r="N150" s="86"/>
      <c r="O150" s="86"/>
    </row>
    <row r="151" spans="1:15" x14ac:dyDescent="0.35">
      <c r="A151" s="38" t="s">
        <v>46</v>
      </c>
      <c r="B151" s="37" t="s">
        <v>47</v>
      </c>
      <c r="C151" s="37" t="s">
        <v>7</v>
      </c>
      <c r="D151" s="78"/>
      <c r="E151" s="69">
        <f t="shared" ref="E151:F151" si="84">SUM(E152,E153,E157,E168,E172,E176,E177,E178,E179,E184,E192,E193,E194,E195,E196,E198,E197)</f>
        <v>382703.50680300005</v>
      </c>
      <c r="F151" s="69">
        <f t="shared" si="84"/>
        <v>2249620</v>
      </c>
      <c r="G151" s="78"/>
      <c r="H151" s="69">
        <f t="shared" ref="H151:I151" si="85">SUM(H152,H153,H157,H168,H172,H176,H177,H178,H179,H184,H192,H193,H194,H195,H196,H198,H197)</f>
        <v>318686</v>
      </c>
      <c r="I151" s="69">
        <f t="shared" si="85"/>
        <v>1954798</v>
      </c>
      <c r="J151" s="80" t="s">
        <v>22</v>
      </c>
      <c r="K151" s="84">
        <f t="shared" ref="K151:K156" si="86">ROUND(E151/H151*100-100,2)</f>
        <v>20.09</v>
      </c>
      <c r="L151" s="84">
        <f t="shared" ref="L151:L156" si="87">ROUND(F151/I151*100-100,2)</f>
        <v>15.08</v>
      </c>
      <c r="M151" s="86"/>
      <c r="N151" s="86"/>
      <c r="O151" s="86"/>
    </row>
    <row r="152" spans="1:15" x14ac:dyDescent="0.35">
      <c r="A152" s="38"/>
      <c r="B152" s="37" t="s">
        <v>48</v>
      </c>
      <c r="C152" s="37" t="s">
        <v>27</v>
      </c>
      <c r="D152" s="82">
        <v>1476</v>
      </c>
      <c r="E152" s="82">
        <v>8388.5973109999995</v>
      </c>
      <c r="F152" s="82">
        <v>49135</v>
      </c>
      <c r="G152" s="82">
        <v>830</v>
      </c>
      <c r="H152" s="82">
        <v>6822</v>
      </c>
      <c r="I152" s="82">
        <v>41899</v>
      </c>
      <c r="J152" s="84">
        <f>ROUND(D152/G152*100-100,2)</f>
        <v>77.83</v>
      </c>
      <c r="K152" s="84">
        <f>ROUND(E152/H152*100-100,2)</f>
        <v>22.96</v>
      </c>
      <c r="L152" s="84">
        <f>ROUND(F152/I152*100-100,2)</f>
        <v>17.27</v>
      </c>
      <c r="M152" s="86"/>
      <c r="N152" s="86"/>
      <c r="O152" s="86"/>
    </row>
    <row r="153" spans="1:15" x14ac:dyDescent="0.35">
      <c r="A153" s="38"/>
      <c r="B153" s="37" t="s">
        <v>49</v>
      </c>
      <c r="C153" s="37" t="s">
        <v>38</v>
      </c>
      <c r="D153" s="78"/>
      <c r="E153" s="69">
        <f t="shared" ref="E153:F153" si="88">SUM(E154:E156)</f>
        <v>32810.321467999995</v>
      </c>
      <c r="F153" s="69">
        <f t="shared" si="88"/>
        <v>192680</v>
      </c>
      <c r="G153" s="78"/>
      <c r="H153" s="69">
        <f t="shared" ref="H153:I153" si="89">SUM(H154:H156)</f>
        <v>24439</v>
      </c>
      <c r="I153" s="69">
        <f t="shared" si="89"/>
        <v>149643</v>
      </c>
      <c r="J153" s="80" t="s">
        <v>22</v>
      </c>
      <c r="K153" s="84">
        <f t="shared" si="86"/>
        <v>34.25</v>
      </c>
      <c r="L153" s="84">
        <f t="shared" si="87"/>
        <v>28.76</v>
      </c>
      <c r="M153" s="86"/>
      <c r="N153" s="86"/>
      <c r="O153" s="86"/>
    </row>
    <row r="154" spans="1:15" x14ac:dyDescent="0.35">
      <c r="B154" s="37" t="s">
        <v>50</v>
      </c>
      <c r="C154" s="37" t="s">
        <v>31</v>
      </c>
      <c r="D154" s="82">
        <v>1757</v>
      </c>
      <c r="E154" s="82">
        <v>15887.021089</v>
      </c>
      <c r="F154" s="82">
        <v>93187</v>
      </c>
      <c r="G154" s="82">
        <v>1435</v>
      </c>
      <c r="H154" s="82">
        <v>12146</v>
      </c>
      <c r="I154" s="82">
        <v>74400</v>
      </c>
      <c r="J154" s="84">
        <f>ROUND(D154/G154*100-100,2)</f>
        <v>22.44</v>
      </c>
      <c r="K154" s="84">
        <f t="shared" si="86"/>
        <v>30.8</v>
      </c>
      <c r="L154" s="84">
        <f t="shared" si="87"/>
        <v>25.25</v>
      </c>
      <c r="M154" s="86"/>
      <c r="N154" s="86"/>
      <c r="O154" s="86"/>
    </row>
    <row r="155" spans="1:15" x14ac:dyDescent="0.35">
      <c r="B155" s="37" t="s">
        <v>51</v>
      </c>
      <c r="C155" s="37" t="s">
        <v>31</v>
      </c>
      <c r="D155" s="82">
        <v>2037</v>
      </c>
      <c r="E155" s="82">
        <v>7584.6511920000003</v>
      </c>
      <c r="F155" s="82">
        <v>44561</v>
      </c>
      <c r="G155" s="82">
        <v>764</v>
      </c>
      <c r="H155" s="82">
        <v>6215</v>
      </c>
      <c r="I155" s="82">
        <v>38012</v>
      </c>
      <c r="J155" s="84">
        <f>ROUND(D155/G155*100-100,2)</f>
        <v>166.62</v>
      </c>
      <c r="K155" s="84">
        <f t="shared" si="86"/>
        <v>22.04</v>
      </c>
      <c r="L155" s="84">
        <f t="shared" si="87"/>
        <v>17.23</v>
      </c>
      <c r="M155" s="86"/>
      <c r="N155" s="86"/>
      <c r="O155" s="86"/>
    </row>
    <row r="156" spans="1:15" x14ac:dyDescent="0.35">
      <c r="B156" s="37" t="s">
        <v>52</v>
      </c>
      <c r="C156" s="37" t="s">
        <v>38</v>
      </c>
      <c r="D156" s="79"/>
      <c r="E156" s="82">
        <v>9338.6491869999991</v>
      </c>
      <c r="F156" s="82">
        <v>54932</v>
      </c>
      <c r="G156" s="79"/>
      <c r="H156" s="82">
        <v>6078</v>
      </c>
      <c r="I156" s="82">
        <v>37231</v>
      </c>
      <c r="J156" s="80" t="s">
        <v>22</v>
      </c>
      <c r="K156" s="84">
        <f t="shared" si="86"/>
        <v>53.65</v>
      </c>
      <c r="L156" s="84">
        <f t="shared" si="87"/>
        <v>47.54</v>
      </c>
      <c r="M156" s="86"/>
      <c r="N156" s="86"/>
      <c r="O156" s="86"/>
    </row>
    <row r="157" spans="1:15" x14ac:dyDescent="0.35">
      <c r="A157" s="38"/>
      <c r="B157" s="37" t="s">
        <v>53</v>
      </c>
      <c r="C157" s="32" t="s">
        <v>9</v>
      </c>
      <c r="D157" s="82">
        <v>8551</v>
      </c>
      <c r="E157" s="82">
        <v>19209.873640999998</v>
      </c>
      <c r="F157" s="82">
        <v>112775</v>
      </c>
      <c r="G157" s="82">
        <v>5730</v>
      </c>
      <c r="H157" s="82">
        <v>13827</v>
      </c>
      <c r="I157" s="82">
        <v>84936</v>
      </c>
      <c r="J157" s="84">
        <f>ROUND(D157/G157*100-100,2)</f>
        <v>49.23</v>
      </c>
      <c r="K157" s="84">
        <f>ROUND(E157/H157*100-100,2)</f>
        <v>38.93</v>
      </c>
      <c r="L157" s="84">
        <f>ROUND(F157/I157*100-100,2)</f>
        <v>32.78</v>
      </c>
      <c r="M157" s="86"/>
      <c r="N157" s="86"/>
      <c r="O157" s="86"/>
    </row>
    <row r="158" spans="1:15" x14ac:dyDescent="0.35">
      <c r="A158" s="40"/>
      <c r="B158" s="34"/>
      <c r="C158" s="34"/>
      <c r="D158" s="88"/>
      <c r="E158" s="88"/>
      <c r="F158" s="89"/>
      <c r="G158" s="88"/>
      <c r="H158" s="88"/>
      <c r="I158" s="88"/>
      <c r="J158" s="90"/>
      <c r="K158" s="90"/>
      <c r="L158" s="90"/>
      <c r="M158" s="85"/>
      <c r="N158" s="86"/>
      <c r="O158" s="86"/>
    </row>
    <row r="159" spans="1:15" x14ac:dyDescent="0.35">
      <c r="J159" s="39"/>
      <c r="K159" s="39" t="s">
        <v>93</v>
      </c>
      <c r="L159" s="39"/>
      <c r="N159" s="49"/>
      <c r="O159" s="49"/>
    </row>
    <row r="160" spans="1:15" x14ac:dyDescent="0.35">
      <c r="A160" s="121" t="s">
        <v>125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N160" s="49"/>
      <c r="O160" s="49"/>
    </row>
    <row r="161" spans="1:15" x14ac:dyDescent="0.35">
      <c r="A161" s="32"/>
      <c r="B161" s="32"/>
      <c r="C161" s="32"/>
      <c r="D161" s="32"/>
      <c r="E161" s="44"/>
      <c r="F161" s="32"/>
      <c r="G161" s="32"/>
      <c r="H161" s="44"/>
      <c r="I161" s="32"/>
      <c r="J161" s="32"/>
      <c r="K161" s="44"/>
      <c r="L161" s="32"/>
      <c r="N161" s="49"/>
      <c r="O161" s="49"/>
    </row>
    <row r="162" spans="1:15" x14ac:dyDescent="0.35">
      <c r="E162" s="3"/>
      <c r="H162" s="3"/>
      <c r="I162" s="37" t="s">
        <v>114</v>
      </c>
      <c r="K162" s="3"/>
      <c r="N162" s="49"/>
      <c r="O162" s="49"/>
    </row>
    <row r="163" spans="1:15" x14ac:dyDescent="0.35">
      <c r="E163" s="3"/>
      <c r="H163" s="3"/>
      <c r="I163" s="37" t="s">
        <v>113</v>
      </c>
      <c r="J163" s="34"/>
      <c r="K163" s="41"/>
      <c r="L163" s="34"/>
      <c r="N163" s="49"/>
      <c r="O163" s="49"/>
    </row>
    <row r="164" spans="1:15" x14ac:dyDescent="0.35">
      <c r="A164" s="45"/>
      <c r="B164" s="6"/>
      <c r="C164" s="7" t="s">
        <v>94</v>
      </c>
      <c r="D164" s="116" t="s">
        <v>126</v>
      </c>
      <c r="E164" s="117"/>
      <c r="F164" s="118"/>
      <c r="G164" s="116" t="s">
        <v>127</v>
      </c>
      <c r="H164" s="117"/>
      <c r="I164" s="118"/>
      <c r="J164" s="19" t="s">
        <v>128</v>
      </c>
      <c r="K164" s="3"/>
      <c r="N164" s="49"/>
      <c r="O164" s="49"/>
    </row>
    <row r="165" spans="1:15" x14ac:dyDescent="0.35">
      <c r="A165" s="2" t="s">
        <v>1</v>
      </c>
      <c r="B165" s="13"/>
      <c r="C165" s="32" t="s">
        <v>95</v>
      </c>
      <c r="D165" s="15"/>
      <c r="E165" s="3"/>
      <c r="F165" s="16"/>
      <c r="H165" s="18"/>
      <c r="J165" s="46" t="s">
        <v>129</v>
      </c>
      <c r="K165" s="41"/>
      <c r="L165" s="34"/>
      <c r="N165" s="49"/>
      <c r="O165" s="49"/>
    </row>
    <row r="166" spans="1:15" x14ac:dyDescent="0.35">
      <c r="A166" s="37" t="s">
        <v>2</v>
      </c>
      <c r="B166" s="13" t="s">
        <v>97</v>
      </c>
      <c r="C166" s="32" t="s">
        <v>98</v>
      </c>
      <c r="D166" s="15" t="s">
        <v>99</v>
      </c>
      <c r="E166" s="132" t="s">
        <v>100</v>
      </c>
      <c r="F166" s="133"/>
      <c r="G166" s="37" t="s">
        <v>99</v>
      </c>
      <c r="H166" s="132" t="s">
        <v>100</v>
      </c>
      <c r="I166" s="133"/>
      <c r="J166" s="19" t="s">
        <v>99</v>
      </c>
      <c r="K166" s="116" t="s">
        <v>100</v>
      </c>
      <c r="L166" s="117"/>
      <c r="N166" s="49"/>
      <c r="O166" s="49"/>
    </row>
    <row r="167" spans="1:15" x14ac:dyDescent="0.35">
      <c r="A167" s="34"/>
      <c r="B167" s="23"/>
      <c r="C167" s="24" t="s">
        <v>101</v>
      </c>
      <c r="D167" s="23"/>
      <c r="E167" s="25" t="s">
        <v>102</v>
      </c>
      <c r="F167" s="26" t="s">
        <v>103</v>
      </c>
      <c r="G167" s="27"/>
      <c r="H167" s="25" t="s">
        <v>102</v>
      </c>
      <c r="I167" s="26" t="s">
        <v>104</v>
      </c>
      <c r="J167" s="28"/>
      <c r="K167" s="25" t="s">
        <v>102</v>
      </c>
      <c r="L167" s="47" t="s">
        <v>104</v>
      </c>
      <c r="N167" s="49"/>
      <c r="O167" s="49"/>
    </row>
    <row r="168" spans="1:15" x14ac:dyDescent="0.35">
      <c r="A168" s="38"/>
      <c r="B168" s="37" t="s">
        <v>55</v>
      </c>
      <c r="C168" s="37" t="s">
        <v>7</v>
      </c>
      <c r="D168" s="79"/>
      <c r="E168" s="78">
        <f t="shared" ref="E168:F168" si="90">SUM(E169:E171)</f>
        <v>63088.311449000001</v>
      </c>
      <c r="F168" s="78">
        <f t="shared" si="90"/>
        <v>371250</v>
      </c>
      <c r="G168" s="79"/>
      <c r="H168" s="78">
        <f t="shared" ref="H168:I168" si="91">SUM(H169:H171)</f>
        <v>55554</v>
      </c>
      <c r="I168" s="78">
        <f t="shared" si="91"/>
        <v>340456</v>
      </c>
      <c r="J168" s="80" t="s">
        <v>22</v>
      </c>
      <c r="K168" s="84">
        <f t="shared" ref="K168:K186" si="92">ROUND(E168/H168*100-100,2)</f>
        <v>13.56</v>
      </c>
      <c r="L168" s="84">
        <f t="shared" ref="L168:L186" si="93">ROUND(F168/I168*100-100,2)</f>
        <v>9.0399999999999991</v>
      </c>
      <c r="M168" s="86"/>
      <c r="N168" s="86"/>
      <c r="O168" s="86"/>
    </row>
    <row r="169" spans="1:15" x14ac:dyDescent="0.35">
      <c r="B169" s="37" t="s">
        <v>57</v>
      </c>
      <c r="C169" s="32" t="s">
        <v>58</v>
      </c>
      <c r="D169" s="82">
        <v>1105</v>
      </c>
      <c r="E169" s="82">
        <v>33166.033942000002</v>
      </c>
      <c r="F169" s="82">
        <v>195185</v>
      </c>
      <c r="G169" s="82">
        <v>730</v>
      </c>
      <c r="H169" s="82">
        <v>29037</v>
      </c>
      <c r="I169" s="82">
        <v>177893</v>
      </c>
      <c r="J169" s="84">
        <f>ROUND(D169/G169*100-100,2)</f>
        <v>51.37</v>
      </c>
      <c r="K169" s="84">
        <f t="shared" si="92"/>
        <v>14.22</v>
      </c>
      <c r="L169" s="84">
        <f t="shared" si="93"/>
        <v>9.7200000000000006</v>
      </c>
      <c r="M169" s="86"/>
      <c r="N169" s="86"/>
      <c r="O169" s="86"/>
    </row>
    <row r="170" spans="1:15" x14ac:dyDescent="0.35">
      <c r="B170" s="37" t="s">
        <v>59</v>
      </c>
      <c r="C170" s="32" t="s">
        <v>58</v>
      </c>
      <c r="D170" s="82">
        <v>6526</v>
      </c>
      <c r="E170" s="82">
        <v>28014.879303000002</v>
      </c>
      <c r="F170" s="82">
        <v>164854</v>
      </c>
      <c r="G170" s="82">
        <v>3704</v>
      </c>
      <c r="H170" s="82">
        <v>24916</v>
      </c>
      <c r="I170" s="82">
        <v>152739</v>
      </c>
      <c r="J170" s="84">
        <f>ROUND(D170/G170*100-100,2)</f>
        <v>76.19</v>
      </c>
      <c r="K170" s="84">
        <f t="shared" si="92"/>
        <v>12.44</v>
      </c>
      <c r="L170" s="84">
        <f t="shared" si="93"/>
        <v>7.93</v>
      </c>
      <c r="M170" s="86"/>
      <c r="N170" s="86"/>
      <c r="O170" s="86"/>
    </row>
    <row r="171" spans="1:15" x14ac:dyDescent="0.35">
      <c r="B171" s="37" t="s">
        <v>60</v>
      </c>
      <c r="C171" s="37" t="s">
        <v>7</v>
      </c>
      <c r="D171" s="79"/>
      <c r="E171" s="82">
        <v>1907.3982040000001</v>
      </c>
      <c r="F171" s="82">
        <v>11211</v>
      </c>
      <c r="G171" s="79"/>
      <c r="H171" s="82">
        <v>1601</v>
      </c>
      <c r="I171" s="82">
        <v>9824</v>
      </c>
      <c r="J171" s="80" t="s">
        <v>22</v>
      </c>
      <c r="K171" s="84">
        <f t="shared" si="92"/>
        <v>19.14</v>
      </c>
      <c r="L171" s="84">
        <f t="shared" si="93"/>
        <v>14.12</v>
      </c>
      <c r="M171" s="86"/>
      <c r="N171" s="86"/>
      <c r="O171" s="86"/>
    </row>
    <row r="172" spans="1:15" x14ac:dyDescent="0.35">
      <c r="A172" s="38"/>
      <c r="B172" s="37" t="s">
        <v>61</v>
      </c>
      <c r="C172" s="37" t="s">
        <v>62</v>
      </c>
      <c r="D172" s="78">
        <f t="shared" ref="D172:G172" si="94">SUM(D173:D175)</f>
        <v>9841</v>
      </c>
      <c r="E172" s="78">
        <f t="shared" si="94"/>
        <v>14508.038957000001</v>
      </c>
      <c r="F172" s="78">
        <f t="shared" si="94"/>
        <v>85406</v>
      </c>
      <c r="G172" s="78">
        <f t="shared" si="94"/>
        <v>9613</v>
      </c>
      <c r="H172" s="78">
        <f t="shared" ref="H172:I172" si="95">SUM(H173:H175)</f>
        <v>12292</v>
      </c>
      <c r="I172" s="78">
        <f t="shared" si="95"/>
        <v>75284</v>
      </c>
      <c r="J172" s="84">
        <f>ROUND(D172/G172*100-100,2)</f>
        <v>2.37</v>
      </c>
      <c r="K172" s="84">
        <f t="shared" si="92"/>
        <v>18.03</v>
      </c>
      <c r="L172" s="84">
        <f t="shared" si="93"/>
        <v>13.45</v>
      </c>
      <c r="M172" s="86"/>
      <c r="N172" s="86"/>
      <c r="O172" s="86"/>
    </row>
    <row r="173" spans="1:15" x14ac:dyDescent="0.35">
      <c r="A173" s="38"/>
      <c r="B173" s="37" t="s">
        <v>63</v>
      </c>
      <c r="C173" s="37" t="s">
        <v>62</v>
      </c>
      <c r="D173" s="82">
        <v>4211</v>
      </c>
      <c r="E173" s="82">
        <v>11663.865964000001</v>
      </c>
      <c r="F173" s="82">
        <v>68733</v>
      </c>
      <c r="G173" s="82">
        <v>4374</v>
      </c>
      <c r="H173" s="82">
        <v>10313</v>
      </c>
      <c r="I173" s="82">
        <v>63119</v>
      </c>
      <c r="J173" s="84">
        <f>ROUND(D173/G173*100-100,2)</f>
        <v>-3.73</v>
      </c>
      <c r="K173" s="84">
        <f t="shared" si="92"/>
        <v>13.1</v>
      </c>
      <c r="L173" s="84">
        <f t="shared" si="93"/>
        <v>8.89</v>
      </c>
      <c r="M173" s="86"/>
      <c r="N173" s="86"/>
      <c r="O173" s="86"/>
    </row>
    <row r="174" spans="1:15" x14ac:dyDescent="0.35">
      <c r="A174" s="38"/>
      <c r="B174" s="37" t="s">
        <v>64</v>
      </c>
      <c r="C174" s="37" t="s">
        <v>62</v>
      </c>
      <c r="D174" s="87">
        <v>57</v>
      </c>
      <c r="E174" s="82">
        <v>65.646814000000006</v>
      </c>
      <c r="F174" s="82">
        <v>376</v>
      </c>
      <c r="G174" s="87">
        <v>134</v>
      </c>
      <c r="H174" s="82">
        <v>35</v>
      </c>
      <c r="I174" s="82">
        <v>210</v>
      </c>
      <c r="J174" s="84">
        <f>ROUND(D174/G174*100-100,2)</f>
        <v>-57.46</v>
      </c>
      <c r="K174" s="84">
        <f t="shared" si="92"/>
        <v>87.56</v>
      </c>
      <c r="L174" s="84">
        <f t="shared" si="93"/>
        <v>79.05</v>
      </c>
      <c r="M174" s="86"/>
      <c r="N174" s="86"/>
      <c r="O174" s="86"/>
    </row>
    <row r="175" spans="1:15" x14ac:dyDescent="0.35">
      <c r="A175" s="38"/>
      <c r="B175" s="37" t="s">
        <v>65</v>
      </c>
      <c r="C175" s="37" t="s">
        <v>62</v>
      </c>
      <c r="D175" s="82">
        <v>5573</v>
      </c>
      <c r="E175" s="82">
        <v>2778.526179</v>
      </c>
      <c r="F175" s="82">
        <v>16297</v>
      </c>
      <c r="G175" s="82">
        <v>5105</v>
      </c>
      <c r="H175" s="82">
        <v>1944</v>
      </c>
      <c r="I175" s="82">
        <v>11955</v>
      </c>
      <c r="J175" s="84">
        <f>ROUND(D175/G175*100-100,2)</f>
        <v>9.17</v>
      </c>
      <c r="K175" s="84">
        <f t="shared" si="92"/>
        <v>42.93</v>
      </c>
      <c r="L175" s="84">
        <f t="shared" si="93"/>
        <v>36.32</v>
      </c>
      <c r="M175" s="86"/>
      <c r="N175" s="86"/>
      <c r="O175" s="86"/>
    </row>
    <row r="176" spans="1:15" x14ac:dyDescent="0.35">
      <c r="A176" s="38"/>
      <c r="B176" s="37" t="s">
        <v>66</v>
      </c>
      <c r="C176" s="37" t="s">
        <v>7</v>
      </c>
      <c r="D176" s="79"/>
      <c r="E176" s="82">
        <v>41051.954805000023</v>
      </c>
      <c r="F176" s="82">
        <v>241424</v>
      </c>
      <c r="G176" s="79"/>
      <c r="H176" s="82">
        <v>40865</v>
      </c>
      <c r="I176" s="82">
        <v>250521</v>
      </c>
      <c r="J176" s="80" t="s">
        <v>22</v>
      </c>
      <c r="K176" s="84">
        <f t="shared" si="92"/>
        <v>0.46</v>
      </c>
      <c r="L176" s="84">
        <f t="shared" si="93"/>
        <v>-3.63</v>
      </c>
      <c r="M176" s="86"/>
      <c r="N176" s="86"/>
      <c r="O176" s="86"/>
    </row>
    <row r="177" spans="1:15" x14ac:dyDescent="0.35">
      <c r="A177" s="38"/>
      <c r="B177" s="37" t="s">
        <v>67</v>
      </c>
      <c r="C177" s="37" t="s">
        <v>7</v>
      </c>
      <c r="D177" s="79"/>
      <c r="E177" s="82">
        <v>11509.175711</v>
      </c>
      <c r="F177" s="82">
        <v>67676</v>
      </c>
      <c r="G177" s="79"/>
      <c r="H177" s="82">
        <v>11470</v>
      </c>
      <c r="I177" s="82">
        <v>70352</v>
      </c>
      <c r="J177" s="80" t="s">
        <v>22</v>
      </c>
      <c r="K177" s="84">
        <f t="shared" si="92"/>
        <v>0.34</v>
      </c>
      <c r="L177" s="84">
        <f t="shared" si="93"/>
        <v>-3.8</v>
      </c>
      <c r="M177" s="86"/>
      <c r="N177" s="86"/>
      <c r="O177" s="86"/>
    </row>
    <row r="178" spans="1:15" x14ac:dyDescent="0.35">
      <c r="A178" s="38"/>
      <c r="B178" s="37" t="s">
        <v>68</v>
      </c>
      <c r="C178" s="37" t="s">
        <v>69</v>
      </c>
      <c r="D178" s="82">
        <v>1911</v>
      </c>
      <c r="E178" s="82">
        <v>634.87377700000002</v>
      </c>
      <c r="F178" s="82">
        <v>3770</v>
      </c>
      <c r="G178" s="82">
        <v>867</v>
      </c>
      <c r="H178" s="82">
        <v>468</v>
      </c>
      <c r="I178" s="82">
        <v>2871</v>
      </c>
      <c r="J178" s="84">
        <f>ROUND(D178/G178*100-100,2)</f>
        <v>120.42</v>
      </c>
      <c r="K178" s="84">
        <f>ROUND(E178/H178*100-100,2)</f>
        <v>35.659999999999997</v>
      </c>
      <c r="L178" s="84">
        <f>ROUND(F178/I178*100-100,2)</f>
        <v>31.31</v>
      </c>
      <c r="M178" s="86"/>
      <c r="N178" s="86"/>
      <c r="O178" s="86"/>
    </row>
    <row r="179" spans="1:15" x14ac:dyDescent="0.35">
      <c r="A179" s="38"/>
      <c r="B179" s="37" t="s">
        <v>70</v>
      </c>
      <c r="C179" s="37" t="s">
        <v>7</v>
      </c>
      <c r="D179" s="79"/>
      <c r="E179" s="78">
        <f t="shared" ref="E179:F179" si="96">SUM(E180:E183)</f>
        <v>134241.33492300002</v>
      </c>
      <c r="F179" s="78">
        <f t="shared" si="96"/>
        <v>790520</v>
      </c>
      <c r="G179" s="79"/>
      <c r="H179" s="78">
        <f>SUM(H180:H183)</f>
        <v>101228</v>
      </c>
      <c r="I179" s="78">
        <f>SUM(I180:I183)</f>
        <v>621922</v>
      </c>
      <c r="J179" s="80" t="s">
        <v>22</v>
      </c>
      <c r="K179" s="84">
        <f t="shared" si="92"/>
        <v>32.61</v>
      </c>
      <c r="L179" s="84">
        <f t="shared" si="93"/>
        <v>27.11</v>
      </c>
      <c r="M179" s="86"/>
      <c r="N179" s="86"/>
      <c r="O179" s="86"/>
    </row>
    <row r="180" spans="1:15" x14ac:dyDescent="0.35">
      <c r="A180" s="37"/>
      <c r="B180" s="37" t="s">
        <v>71</v>
      </c>
      <c r="C180" s="37" t="s">
        <v>69</v>
      </c>
      <c r="D180" s="82">
        <v>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4">
        <v>0</v>
      </c>
      <c r="K180" s="84">
        <v>0</v>
      </c>
      <c r="L180" s="84">
        <v>0</v>
      </c>
      <c r="M180" s="86"/>
      <c r="N180" s="86"/>
      <c r="O180" s="86"/>
    </row>
    <row r="181" spans="1:15" x14ac:dyDescent="0.35">
      <c r="A181" s="37"/>
      <c r="B181" s="37" t="s">
        <v>72</v>
      </c>
      <c r="C181" s="37" t="s">
        <v>69</v>
      </c>
      <c r="D181" s="82">
        <v>137688</v>
      </c>
      <c r="E181" s="82">
        <v>37451.877869999997</v>
      </c>
      <c r="F181" s="82">
        <v>219912</v>
      </c>
      <c r="G181" s="82">
        <v>194400</v>
      </c>
      <c r="H181" s="82">
        <v>30134</v>
      </c>
      <c r="I181" s="82">
        <v>185916</v>
      </c>
      <c r="J181" s="84">
        <f>ROUND(D181/G181*100-100,2)</f>
        <v>-29.17</v>
      </c>
      <c r="K181" s="84">
        <f t="shared" si="92"/>
        <v>24.28</v>
      </c>
      <c r="L181" s="84">
        <f t="shared" si="93"/>
        <v>18.29</v>
      </c>
      <c r="M181" s="86"/>
      <c r="N181" s="86"/>
      <c r="O181" s="86"/>
    </row>
    <row r="182" spans="1:15" x14ac:dyDescent="0.35">
      <c r="A182" s="37"/>
      <c r="B182" s="37" t="s">
        <v>73</v>
      </c>
      <c r="C182" s="37" t="s">
        <v>69</v>
      </c>
      <c r="D182" s="82">
        <v>16604</v>
      </c>
      <c r="E182" s="82">
        <v>26290.742058</v>
      </c>
      <c r="F182" s="82">
        <v>154970</v>
      </c>
      <c r="G182" s="82">
        <v>12298</v>
      </c>
      <c r="H182" s="82">
        <v>26367</v>
      </c>
      <c r="I182" s="82">
        <v>161670</v>
      </c>
      <c r="J182" s="84">
        <f>ROUND(D182/G182*100-100,2)</f>
        <v>35.01</v>
      </c>
      <c r="K182" s="84">
        <f t="shared" si="92"/>
        <v>-0.28999999999999998</v>
      </c>
      <c r="L182" s="84">
        <f t="shared" si="93"/>
        <v>-4.1399999999999997</v>
      </c>
      <c r="M182" s="86"/>
      <c r="N182" s="86"/>
      <c r="O182" s="86"/>
    </row>
    <row r="183" spans="1:15" x14ac:dyDescent="0.35">
      <c r="A183" s="37"/>
      <c r="B183" s="37" t="s">
        <v>74</v>
      </c>
      <c r="C183" s="37" t="s">
        <v>7</v>
      </c>
      <c r="D183" s="79"/>
      <c r="E183" s="82">
        <v>70498.714995000002</v>
      </c>
      <c r="F183" s="82">
        <v>415638</v>
      </c>
      <c r="G183" s="79"/>
      <c r="H183" s="82">
        <v>44727</v>
      </c>
      <c r="I183" s="82">
        <v>274336</v>
      </c>
      <c r="J183" s="80" t="s">
        <v>22</v>
      </c>
      <c r="K183" s="84">
        <f t="shared" si="92"/>
        <v>57.62</v>
      </c>
      <c r="L183" s="84">
        <f t="shared" si="93"/>
        <v>51.51</v>
      </c>
      <c r="M183" s="86"/>
      <c r="N183" s="86"/>
      <c r="O183" s="86"/>
    </row>
    <row r="184" spans="1:15" x14ac:dyDescent="0.35">
      <c r="A184" s="38"/>
      <c r="B184" s="37" t="s">
        <v>75</v>
      </c>
      <c r="C184" s="37" t="s">
        <v>7</v>
      </c>
      <c r="D184" s="79"/>
      <c r="E184" s="78">
        <f t="shared" ref="E184:F184" si="97">SUM(E185:E191)</f>
        <v>22452.916632</v>
      </c>
      <c r="F184" s="78">
        <f t="shared" si="97"/>
        <v>131972</v>
      </c>
      <c r="G184" s="79"/>
      <c r="H184" s="78">
        <f>SUM(H185:H191)</f>
        <v>19776</v>
      </c>
      <c r="I184" s="78">
        <f>SUM(I185:I191)</f>
        <v>121387</v>
      </c>
      <c r="J184" s="80" t="s">
        <v>22</v>
      </c>
      <c r="K184" s="84">
        <f t="shared" si="92"/>
        <v>13.54</v>
      </c>
      <c r="L184" s="84">
        <f t="shared" si="93"/>
        <v>8.7200000000000006</v>
      </c>
      <c r="M184" s="86"/>
      <c r="N184" s="86"/>
      <c r="O184" s="86"/>
    </row>
    <row r="185" spans="1:15" x14ac:dyDescent="0.35">
      <c r="A185" s="37"/>
      <c r="B185" s="37" t="s">
        <v>76</v>
      </c>
      <c r="C185" s="32" t="s">
        <v>77</v>
      </c>
      <c r="D185" s="82">
        <v>745</v>
      </c>
      <c r="E185" s="82">
        <v>2234.103877</v>
      </c>
      <c r="F185" s="82">
        <v>13145</v>
      </c>
      <c r="G185" s="82">
        <v>926</v>
      </c>
      <c r="H185" s="82">
        <v>2370</v>
      </c>
      <c r="I185" s="82">
        <v>14475</v>
      </c>
      <c r="J185" s="84">
        <f>ROUND(D185/G185*100-100,2)</f>
        <v>-19.55</v>
      </c>
      <c r="K185" s="84">
        <f>ROUND(E185/H185*100-100,2)</f>
        <v>-5.73</v>
      </c>
      <c r="L185" s="84">
        <f>ROUND(F185/I185*100-100,2)</f>
        <v>-9.19</v>
      </c>
      <c r="M185" s="86"/>
      <c r="N185" s="86"/>
      <c r="O185" s="86"/>
    </row>
    <row r="186" spans="1:15" x14ac:dyDescent="0.35">
      <c r="A186" s="37"/>
      <c r="B186" s="37" t="s">
        <v>78</v>
      </c>
      <c r="C186" s="37" t="s">
        <v>7</v>
      </c>
      <c r="D186" s="79"/>
      <c r="E186" s="82">
        <v>1021.2163929999999</v>
      </c>
      <c r="F186" s="82">
        <v>5980</v>
      </c>
      <c r="G186" s="79"/>
      <c r="H186" s="82">
        <v>1123</v>
      </c>
      <c r="I186" s="82">
        <v>6900</v>
      </c>
      <c r="J186" s="80" t="s">
        <v>22</v>
      </c>
      <c r="K186" s="84">
        <f t="shared" si="92"/>
        <v>-9.06</v>
      </c>
      <c r="L186" s="84">
        <f t="shared" si="93"/>
        <v>-13.33</v>
      </c>
      <c r="M186" s="86"/>
      <c r="N186" s="86"/>
      <c r="O186" s="86"/>
    </row>
    <row r="187" spans="1:15" x14ac:dyDescent="0.35">
      <c r="B187" s="37" t="s">
        <v>79</v>
      </c>
      <c r="C187" s="37" t="s">
        <v>7</v>
      </c>
      <c r="D187" s="79"/>
      <c r="E187" s="82">
        <v>3403.834852</v>
      </c>
      <c r="F187" s="82">
        <v>19942</v>
      </c>
      <c r="G187" s="79"/>
      <c r="H187" s="82">
        <v>4289</v>
      </c>
      <c r="I187" s="82">
        <v>26320</v>
      </c>
      <c r="J187" s="80" t="s">
        <v>22</v>
      </c>
      <c r="K187" s="84">
        <f t="shared" ref="K187" si="98">ROUND(E187/H187*100-100,2)</f>
        <v>-20.64</v>
      </c>
      <c r="L187" s="84">
        <f t="shared" ref="L187" si="99">ROUND(F187/I187*100-100,2)</f>
        <v>-24.23</v>
      </c>
      <c r="M187" s="86"/>
      <c r="N187" s="86"/>
      <c r="O187" s="86"/>
    </row>
    <row r="188" spans="1:15" x14ac:dyDescent="0.35">
      <c r="B188" s="37" t="s">
        <v>80</v>
      </c>
      <c r="D188" s="82"/>
      <c r="E188" s="78"/>
      <c r="F188" s="78"/>
      <c r="G188" s="82"/>
      <c r="H188" s="78"/>
      <c r="I188" s="78"/>
      <c r="J188" s="84"/>
      <c r="K188" s="84"/>
      <c r="L188" s="84"/>
      <c r="M188" s="86"/>
      <c r="N188" s="86"/>
      <c r="O188" s="86"/>
    </row>
    <row r="189" spans="1:15" x14ac:dyDescent="0.35">
      <c r="B189" s="37" t="s">
        <v>81</v>
      </c>
      <c r="C189" s="37" t="s">
        <v>7</v>
      </c>
      <c r="D189" s="79"/>
      <c r="E189" s="78">
        <v>5967.3985000000002</v>
      </c>
      <c r="F189" s="78">
        <v>35155</v>
      </c>
      <c r="G189" s="79"/>
      <c r="H189" s="78">
        <v>5431</v>
      </c>
      <c r="I189" s="78">
        <v>33369</v>
      </c>
      <c r="J189" s="80" t="s">
        <v>22</v>
      </c>
      <c r="K189" s="84">
        <f t="shared" ref="K189:K198" si="100">ROUND(E189/H189*100-100,2)</f>
        <v>9.8800000000000008</v>
      </c>
      <c r="L189" s="84">
        <f t="shared" ref="L189:L198" si="101">ROUND(F189/I189*100-100,2)</f>
        <v>5.35</v>
      </c>
      <c r="M189" s="86"/>
      <c r="N189" s="86"/>
      <c r="O189" s="86"/>
    </row>
    <row r="190" spans="1:15" x14ac:dyDescent="0.35">
      <c r="B190" s="37" t="s">
        <v>82</v>
      </c>
      <c r="C190" s="37" t="s">
        <v>7</v>
      </c>
      <c r="D190" s="79"/>
      <c r="E190" s="82">
        <v>2695.8558429999998</v>
      </c>
      <c r="F190" s="82">
        <v>15831</v>
      </c>
      <c r="G190" s="79"/>
      <c r="H190" s="82">
        <v>1739</v>
      </c>
      <c r="I190" s="82">
        <v>10670</v>
      </c>
      <c r="J190" s="80" t="s">
        <v>22</v>
      </c>
      <c r="K190" s="84">
        <f t="shared" si="100"/>
        <v>55.02</v>
      </c>
      <c r="L190" s="84">
        <f t="shared" si="101"/>
        <v>48.37</v>
      </c>
      <c r="M190" s="86"/>
      <c r="N190" s="86"/>
      <c r="O190" s="86"/>
    </row>
    <row r="191" spans="1:15" x14ac:dyDescent="0.35">
      <c r="B191" s="37" t="s">
        <v>83</v>
      </c>
      <c r="C191" s="37" t="s">
        <v>7</v>
      </c>
      <c r="D191" s="79"/>
      <c r="E191" s="82">
        <v>7130.5071669999998</v>
      </c>
      <c r="F191" s="82">
        <v>41919</v>
      </c>
      <c r="G191" s="79"/>
      <c r="H191" s="82">
        <v>4824</v>
      </c>
      <c r="I191" s="82">
        <v>29653</v>
      </c>
      <c r="J191" s="80" t="s">
        <v>22</v>
      </c>
      <c r="K191" s="84">
        <f t="shared" si="100"/>
        <v>47.81</v>
      </c>
      <c r="L191" s="84">
        <f t="shared" si="101"/>
        <v>41.37</v>
      </c>
      <c r="M191" s="86"/>
      <c r="N191" s="86"/>
      <c r="O191" s="86"/>
    </row>
    <row r="192" spans="1:15" x14ac:dyDescent="0.35">
      <c r="A192" s="38"/>
      <c r="B192" s="37" t="s">
        <v>84</v>
      </c>
      <c r="C192" s="37" t="s">
        <v>116</v>
      </c>
      <c r="D192" s="82">
        <v>4063</v>
      </c>
      <c r="E192" s="82">
        <v>853.89473799999996</v>
      </c>
      <c r="F192" s="82">
        <v>4952</v>
      </c>
      <c r="G192" s="82">
        <v>2915</v>
      </c>
      <c r="H192" s="82">
        <v>655</v>
      </c>
      <c r="I192" s="82">
        <v>4024</v>
      </c>
      <c r="J192" s="84">
        <f>ROUND(D192/G192*100-100,2)</f>
        <v>39.380000000000003</v>
      </c>
      <c r="K192" s="84">
        <f t="shared" si="100"/>
        <v>30.37</v>
      </c>
      <c r="L192" s="84">
        <f t="shared" si="101"/>
        <v>23.06</v>
      </c>
      <c r="M192" s="86"/>
      <c r="N192" s="86"/>
      <c r="O192" s="86"/>
    </row>
    <row r="193" spans="1:18" x14ac:dyDescent="0.35">
      <c r="A193" s="38"/>
      <c r="B193" s="37" t="s">
        <v>85</v>
      </c>
      <c r="C193" s="37" t="s">
        <v>7</v>
      </c>
      <c r="D193" s="79"/>
      <c r="E193" s="82">
        <v>890.80944199999999</v>
      </c>
      <c r="F193" s="82">
        <v>5237</v>
      </c>
      <c r="G193" s="79"/>
      <c r="H193" s="82">
        <v>947</v>
      </c>
      <c r="I193" s="82">
        <v>5835</v>
      </c>
      <c r="J193" s="80" t="s">
        <v>22</v>
      </c>
      <c r="K193" s="84">
        <f t="shared" si="100"/>
        <v>-5.93</v>
      </c>
      <c r="L193" s="84">
        <f t="shared" si="101"/>
        <v>-10.25</v>
      </c>
      <c r="M193" s="86"/>
      <c r="N193" s="86"/>
      <c r="O193" s="86"/>
    </row>
    <row r="194" spans="1:18" x14ac:dyDescent="0.35">
      <c r="A194" s="38"/>
      <c r="B194" s="37" t="s">
        <v>86</v>
      </c>
      <c r="C194" s="32" t="s">
        <v>77</v>
      </c>
      <c r="D194" s="82">
        <v>555</v>
      </c>
      <c r="E194" s="82">
        <v>863.96157199999993</v>
      </c>
      <c r="F194" s="82">
        <v>5066</v>
      </c>
      <c r="G194" s="82">
        <v>92</v>
      </c>
      <c r="H194" s="82">
        <v>295</v>
      </c>
      <c r="I194" s="82">
        <v>1812</v>
      </c>
      <c r="J194" s="84">
        <f t="shared" ref="J194:J195" si="102">ROUND(D194/G194*100-100,2)</f>
        <v>503.26</v>
      </c>
      <c r="K194" s="84">
        <f t="shared" si="100"/>
        <v>192.87</v>
      </c>
      <c r="L194" s="84">
        <f t="shared" si="101"/>
        <v>179.58</v>
      </c>
      <c r="M194" s="86"/>
      <c r="N194" s="86"/>
      <c r="O194" s="86"/>
    </row>
    <row r="195" spans="1:18" x14ac:dyDescent="0.35">
      <c r="A195" s="38"/>
      <c r="B195" s="37" t="s">
        <v>87</v>
      </c>
      <c r="C195" s="37" t="s">
        <v>69</v>
      </c>
      <c r="D195" s="82">
        <v>24442</v>
      </c>
      <c r="E195" s="82">
        <v>644.34321299999999</v>
      </c>
      <c r="F195" s="82">
        <v>3654</v>
      </c>
      <c r="G195" s="82">
        <v>523</v>
      </c>
      <c r="H195" s="82">
        <v>8</v>
      </c>
      <c r="I195" s="82">
        <v>50</v>
      </c>
      <c r="J195" s="84">
        <f t="shared" si="102"/>
        <v>4573.42</v>
      </c>
      <c r="K195" s="84">
        <f t="shared" si="100"/>
        <v>7954.29</v>
      </c>
      <c r="L195" s="84">
        <f t="shared" si="101"/>
        <v>7208</v>
      </c>
      <c r="M195" s="86"/>
      <c r="N195" s="86"/>
      <c r="O195" s="86"/>
    </row>
    <row r="196" spans="1:18" x14ac:dyDescent="0.35">
      <c r="A196" s="38"/>
      <c r="B196" s="37" t="s">
        <v>88</v>
      </c>
      <c r="C196" s="37" t="s">
        <v>7</v>
      </c>
      <c r="D196" s="79"/>
      <c r="E196" s="82">
        <v>0</v>
      </c>
      <c r="F196" s="82">
        <v>0</v>
      </c>
      <c r="G196" s="79"/>
      <c r="H196" s="82">
        <v>0</v>
      </c>
      <c r="I196" s="82">
        <v>0</v>
      </c>
      <c r="J196" s="80" t="s">
        <v>22</v>
      </c>
      <c r="K196" s="84">
        <v>0</v>
      </c>
      <c r="L196" s="84">
        <v>0</v>
      </c>
      <c r="M196" s="86"/>
      <c r="N196" s="86"/>
      <c r="O196" s="86"/>
    </row>
    <row r="197" spans="1:18" x14ac:dyDescent="0.35">
      <c r="A197" s="38"/>
      <c r="B197" s="37" t="s">
        <v>89</v>
      </c>
      <c r="C197" s="37" t="s">
        <v>69</v>
      </c>
      <c r="D197" s="82">
        <v>4315293</v>
      </c>
      <c r="E197" s="82">
        <v>27589.28342</v>
      </c>
      <c r="F197" s="82">
        <v>160927</v>
      </c>
      <c r="G197" s="82">
        <v>4932700</v>
      </c>
      <c r="H197" s="82">
        <v>26756</v>
      </c>
      <c r="I197" s="82">
        <v>163671</v>
      </c>
      <c r="J197" s="84">
        <f t="shared" ref="J197:J198" si="103">ROUND(D197/G197*100-100,2)</f>
        <v>-12.52</v>
      </c>
      <c r="K197" s="84">
        <f t="shared" si="100"/>
        <v>3.11</v>
      </c>
      <c r="L197" s="84">
        <f t="shared" si="101"/>
        <v>-1.68</v>
      </c>
      <c r="M197" s="86"/>
      <c r="N197" s="86"/>
      <c r="O197" s="86"/>
    </row>
    <row r="198" spans="1:18" x14ac:dyDescent="0.35">
      <c r="A198" s="38"/>
      <c r="B198" s="37" t="s">
        <v>90</v>
      </c>
      <c r="C198" s="37" t="s">
        <v>69</v>
      </c>
      <c r="D198" s="82">
        <v>14318</v>
      </c>
      <c r="E198" s="82">
        <v>3965.815744</v>
      </c>
      <c r="F198" s="82">
        <v>23176</v>
      </c>
      <c r="G198" s="82">
        <v>16831</v>
      </c>
      <c r="H198" s="82">
        <v>3284</v>
      </c>
      <c r="I198" s="82">
        <v>20135</v>
      </c>
      <c r="J198" s="84">
        <f t="shared" si="103"/>
        <v>-14.93</v>
      </c>
      <c r="K198" s="84">
        <f t="shared" si="100"/>
        <v>20.76</v>
      </c>
      <c r="L198" s="84">
        <f t="shared" si="101"/>
        <v>15.1</v>
      </c>
      <c r="M198" s="86"/>
      <c r="N198" s="86"/>
      <c r="O198" s="86"/>
    </row>
    <row r="199" spans="1:18" x14ac:dyDescent="0.35">
      <c r="D199" s="82"/>
      <c r="E199" s="82"/>
      <c r="F199" s="82"/>
      <c r="G199" s="82"/>
      <c r="H199" s="82"/>
      <c r="I199" s="82"/>
      <c r="J199" s="84"/>
      <c r="K199" s="84"/>
      <c r="L199" s="84"/>
      <c r="M199" s="85"/>
      <c r="N199" s="86"/>
      <c r="O199" s="86"/>
    </row>
    <row r="200" spans="1:18" x14ac:dyDescent="0.35">
      <c r="A200" s="37"/>
      <c r="B200" s="37" t="s">
        <v>91</v>
      </c>
      <c r="C200" s="37"/>
      <c r="D200" s="79"/>
      <c r="E200" s="78">
        <f t="shared" ref="E200:F200" si="104">E112-SUM(E114,E130,E145,E151)</f>
        <v>248028.08500700025</v>
      </c>
      <c r="F200" s="78">
        <f t="shared" si="104"/>
        <v>1452667</v>
      </c>
      <c r="G200" s="79"/>
      <c r="H200" s="78">
        <f>H112-SUM(H114,H130,H145,H151)</f>
        <v>162160</v>
      </c>
      <c r="I200" s="78">
        <f>I112-SUM(I114,I130,I145,I151)</f>
        <v>995807</v>
      </c>
      <c r="J200" s="80" t="s">
        <v>22</v>
      </c>
      <c r="K200" s="84">
        <f t="shared" ref="K200" si="105">ROUND(E200/H200*100-100,2)</f>
        <v>52.95</v>
      </c>
      <c r="L200" s="84">
        <f t="shared" ref="L200" si="106">ROUND(F200/I200*100-100,2)</f>
        <v>45.88</v>
      </c>
      <c r="M200" s="85"/>
      <c r="N200" s="86"/>
      <c r="O200" s="86"/>
    </row>
    <row r="201" spans="1:18" x14ac:dyDescent="0.35">
      <c r="A201" s="40"/>
      <c r="B201" s="34"/>
      <c r="C201" s="34"/>
      <c r="D201" s="34"/>
      <c r="E201" s="34"/>
      <c r="F201" s="35"/>
      <c r="G201" s="34"/>
      <c r="H201" s="34"/>
      <c r="I201" s="34"/>
      <c r="J201" s="34"/>
      <c r="K201" s="34"/>
      <c r="L201" s="34"/>
    </row>
    <row r="202" spans="1:18" x14ac:dyDescent="0.35">
      <c r="B202" s="37" t="s">
        <v>92</v>
      </c>
    </row>
    <row r="203" spans="1:18" x14ac:dyDescent="0.35">
      <c r="A203" s="2" t="s">
        <v>108</v>
      </c>
    </row>
    <row r="204" spans="1:18" x14ac:dyDescent="0.35">
      <c r="D204" s="37"/>
      <c r="E204" s="3"/>
      <c r="G204" s="37"/>
      <c r="H204" s="3"/>
      <c r="K204" s="3"/>
      <c r="O204" s="5"/>
    </row>
    <row r="205" spans="1:18" x14ac:dyDescent="0.35">
      <c r="A205" s="37"/>
      <c r="E205" s="3"/>
      <c r="H205" s="3"/>
      <c r="K205" s="3"/>
    </row>
    <row r="206" spans="1:18" x14ac:dyDescent="0.35">
      <c r="A206" s="37"/>
      <c r="C206" s="37"/>
      <c r="D206" s="37"/>
      <c r="E206" s="3"/>
      <c r="G206" s="37"/>
      <c r="H206" s="3"/>
      <c r="J206" s="37"/>
      <c r="K206" s="3"/>
      <c r="M206" s="37"/>
      <c r="N206" s="5"/>
      <c r="R206" s="37"/>
    </row>
    <row r="207" spans="1:18" x14ac:dyDescent="0.35">
      <c r="A207" s="37"/>
      <c r="B207" s="37"/>
      <c r="C207" s="37"/>
      <c r="D207" s="37"/>
      <c r="E207" s="3"/>
      <c r="H207" s="3"/>
      <c r="K207" s="3"/>
      <c r="M207" s="37"/>
      <c r="P207" s="37"/>
    </row>
    <row r="208" spans="1:18" x14ac:dyDescent="0.35">
      <c r="A208" s="37"/>
      <c r="B208" s="37"/>
      <c r="C208" s="37"/>
      <c r="D208" s="37"/>
      <c r="E208" s="50"/>
      <c r="F208" s="37"/>
      <c r="G208" s="37"/>
      <c r="H208" s="50"/>
      <c r="I208" s="37"/>
      <c r="J208" s="37"/>
      <c r="K208" s="50"/>
      <c r="L208" s="37"/>
      <c r="M208" s="37"/>
    </row>
    <row r="209" spans="14:15" x14ac:dyDescent="0.35">
      <c r="N209" s="2"/>
      <c r="O209" s="2"/>
    </row>
    <row r="210" spans="14:15" x14ac:dyDescent="0.35">
      <c r="N210" s="2"/>
      <c r="O210" s="2"/>
    </row>
    <row r="211" spans="14:15" x14ac:dyDescent="0.35">
      <c r="N211" s="2"/>
      <c r="O211" s="2"/>
    </row>
    <row r="212" spans="14:15" x14ac:dyDescent="0.35">
      <c r="N212" s="2"/>
      <c r="O212" s="2"/>
    </row>
    <row r="213" spans="14:15" x14ac:dyDescent="0.35">
      <c r="N213" s="2"/>
      <c r="O213" s="2"/>
    </row>
    <row r="214" spans="14:15" x14ac:dyDescent="0.35">
      <c r="N214" s="2"/>
      <c r="O214" s="2"/>
    </row>
    <row r="215" spans="14:15" x14ac:dyDescent="0.35">
      <c r="N215" s="2"/>
      <c r="O215" s="2"/>
    </row>
    <row r="216" spans="14:15" x14ac:dyDescent="0.35">
      <c r="N216" s="2"/>
      <c r="O216" s="2"/>
    </row>
    <row r="217" spans="14:15" x14ac:dyDescent="0.35">
      <c r="N217" s="2"/>
      <c r="O217" s="2"/>
    </row>
    <row r="218" spans="14:15" x14ac:dyDescent="0.35">
      <c r="N218" s="2"/>
      <c r="O218" s="2"/>
    </row>
    <row r="219" spans="14:15" x14ac:dyDescent="0.35">
      <c r="N219" s="2"/>
      <c r="O219" s="2"/>
    </row>
    <row r="220" spans="14:15" x14ac:dyDescent="0.35">
      <c r="N220" s="2"/>
      <c r="O220" s="2"/>
    </row>
    <row r="221" spans="14:15" x14ac:dyDescent="0.35">
      <c r="N221" s="2"/>
      <c r="O221" s="2"/>
    </row>
    <row r="222" spans="14:15" x14ac:dyDescent="0.35">
      <c r="N222" s="2"/>
      <c r="O222" s="2"/>
    </row>
    <row r="223" spans="14:15" x14ac:dyDescent="0.35">
      <c r="N223" s="2"/>
      <c r="O223" s="2"/>
    </row>
    <row r="224" spans="14:15" x14ac:dyDescent="0.35">
      <c r="N224" s="2"/>
      <c r="O224" s="2"/>
    </row>
    <row r="225" spans="1:18" x14ac:dyDescent="0.35">
      <c r="N225" s="2"/>
      <c r="O225" s="2"/>
    </row>
    <row r="226" spans="1:18" x14ac:dyDescent="0.35">
      <c r="A226" s="37"/>
      <c r="B226" s="37"/>
      <c r="C226" s="51"/>
      <c r="D226" s="38"/>
      <c r="E226" s="3"/>
      <c r="F226" s="38"/>
      <c r="G226" s="38"/>
      <c r="H226" s="3"/>
      <c r="I226" s="38"/>
      <c r="J226" s="38"/>
      <c r="K226" s="3"/>
      <c r="L226" s="38"/>
      <c r="M226" s="39"/>
      <c r="P226" s="39"/>
      <c r="Q226" s="39"/>
      <c r="R226" s="39"/>
    </row>
    <row r="227" spans="1:18" x14ac:dyDescent="0.35">
      <c r="A227" s="37"/>
      <c r="B227" s="37"/>
      <c r="C227" s="51"/>
      <c r="D227" s="52"/>
      <c r="E227" s="3"/>
      <c r="F227" s="38"/>
      <c r="G227" s="52"/>
      <c r="H227" s="3"/>
      <c r="I227" s="38"/>
      <c r="J227" s="52"/>
      <c r="K227" s="3"/>
      <c r="L227" s="38"/>
      <c r="M227" s="52"/>
      <c r="P227" s="52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A235" s="37"/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A236" s="37"/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B251" s="37"/>
      <c r="C251" s="51"/>
      <c r="D251" s="52"/>
      <c r="E251" s="3"/>
      <c r="F251" s="38"/>
      <c r="G251" s="52"/>
      <c r="H251" s="3"/>
      <c r="I251" s="38"/>
      <c r="J251" s="52"/>
      <c r="K251" s="3"/>
      <c r="L251" s="38"/>
      <c r="M251" s="52"/>
      <c r="P251" s="52"/>
      <c r="Q251" s="39"/>
      <c r="R251" s="39"/>
    </row>
    <row r="252" spans="1:18" x14ac:dyDescent="0.35">
      <c r="B252" s="37"/>
      <c r="C252" s="51"/>
      <c r="D252" s="52"/>
      <c r="E252" s="3"/>
      <c r="F252" s="38"/>
      <c r="G252" s="52"/>
      <c r="H252" s="3"/>
      <c r="I252" s="38"/>
      <c r="J252" s="52"/>
      <c r="K252" s="3"/>
      <c r="L252" s="38"/>
      <c r="M252" s="52"/>
      <c r="P252" s="52"/>
      <c r="Q252" s="39"/>
      <c r="R252" s="39"/>
    </row>
    <row r="253" spans="1:18" x14ac:dyDescent="0.35">
      <c r="A253" s="53"/>
      <c r="B253" s="37"/>
      <c r="C253" s="51"/>
      <c r="D253" s="38"/>
      <c r="E253" s="54"/>
      <c r="F253" s="38"/>
      <c r="G253" s="38"/>
      <c r="H253" s="54"/>
      <c r="I253" s="38"/>
      <c r="J253" s="55"/>
      <c r="K253" s="56"/>
      <c r="L253" s="55"/>
      <c r="M253" s="39"/>
      <c r="P253" s="57"/>
      <c r="Q253" s="39"/>
      <c r="R253" s="39"/>
    </row>
    <row r="254" spans="1:18" x14ac:dyDescent="0.35">
      <c r="A254" s="53"/>
      <c r="B254" s="37"/>
      <c r="C254" s="51"/>
      <c r="D254" s="38"/>
      <c r="E254" s="54"/>
      <c r="F254" s="38"/>
      <c r="G254" s="38"/>
      <c r="H254" s="54"/>
      <c r="I254" s="38"/>
      <c r="J254" s="55"/>
      <c r="K254" s="56"/>
      <c r="L254" s="55"/>
      <c r="M254" s="39"/>
      <c r="P254" s="39"/>
      <c r="Q254" s="39"/>
      <c r="R254" s="39"/>
    </row>
    <row r="255" spans="1:18" x14ac:dyDescent="0.35">
      <c r="A255" s="53"/>
      <c r="B255" s="37"/>
      <c r="C255" s="51"/>
      <c r="D255" s="38"/>
      <c r="E255" s="54"/>
      <c r="F255" s="38"/>
      <c r="G255" s="38"/>
      <c r="H255" s="54"/>
      <c r="I255" s="38"/>
      <c r="J255" s="55"/>
      <c r="K255" s="56"/>
      <c r="L255" s="55"/>
      <c r="M255" s="39"/>
      <c r="P255" s="39"/>
      <c r="Q255" s="39"/>
      <c r="R255" s="39"/>
    </row>
    <row r="256" spans="1:18" x14ac:dyDescent="0.35">
      <c r="A256" s="37"/>
      <c r="D256" s="37"/>
      <c r="E256" s="3"/>
      <c r="G256" s="37"/>
      <c r="H256" s="3"/>
      <c r="K256" s="3"/>
      <c r="O256" s="5"/>
    </row>
    <row r="257" spans="1:18" x14ac:dyDescent="0.35">
      <c r="D257" s="37"/>
      <c r="E257" s="3"/>
      <c r="G257" s="37"/>
      <c r="H257" s="3"/>
      <c r="K257" s="3"/>
      <c r="O257" s="5"/>
    </row>
    <row r="258" spans="1:18" x14ac:dyDescent="0.35">
      <c r="A258" s="37"/>
      <c r="E258" s="3"/>
      <c r="H258" s="3"/>
      <c r="K258" s="3"/>
    </row>
    <row r="259" spans="1:18" x14ac:dyDescent="0.35">
      <c r="A259" s="37"/>
      <c r="B259" s="37"/>
      <c r="C259" s="37"/>
      <c r="D259" s="37"/>
      <c r="E259" s="3"/>
      <c r="G259" s="37"/>
      <c r="H259" s="3"/>
      <c r="J259" s="37"/>
      <c r="K259" s="3"/>
      <c r="M259" s="37"/>
      <c r="N259" s="5"/>
      <c r="R259" s="37"/>
    </row>
    <row r="260" spans="1:18" x14ac:dyDescent="0.35">
      <c r="A260" s="37"/>
      <c r="B260" s="37"/>
      <c r="C260" s="37"/>
      <c r="D260" s="37"/>
      <c r="E260" s="3"/>
      <c r="H260" s="3"/>
      <c r="K260" s="3"/>
      <c r="M260" s="37"/>
      <c r="P260" s="37"/>
    </row>
    <row r="261" spans="1:18" x14ac:dyDescent="0.35">
      <c r="A261" s="37"/>
      <c r="B261" s="37"/>
      <c r="C261" s="37"/>
      <c r="D261" s="37"/>
      <c r="E261" s="50"/>
      <c r="F261" s="37"/>
      <c r="G261" s="37"/>
      <c r="H261" s="50"/>
      <c r="I261" s="37"/>
      <c r="J261" s="37"/>
      <c r="K261" s="50"/>
      <c r="L261" s="37"/>
      <c r="M261" s="37"/>
    </row>
    <row r="262" spans="1:18" x14ac:dyDescent="0.35">
      <c r="A262" s="37"/>
      <c r="B262" s="37"/>
      <c r="C262" s="37"/>
      <c r="D262" s="37"/>
      <c r="E262" s="50"/>
      <c r="G262" s="37"/>
      <c r="H262" s="50"/>
      <c r="J262" s="37"/>
      <c r="K262" s="50"/>
      <c r="M262" s="37"/>
      <c r="N262" s="5"/>
      <c r="P262" s="37"/>
      <c r="Q262" s="37"/>
    </row>
    <row r="263" spans="1:18" x14ac:dyDescent="0.35">
      <c r="A263" s="37"/>
      <c r="B263" s="37"/>
      <c r="C263" s="37"/>
      <c r="D263" s="37"/>
      <c r="E263" s="50"/>
      <c r="G263" s="37"/>
      <c r="H263" s="50"/>
      <c r="J263" s="37"/>
      <c r="K263" s="50"/>
      <c r="M263" s="37"/>
      <c r="N263" s="5"/>
      <c r="P263" s="37"/>
      <c r="Q263" s="37"/>
    </row>
    <row r="264" spans="1:18" x14ac:dyDescent="0.35">
      <c r="A264" s="37"/>
      <c r="B264" s="37"/>
      <c r="C264" s="37"/>
      <c r="D264" s="37"/>
      <c r="E264" s="50"/>
      <c r="F264" s="37"/>
      <c r="G264" s="37"/>
      <c r="H264" s="50"/>
      <c r="I264" s="37"/>
      <c r="J264" s="37"/>
      <c r="K264" s="50"/>
      <c r="L264" s="37"/>
      <c r="M264" s="37"/>
      <c r="N264" s="5"/>
      <c r="O264" s="5"/>
      <c r="P264" s="37"/>
      <c r="Q264" s="37"/>
      <c r="R264" s="37"/>
    </row>
    <row r="265" spans="1:18" x14ac:dyDescent="0.35">
      <c r="A265" s="37"/>
      <c r="E265" s="3"/>
      <c r="H265" s="3"/>
      <c r="K265" s="3"/>
    </row>
    <row r="266" spans="1:18" x14ac:dyDescent="0.35">
      <c r="A266" s="37"/>
      <c r="B266" s="37"/>
      <c r="C266" s="51"/>
      <c r="D266" s="52"/>
      <c r="E266" s="3"/>
      <c r="F266" s="38"/>
      <c r="G266" s="52"/>
      <c r="H266" s="3"/>
      <c r="I266" s="38"/>
      <c r="J266" s="52"/>
      <c r="K266" s="3"/>
      <c r="L266" s="38"/>
      <c r="M266" s="52"/>
      <c r="P266" s="52"/>
      <c r="Q266" s="39"/>
      <c r="R266" s="39"/>
    </row>
    <row r="267" spans="1:18" x14ac:dyDescent="0.35">
      <c r="A267" s="37"/>
      <c r="B267" s="37"/>
      <c r="C267" s="51"/>
      <c r="D267" s="38"/>
      <c r="E267" s="3"/>
      <c r="F267" s="38"/>
      <c r="G267" s="38"/>
      <c r="H267" s="3"/>
      <c r="I267" s="38"/>
      <c r="J267" s="38"/>
      <c r="K267" s="54"/>
      <c r="L267" s="55"/>
      <c r="M267" s="39"/>
      <c r="P267" s="39"/>
      <c r="Q267" s="39"/>
      <c r="R267" s="39"/>
    </row>
    <row r="268" spans="1:18" x14ac:dyDescent="0.35">
      <c r="A268" s="37"/>
      <c r="B268" s="37"/>
      <c r="C268" s="51"/>
      <c r="D268" s="38"/>
      <c r="E268" s="3"/>
      <c r="F268" s="38"/>
      <c r="G268" s="38"/>
      <c r="H268" s="3"/>
      <c r="I268" s="38"/>
      <c r="J268" s="38"/>
      <c r="K268" s="54"/>
      <c r="L268" s="55"/>
      <c r="M268" s="39"/>
      <c r="P268" s="39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54"/>
      <c r="L269" s="55"/>
      <c r="M269" s="39"/>
      <c r="P269" s="39"/>
      <c r="Q269" s="39"/>
      <c r="R269" s="39"/>
    </row>
    <row r="270" spans="1:18" x14ac:dyDescent="0.35">
      <c r="A270" s="37"/>
      <c r="B270" s="37"/>
      <c r="C270" s="51"/>
      <c r="D270" s="52"/>
      <c r="E270" s="3"/>
      <c r="F270" s="38"/>
      <c r="G270" s="52"/>
      <c r="H270" s="3"/>
      <c r="I270" s="38"/>
      <c r="J270" s="52"/>
      <c r="K270" s="3"/>
      <c r="L270" s="38"/>
      <c r="M270" s="52"/>
      <c r="P270" s="52"/>
      <c r="Q270" s="39"/>
      <c r="R270" s="39"/>
    </row>
    <row r="271" spans="1:18" x14ac:dyDescent="0.35">
      <c r="A271" s="37"/>
      <c r="B271" s="37"/>
      <c r="C271" s="51"/>
      <c r="D271" s="38"/>
      <c r="E271" s="3"/>
      <c r="F271" s="38"/>
      <c r="G271" s="38"/>
      <c r="H271" s="3"/>
      <c r="I271" s="38"/>
      <c r="J271" s="38"/>
      <c r="K271" s="3"/>
      <c r="L271" s="38"/>
      <c r="M271" s="39"/>
      <c r="P271" s="39"/>
      <c r="Q271" s="39"/>
      <c r="R271" s="39"/>
    </row>
    <row r="272" spans="1:18" x14ac:dyDescent="0.35"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A273" s="37"/>
      <c r="B273" s="37"/>
      <c r="C273" s="51"/>
      <c r="D273" s="38"/>
      <c r="E273" s="3"/>
      <c r="F273" s="38"/>
      <c r="G273" s="38"/>
      <c r="H273" s="3"/>
      <c r="I273" s="38"/>
      <c r="J273" s="38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52"/>
      <c r="E275" s="3"/>
      <c r="F275" s="38"/>
      <c r="G275" s="52"/>
      <c r="H275" s="3"/>
      <c r="I275" s="38"/>
      <c r="J275" s="52"/>
      <c r="K275" s="3"/>
      <c r="L275" s="38"/>
      <c r="M275" s="39"/>
      <c r="P275" s="39"/>
      <c r="Q275" s="39"/>
      <c r="R275" s="39"/>
    </row>
    <row r="276" spans="1:18" x14ac:dyDescent="0.35">
      <c r="A276" s="37"/>
      <c r="B276" s="37"/>
      <c r="C276" s="51"/>
      <c r="D276" s="38"/>
      <c r="E276" s="3"/>
      <c r="F276" s="38"/>
      <c r="G276" s="38"/>
      <c r="H276" s="3"/>
      <c r="I276" s="38"/>
      <c r="J276" s="38"/>
      <c r="K276" s="3"/>
      <c r="L276" s="38"/>
      <c r="M276" s="39"/>
      <c r="P276" s="39"/>
      <c r="Q276" s="39"/>
      <c r="R276" s="39"/>
    </row>
    <row r="277" spans="1:18" x14ac:dyDescent="0.35">
      <c r="A277" s="37"/>
      <c r="B277" s="37"/>
      <c r="C277" s="51"/>
      <c r="D277" s="32"/>
      <c r="E277" s="3"/>
      <c r="F277" s="38"/>
      <c r="G277" s="32"/>
      <c r="H277" s="3"/>
      <c r="I277" s="38"/>
      <c r="J277" s="32"/>
      <c r="K277" s="3"/>
      <c r="L277" s="38"/>
      <c r="M277" s="52"/>
      <c r="P277" s="52"/>
      <c r="Q277" s="39"/>
      <c r="R277" s="39"/>
    </row>
    <row r="278" spans="1:18" x14ac:dyDescent="0.35">
      <c r="A278" s="37"/>
      <c r="B278" s="37"/>
      <c r="C278" s="51"/>
      <c r="D278" s="38"/>
      <c r="E278" s="3"/>
      <c r="F278" s="38"/>
      <c r="G278" s="38"/>
      <c r="H278" s="3"/>
      <c r="I278" s="38"/>
      <c r="J278" s="38"/>
      <c r="K278" s="3"/>
      <c r="L278" s="38"/>
      <c r="M278" s="39"/>
      <c r="P278" s="39"/>
      <c r="Q278" s="39"/>
      <c r="R278" s="39"/>
    </row>
    <row r="279" spans="1:18" x14ac:dyDescent="0.35"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38"/>
      <c r="E280" s="3"/>
      <c r="F280" s="38"/>
      <c r="G280" s="38"/>
      <c r="H280" s="3"/>
      <c r="I280" s="38"/>
      <c r="J280" s="38"/>
      <c r="K280" s="3"/>
      <c r="L280" s="38"/>
      <c r="M280" s="39"/>
      <c r="P280" s="39"/>
      <c r="Q280" s="39"/>
      <c r="R280" s="39"/>
    </row>
    <row r="281" spans="1:18" x14ac:dyDescent="0.35">
      <c r="B281" s="37"/>
      <c r="C281" s="51"/>
      <c r="D281" s="38"/>
      <c r="E281" s="3"/>
      <c r="F281" s="38"/>
      <c r="G281" s="38"/>
      <c r="H281" s="3"/>
      <c r="I281" s="38"/>
      <c r="J281" s="38"/>
      <c r="K281" s="3"/>
      <c r="L281" s="38"/>
      <c r="M281" s="39"/>
      <c r="P281" s="39"/>
      <c r="Q281" s="39"/>
      <c r="R281" s="39"/>
    </row>
    <row r="282" spans="1:18" x14ac:dyDescent="0.35">
      <c r="B282" s="37"/>
      <c r="C282" s="51"/>
      <c r="D282" s="52"/>
      <c r="E282" s="3"/>
      <c r="F282" s="38"/>
      <c r="G282" s="32"/>
      <c r="H282" s="3"/>
      <c r="I282" s="38"/>
      <c r="J282" s="52"/>
      <c r="K282" s="3"/>
      <c r="L282" s="38"/>
      <c r="M282" s="52"/>
      <c r="P282" s="52"/>
      <c r="Q282" s="39"/>
      <c r="R282" s="39"/>
    </row>
    <row r="283" spans="1:18" x14ac:dyDescent="0.35">
      <c r="B283" s="37"/>
      <c r="C283" s="51"/>
      <c r="D283" s="32"/>
      <c r="E283" s="3"/>
      <c r="F283" s="38"/>
      <c r="G283" s="32"/>
      <c r="H283" s="3"/>
      <c r="I283" s="38"/>
      <c r="J283" s="32"/>
      <c r="K283" s="3"/>
      <c r="L283" s="38"/>
      <c r="M283" s="52"/>
      <c r="P283" s="52"/>
      <c r="Q283" s="39"/>
      <c r="R283" s="39"/>
    </row>
    <row r="284" spans="1:18" x14ac:dyDescent="0.35">
      <c r="A284" s="37"/>
      <c r="B284" s="37"/>
      <c r="C284" s="51"/>
      <c r="D284" s="32"/>
      <c r="E284" s="3"/>
      <c r="F284" s="38"/>
      <c r="G284" s="32"/>
      <c r="H284" s="3"/>
      <c r="I284" s="38"/>
      <c r="J284" s="32"/>
      <c r="K284" s="3"/>
      <c r="L284" s="38"/>
      <c r="M284" s="52"/>
      <c r="P284" s="52"/>
      <c r="Q284" s="39"/>
      <c r="R284" s="39"/>
    </row>
    <row r="285" spans="1:18" x14ac:dyDescent="0.35">
      <c r="A285" s="37"/>
      <c r="B285" s="37"/>
      <c r="C285" s="51"/>
      <c r="D285" s="38"/>
      <c r="E285" s="3"/>
      <c r="F285" s="38"/>
      <c r="G285" s="38"/>
      <c r="H285" s="3"/>
      <c r="I285" s="38"/>
      <c r="J285" s="38"/>
      <c r="K285" s="3"/>
      <c r="L285" s="38"/>
      <c r="M285" s="39"/>
      <c r="P285" s="39"/>
      <c r="Q285" s="39"/>
      <c r="R285" s="39"/>
    </row>
    <row r="286" spans="1:18" x14ac:dyDescent="0.35">
      <c r="B286" s="37"/>
      <c r="C286" s="51"/>
      <c r="D286" s="38"/>
      <c r="E286" s="3"/>
      <c r="F286" s="38"/>
      <c r="G286" s="38"/>
      <c r="H286" s="3"/>
      <c r="I286" s="38"/>
      <c r="J286" s="38"/>
      <c r="K286" s="3"/>
      <c r="L286" s="38"/>
      <c r="M286" s="39"/>
      <c r="P286" s="39"/>
      <c r="Q286" s="39"/>
      <c r="R286" s="39"/>
    </row>
    <row r="287" spans="1:18" x14ac:dyDescent="0.35">
      <c r="B287" s="37"/>
      <c r="C287" s="51"/>
      <c r="D287" s="38"/>
      <c r="E287" s="3"/>
      <c r="F287" s="38"/>
      <c r="G287" s="38"/>
      <c r="H287" s="3"/>
      <c r="I287" s="38"/>
      <c r="J287" s="38"/>
      <c r="K287" s="3"/>
      <c r="L287" s="38"/>
      <c r="M287" s="39"/>
      <c r="P287" s="39"/>
      <c r="Q287" s="39"/>
      <c r="R287" s="39"/>
    </row>
    <row r="288" spans="1:18" x14ac:dyDescent="0.35">
      <c r="B288" s="37"/>
      <c r="C288" s="51"/>
      <c r="D288" s="52"/>
      <c r="E288" s="3"/>
      <c r="F288" s="38"/>
      <c r="G288" s="52"/>
      <c r="H288" s="3"/>
      <c r="I288" s="38"/>
      <c r="J288" s="52"/>
      <c r="K288" s="3"/>
      <c r="L288" s="38"/>
      <c r="M288" s="52"/>
      <c r="P288" s="52"/>
      <c r="Q288" s="39"/>
      <c r="R288" s="39"/>
    </row>
    <row r="289" spans="1:18" x14ac:dyDescent="0.35">
      <c r="B289" s="37"/>
      <c r="C289" s="51"/>
      <c r="D289" s="52"/>
      <c r="E289" s="3"/>
      <c r="F289" s="38"/>
      <c r="G289" s="52"/>
      <c r="H289" s="3"/>
      <c r="I289" s="38"/>
      <c r="J289" s="52"/>
      <c r="K289" s="3"/>
      <c r="L289" s="38"/>
      <c r="M289" s="52"/>
      <c r="P289" s="52"/>
      <c r="Q289" s="39"/>
      <c r="R289" s="39"/>
    </row>
    <row r="290" spans="1:18" x14ac:dyDescent="0.35">
      <c r="B290" s="37"/>
      <c r="C290" s="51"/>
      <c r="D290" s="32"/>
      <c r="E290" s="3"/>
      <c r="F290" s="38"/>
      <c r="G290" s="32"/>
      <c r="H290" s="3"/>
      <c r="I290" s="38"/>
      <c r="J290" s="32"/>
      <c r="K290" s="3"/>
      <c r="L290" s="38"/>
      <c r="M290" s="52"/>
      <c r="P290" s="52"/>
      <c r="Q290" s="39"/>
      <c r="R290" s="39"/>
    </row>
    <row r="291" spans="1:18" x14ac:dyDescent="0.35">
      <c r="A291" s="37"/>
      <c r="B291" s="37"/>
      <c r="C291" s="51"/>
      <c r="D291" s="32"/>
      <c r="E291" s="58"/>
      <c r="F291" s="38"/>
      <c r="G291" s="32"/>
      <c r="H291" s="58"/>
      <c r="I291" s="38"/>
      <c r="J291" s="32"/>
      <c r="K291" s="58"/>
      <c r="L291" s="38"/>
      <c r="M291" s="52"/>
      <c r="P291" s="52"/>
      <c r="Q291" s="39"/>
      <c r="R291" s="39"/>
    </row>
    <row r="292" spans="1:18" x14ac:dyDescent="0.35">
      <c r="B292" s="37"/>
      <c r="C292" s="51"/>
      <c r="D292" s="38"/>
      <c r="E292" s="3"/>
      <c r="F292" s="38"/>
      <c r="G292" s="38"/>
      <c r="H292" s="3"/>
      <c r="I292" s="38"/>
      <c r="J292" s="38"/>
      <c r="K292" s="3"/>
      <c r="L292" s="38"/>
      <c r="M292" s="39"/>
      <c r="P292" s="39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52"/>
      <c r="E294" s="3"/>
      <c r="F294" s="38"/>
      <c r="G294" s="52"/>
      <c r="H294" s="3"/>
      <c r="I294" s="38"/>
      <c r="J294" s="52"/>
      <c r="K294" s="3"/>
      <c r="L294" s="38"/>
      <c r="M294" s="52"/>
      <c r="P294" s="52"/>
      <c r="Q294" s="39"/>
      <c r="R294" s="39"/>
    </row>
    <row r="295" spans="1:18" x14ac:dyDescent="0.35">
      <c r="B295" s="37"/>
      <c r="C295" s="51"/>
      <c r="D295" s="38"/>
      <c r="E295" s="3"/>
      <c r="F295" s="38"/>
      <c r="G295" s="38"/>
      <c r="H295" s="3"/>
      <c r="I295" s="38"/>
      <c r="J295" s="38"/>
      <c r="K295" s="3"/>
      <c r="L295" s="38"/>
      <c r="M295" s="39"/>
      <c r="P295" s="39"/>
      <c r="Q295" s="39"/>
      <c r="R295" s="39"/>
    </row>
    <row r="296" spans="1:18" x14ac:dyDescent="0.35">
      <c r="B296" s="37"/>
      <c r="C296" s="51"/>
      <c r="D296" s="38"/>
      <c r="E296" s="3"/>
      <c r="F296" s="38"/>
      <c r="G296" s="38"/>
      <c r="H296" s="3"/>
      <c r="I296" s="38"/>
      <c r="J296" s="38"/>
      <c r="K296" s="3"/>
      <c r="L296" s="38"/>
      <c r="M296" s="39"/>
      <c r="P296" s="39"/>
      <c r="Q296" s="39"/>
      <c r="R296" s="39"/>
    </row>
    <row r="297" spans="1:18" x14ac:dyDescent="0.35">
      <c r="B297" s="37"/>
      <c r="C297" s="51"/>
      <c r="D297" s="38"/>
      <c r="E297" s="3"/>
      <c r="F297" s="38"/>
      <c r="G297" s="38"/>
      <c r="H297" s="3"/>
      <c r="I297" s="38"/>
      <c r="J297" s="38"/>
      <c r="K297" s="3"/>
      <c r="L297" s="38"/>
      <c r="M297" s="39"/>
      <c r="P297" s="39"/>
      <c r="Q297" s="39"/>
      <c r="R297" s="39"/>
    </row>
    <row r="298" spans="1:18" x14ac:dyDescent="0.35">
      <c r="A298" s="37"/>
      <c r="B298" s="37"/>
      <c r="D298" s="32"/>
      <c r="E298" s="3"/>
      <c r="F298" s="3"/>
      <c r="G298" s="32"/>
      <c r="H298" s="3"/>
      <c r="I298" s="3"/>
      <c r="J298" s="32"/>
      <c r="K298" s="3"/>
      <c r="L298" s="38"/>
      <c r="M298" s="52"/>
      <c r="P298" s="52"/>
      <c r="Q298" s="39"/>
      <c r="R298" s="39"/>
    </row>
    <row r="299" spans="1:18" x14ac:dyDescent="0.35">
      <c r="A299" s="53"/>
      <c r="E299" s="3"/>
      <c r="H299" s="3"/>
      <c r="K299" s="56"/>
      <c r="P299" s="57"/>
    </row>
    <row r="300" spans="1:18" x14ac:dyDescent="0.35">
      <c r="A300" s="37"/>
      <c r="E300" s="3"/>
      <c r="H300" s="3"/>
      <c r="K300" s="3"/>
    </row>
    <row r="301" spans="1:18" x14ac:dyDescent="0.35">
      <c r="A301" s="37"/>
      <c r="E301" s="3"/>
      <c r="H301" s="3"/>
      <c r="K301" s="3"/>
    </row>
    <row r="302" spans="1:18" x14ac:dyDescent="0.35"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E304" s="3"/>
      <c r="H304" s="3"/>
      <c r="K304" s="3"/>
    </row>
    <row r="305" spans="1:17" x14ac:dyDescent="0.35">
      <c r="E305" s="3"/>
      <c r="H305" s="3"/>
      <c r="K305" s="3"/>
    </row>
    <row r="306" spans="1:17" x14ac:dyDescent="0.35">
      <c r="B306" s="37"/>
      <c r="E306" s="3"/>
      <c r="H306" s="3"/>
      <c r="K306" s="3"/>
    </row>
    <row r="307" spans="1:17" x14ac:dyDescent="0.35">
      <c r="B307" s="37"/>
      <c r="E307" s="3"/>
      <c r="H307" s="3"/>
      <c r="K307" s="3"/>
    </row>
    <row r="308" spans="1:17" x14ac:dyDescent="0.35">
      <c r="E308" s="3"/>
      <c r="H308" s="3"/>
      <c r="K308" s="3"/>
    </row>
    <row r="309" spans="1:17" x14ac:dyDescent="0.35">
      <c r="A309" s="37"/>
      <c r="E309" s="3"/>
      <c r="H309" s="3"/>
      <c r="K309" s="3"/>
    </row>
    <row r="310" spans="1:17" x14ac:dyDescent="0.35">
      <c r="A310" s="37"/>
      <c r="E310" s="3"/>
      <c r="H310" s="3"/>
      <c r="K310" s="3"/>
    </row>
    <row r="311" spans="1:17" x14ac:dyDescent="0.35"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E313" s="3"/>
      <c r="H313" s="3"/>
      <c r="K313" s="3"/>
    </row>
    <row r="314" spans="1:17" x14ac:dyDescent="0.35">
      <c r="E314" s="3"/>
      <c r="H314" s="3"/>
      <c r="K314" s="3"/>
    </row>
    <row r="315" spans="1:17" x14ac:dyDescent="0.35">
      <c r="D315" s="37"/>
      <c r="E315" s="3"/>
      <c r="H315" s="3"/>
      <c r="K315" s="3"/>
    </row>
    <row r="316" spans="1:17" x14ac:dyDescent="0.35">
      <c r="E316" s="3"/>
      <c r="H316" s="3"/>
      <c r="K316" s="3"/>
      <c r="N316" s="5"/>
      <c r="Q316" s="37"/>
    </row>
    <row r="317" spans="1:17" x14ac:dyDescent="0.35">
      <c r="E317" s="3"/>
      <c r="H317" s="3"/>
      <c r="K317" s="3"/>
      <c r="N317" s="5"/>
    </row>
    <row r="318" spans="1:17" x14ac:dyDescent="0.35">
      <c r="E318" s="3"/>
      <c r="H318" s="3"/>
      <c r="K318" s="3"/>
      <c r="N318" s="5"/>
      <c r="O318" s="5"/>
      <c r="P318" s="37"/>
      <c r="Q318" s="37"/>
    </row>
    <row r="319" spans="1:17" x14ac:dyDescent="0.35">
      <c r="E319" s="3"/>
      <c r="H319" s="3"/>
      <c r="K319" s="3"/>
      <c r="N319" s="5"/>
      <c r="O319" s="5"/>
      <c r="P319" s="37"/>
      <c r="Q319" s="37"/>
    </row>
    <row r="320" spans="1:17" x14ac:dyDescent="0.35">
      <c r="A320" s="37"/>
      <c r="B320" s="37"/>
      <c r="E320" s="3"/>
      <c r="F320" s="3"/>
      <c r="G320" s="3"/>
      <c r="H320" s="3"/>
      <c r="I320" s="3"/>
      <c r="J320" s="48"/>
      <c r="K320" s="48"/>
      <c r="L320" s="48"/>
    </row>
    <row r="321" spans="1:12" x14ac:dyDescent="0.35">
      <c r="A321" s="37"/>
      <c r="E321" s="3"/>
      <c r="H321" s="3"/>
      <c r="J321" s="48"/>
      <c r="K321" s="48"/>
      <c r="L321" s="48"/>
    </row>
    <row r="322" spans="1:12" x14ac:dyDescent="0.35">
      <c r="A322" s="37"/>
      <c r="B322" s="37"/>
      <c r="C322" s="51"/>
      <c r="D322" s="51"/>
      <c r="E322" s="3"/>
      <c r="F322" s="38"/>
      <c r="G322" s="51"/>
      <c r="H322" s="3"/>
      <c r="I322" s="38"/>
      <c r="J322" s="59"/>
      <c r="K322" s="48"/>
      <c r="L322" s="48"/>
    </row>
    <row r="323" spans="1:12" x14ac:dyDescent="0.35">
      <c r="A323" s="37"/>
      <c r="B323" s="37"/>
      <c r="C323" s="51"/>
      <c r="D323" s="38"/>
      <c r="E323" s="3"/>
      <c r="F323" s="38"/>
      <c r="G323" s="3"/>
      <c r="H323" s="3"/>
      <c r="I323" s="38"/>
      <c r="J323" s="48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38"/>
      <c r="E330" s="3"/>
      <c r="F330" s="38"/>
      <c r="G330" s="3"/>
      <c r="H330" s="3"/>
      <c r="I330" s="38"/>
      <c r="J330" s="48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52"/>
      <c r="E332" s="3"/>
      <c r="F332" s="38"/>
      <c r="G332" s="52"/>
      <c r="H332" s="3"/>
      <c r="I332" s="38"/>
      <c r="J332" s="59"/>
      <c r="K332" s="48"/>
      <c r="L332" s="48"/>
    </row>
    <row r="333" spans="1:12" x14ac:dyDescent="0.35">
      <c r="A333" s="37"/>
      <c r="B333" s="37"/>
      <c r="C333" s="51"/>
      <c r="D333" s="38"/>
      <c r="E333" s="3"/>
      <c r="F333" s="38"/>
      <c r="G333" s="38"/>
      <c r="H333" s="3"/>
      <c r="I333" s="38"/>
      <c r="J333" s="48"/>
      <c r="K333" s="48"/>
      <c r="L333" s="48"/>
    </row>
    <row r="334" spans="1:12" x14ac:dyDescent="0.35">
      <c r="A334" s="37"/>
      <c r="B334" s="37"/>
      <c r="C334" s="51"/>
      <c r="D334" s="52"/>
      <c r="E334" s="3"/>
      <c r="F334" s="38"/>
      <c r="G334" s="52"/>
      <c r="H334" s="3"/>
      <c r="I334" s="38"/>
      <c r="J334" s="59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A342" s="37"/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A343" s="37"/>
      <c r="B343" s="37"/>
      <c r="C343" s="51"/>
      <c r="D343" s="52"/>
      <c r="E343" s="3"/>
      <c r="F343" s="38"/>
      <c r="G343" s="52"/>
      <c r="J343" s="59"/>
      <c r="K343" s="48"/>
      <c r="L343" s="48"/>
    </row>
    <row r="344" spans="1:12" x14ac:dyDescent="0.35">
      <c r="B344" s="37"/>
      <c r="C344" s="51"/>
      <c r="D344" s="52"/>
      <c r="E344" s="3"/>
      <c r="F344" s="38"/>
      <c r="G344" s="52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H345" s="3"/>
      <c r="I345" s="38"/>
      <c r="J345" s="48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59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H347" s="3"/>
      <c r="I347" s="38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H348" s="3"/>
      <c r="I348" s="38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J349" s="59"/>
      <c r="K349" s="48"/>
      <c r="L349" s="48"/>
    </row>
    <row r="350" spans="1:12" x14ac:dyDescent="0.35">
      <c r="B350" s="37"/>
      <c r="C350" s="51"/>
      <c r="D350" s="52"/>
      <c r="E350" s="3"/>
      <c r="F350" s="38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G352" s="52"/>
      <c r="J352" s="59"/>
      <c r="K352" s="48"/>
      <c r="L352" s="48"/>
    </row>
    <row r="353" spans="1:12" x14ac:dyDescent="0.35">
      <c r="B353" s="37"/>
      <c r="C353" s="51"/>
      <c r="D353" s="52"/>
      <c r="E353" s="3"/>
      <c r="F353" s="38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B358" s="37"/>
      <c r="C358" s="51"/>
      <c r="D358" s="52"/>
      <c r="E358" s="3"/>
      <c r="F358" s="38"/>
      <c r="G358" s="52"/>
      <c r="J358" s="59"/>
      <c r="K358" s="48"/>
      <c r="L358" s="48"/>
    </row>
    <row r="359" spans="1:12" x14ac:dyDescent="0.35">
      <c r="B359" s="37"/>
      <c r="C359" s="51"/>
      <c r="D359" s="52"/>
      <c r="E359" s="3"/>
      <c r="F359" s="38"/>
      <c r="G359" s="52"/>
      <c r="J359" s="59"/>
      <c r="K359" s="48"/>
      <c r="L359" s="48"/>
    </row>
    <row r="360" spans="1:12" x14ac:dyDescent="0.35">
      <c r="A360" s="57"/>
      <c r="E360" s="3"/>
      <c r="H360" s="3"/>
      <c r="K360" s="3"/>
    </row>
    <row r="361" spans="1:12" x14ac:dyDescent="0.35">
      <c r="E361" s="3"/>
      <c r="H361" s="3"/>
      <c r="K361" s="3"/>
    </row>
    <row r="362" spans="1:12" x14ac:dyDescent="0.35">
      <c r="E362" s="3"/>
      <c r="H362" s="3"/>
      <c r="K362" s="3"/>
    </row>
    <row r="363" spans="1:12" x14ac:dyDescent="0.35">
      <c r="E363" s="3"/>
      <c r="H363" s="3"/>
      <c r="K363" s="3"/>
    </row>
    <row r="364" spans="1:12" x14ac:dyDescent="0.35">
      <c r="A364" s="37"/>
      <c r="E364" s="3"/>
      <c r="H364" s="3"/>
      <c r="K364" s="3"/>
    </row>
    <row r="365" spans="1:12" x14ac:dyDescent="0.35">
      <c r="A365" s="37"/>
      <c r="E365" s="3"/>
      <c r="H365" s="3"/>
      <c r="K365" s="3"/>
    </row>
    <row r="366" spans="1:12" x14ac:dyDescent="0.35"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D370" s="37"/>
      <c r="E370" s="3"/>
      <c r="H370" s="3"/>
      <c r="K370" s="3"/>
    </row>
    <row r="371" spans="1:12" x14ac:dyDescent="0.35"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E373" s="3"/>
      <c r="H373" s="3"/>
      <c r="K373" s="3"/>
    </row>
    <row r="374" spans="1:12" x14ac:dyDescent="0.35">
      <c r="E374" s="3"/>
      <c r="H374" s="3"/>
      <c r="K374" s="3"/>
    </row>
    <row r="375" spans="1:12" x14ac:dyDescent="0.35">
      <c r="A375" s="37"/>
      <c r="B375" s="37"/>
      <c r="C375" s="51"/>
      <c r="D375" s="52"/>
      <c r="E375" s="3"/>
      <c r="F375" s="38"/>
      <c r="G375" s="52"/>
      <c r="H375" s="3"/>
      <c r="I375" s="38"/>
      <c r="J375" s="59"/>
      <c r="K375" s="48"/>
      <c r="L375" s="48"/>
    </row>
    <row r="376" spans="1:12" x14ac:dyDescent="0.35">
      <c r="A376" s="37"/>
      <c r="B376" s="37"/>
      <c r="C376" s="51"/>
      <c r="D376" s="38"/>
      <c r="E376" s="54"/>
      <c r="F376" s="38"/>
      <c r="G376" s="38"/>
      <c r="H376" s="54"/>
      <c r="I376" s="55"/>
      <c r="J376" s="48"/>
      <c r="K376" s="48"/>
      <c r="L376" s="48"/>
    </row>
    <row r="377" spans="1:12" x14ac:dyDescent="0.35">
      <c r="A377" s="37"/>
      <c r="B377" s="37"/>
      <c r="C377" s="51"/>
      <c r="D377" s="38"/>
      <c r="E377" s="54"/>
      <c r="F377" s="38"/>
      <c r="G377" s="38"/>
      <c r="H377" s="54"/>
      <c r="I377" s="55"/>
      <c r="J377" s="48"/>
      <c r="K377" s="48"/>
      <c r="L377" s="48"/>
    </row>
    <row r="378" spans="1:12" x14ac:dyDescent="0.35">
      <c r="A378" s="37"/>
      <c r="B378" s="37"/>
      <c r="C378" s="51"/>
      <c r="D378" s="38"/>
      <c r="E378" s="54"/>
      <c r="F378" s="38"/>
      <c r="G378" s="38"/>
      <c r="H378" s="54"/>
      <c r="I378" s="55"/>
      <c r="J378" s="48"/>
      <c r="K378" s="48"/>
      <c r="L378" s="48"/>
    </row>
    <row r="379" spans="1:12" x14ac:dyDescent="0.35">
      <c r="A379" s="37"/>
      <c r="B379" s="37"/>
      <c r="C379" s="51"/>
      <c r="D379" s="52"/>
      <c r="E379" s="3"/>
      <c r="F379" s="38"/>
      <c r="G379" s="52"/>
      <c r="H379" s="3"/>
      <c r="I379" s="38"/>
      <c r="J379" s="59"/>
      <c r="K379" s="48"/>
      <c r="L379" s="48"/>
    </row>
    <row r="380" spans="1:12" x14ac:dyDescent="0.35">
      <c r="A380" s="37"/>
      <c r="B380" s="37"/>
      <c r="C380" s="51"/>
      <c r="D380" s="38"/>
      <c r="E380" s="3"/>
      <c r="F380" s="38"/>
      <c r="G380" s="38"/>
      <c r="H380" s="3"/>
      <c r="I380" s="38"/>
      <c r="J380" s="48"/>
      <c r="K380" s="48"/>
      <c r="L380" s="48"/>
    </row>
    <row r="381" spans="1:12" x14ac:dyDescent="0.35"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A382" s="37"/>
      <c r="B382" s="37"/>
      <c r="C382" s="51"/>
      <c r="D382" s="38"/>
      <c r="E382" s="3"/>
      <c r="F382" s="38"/>
      <c r="G382" s="38"/>
      <c r="H382" s="3"/>
      <c r="I382" s="38"/>
      <c r="J382" s="48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2"/>
      <c r="E384" s="3"/>
      <c r="F384" s="38"/>
      <c r="G384" s="52"/>
      <c r="H384" s="3"/>
      <c r="I384" s="38"/>
      <c r="J384" s="59"/>
      <c r="K384" s="48"/>
      <c r="L384" s="48"/>
    </row>
    <row r="385" spans="1:12" x14ac:dyDescent="0.35">
      <c r="A385" s="37"/>
      <c r="B385" s="37"/>
      <c r="C385" s="51"/>
      <c r="D385" s="38"/>
      <c r="E385" s="3"/>
      <c r="F385" s="38"/>
      <c r="G385" s="38"/>
      <c r="H385" s="3"/>
      <c r="I385" s="38"/>
      <c r="J385" s="48"/>
      <c r="K385" s="48"/>
      <c r="L385" s="48"/>
    </row>
    <row r="386" spans="1:12" x14ac:dyDescent="0.35">
      <c r="A386" s="37"/>
      <c r="B386" s="37"/>
      <c r="C386" s="51"/>
      <c r="D386" s="32"/>
      <c r="E386" s="3"/>
      <c r="F386" s="38"/>
      <c r="G386" s="32"/>
      <c r="H386" s="3"/>
      <c r="I386" s="38"/>
      <c r="J386" s="59"/>
      <c r="K386" s="48"/>
      <c r="L386" s="48"/>
    </row>
    <row r="387" spans="1:12" x14ac:dyDescent="0.35">
      <c r="A387" s="37"/>
      <c r="B387" s="37"/>
      <c r="C387" s="51"/>
      <c r="D387" s="38"/>
      <c r="E387" s="3"/>
      <c r="F387" s="38"/>
      <c r="G387" s="38"/>
      <c r="H387" s="3"/>
      <c r="I387" s="38"/>
      <c r="J387" s="48"/>
      <c r="K387" s="48"/>
      <c r="L387" s="48"/>
    </row>
    <row r="388" spans="1:12" x14ac:dyDescent="0.35"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8"/>
      <c r="E389" s="3"/>
      <c r="F389" s="38"/>
      <c r="G389" s="38"/>
      <c r="H389" s="3"/>
      <c r="I389" s="38"/>
      <c r="J389" s="48"/>
      <c r="K389" s="48"/>
      <c r="L389" s="48"/>
    </row>
    <row r="390" spans="1:12" x14ac:dyDescent="0.35">
      <c r="B390" s="37"/>
      <c r="C390" s="51"/>
      <c r="D390" s="38"/>
      <c r="E390" s="3"/>
      <c r="F390" s="38"/>
      <c r="G390" s="38"/>
      <c r="H390" s="3"/>
      <c r="I390" s="38"/>
      <c r="J390" s="48"/>
      <c r="K390" s="48"/>
      <c r="L390" s="48"/>
    </row>
    <row r="391" spans="1:12" x14ac:dyDescent="0.35">
      <c r="B391" s="37"/>
      <c r="C391" s="51"/>
      <c r="D391" s="32"/>
      <c r="E391" s="3"/>
      <c r="F391" s="38"/>
      <c r="G391" s="52"/>
      <c r="H391" s="3"/>
      <c r="I391" s="38"/>
      <c r="J391" s="59"/>
      <c r="K391" s="48"/>
      <c r="L391" s="48"/>
    </row>
    <row r="392" spans="1:12" x14ac:dyDescent="0.35">
      <c r="B392" s="37"/>
      <c r="C392" s="51"/>
      <c r="D392" s="32"/>
      <c r="E392" s="3"/>
      <c r="F392" s="38"/>
      <c r="G392" s="32"/>
      <c r="H392" s="3"/>
      <c r="I392" s="38"/>
      <c r="J392" s="48"/>
      <c r="K392" s="48"/>
      <c r="L392" s="48"/>
    </row>
    <row r="393" spans="1:12" x14ac:dyDescent="0.35">
      <c r="A393" s="37"/>
      <c r="B393" s="37"/>
      <c r="C393" s="51"/>
      <c r="D393" s="32"/>
      <c r="E393" s="3"/>
      <c r="F393" s="38"/>
      <c r="G393" s="32"/>
      <c r="H393" s="3"/>
      <c r="I393" s="38"/>
      <c r="J393" s="59"/>
      <c r="K393" s="48"/>
      <c r="L393" s="48"/>
    </row>
    <row r="394" spans="1:12" x14ac:dyDescent="0.35">
      <c r="A394" s="37"/>
      <c r="B394" s="37"/>
      <c r="C394" s="51"/>
      <c r="D394" s="38"/>
      <c r="E394" s="3"/>
      <c r="F394" s="38"/>
      <c r="G394" s="38"/>
      <c r="H394" s="3"/>
      <c r="I394" s="38"/>
      <c r="J394" s="48"/>
      <c r="K394" s="48"/>
      <c r="L394" s="48"/>
    </row>
    <row r="395" spans="1:12" x14ac:dyDescent="0.35">
      <c r="B395" s="37"/>
      <c r="C395" s="51"/>
      <c r="D395" s="38"/>
      <c r="E395" s="3"/>
      <c r="F395" s="38"/>
      <c r="G395" s="38"/>
      <c r="H395" s="3"/>
      <c r="I395" s="38"/>
      <c r="J395" s="48"/>
      <c r="K395" s="48"/>
      <c r="L395" s="48"/>
    </row>
    <row r="396" spans="1:12" x14ac:dyDescent="0.35">
      <c r="B396" s="37"/>
      <c r="C396" s="51"/>
      <c r="D396" s="38"/>
      <c r="E396" s="3"/>
      <c r="F396" s="38"/>
      <c r="G396" s="38"/>
      <c r="H396" s="3"/>
      <c r="I396" s="38"/>
      <c r="J396" s="48"/>
      <c r="K396" s="48"/>
      <c r="L396" s="48"/>
    </row>
    <row r="397" spans="1:12" x14ac:dyDescent="0.35">
      <c r="B397" s="37"/>
      <c r="C397" s="51"/>
      <c r="D397" s="32"/>
      <c r="E397" s="3"/>
      <c r="F397" s="38"/>
      <c r="G397" s="52"/>
      <c r="H397" s="3"/>
      <c r="I397" s="38"/>
      <c r="J397" s="59"/>
      <c r="K397" s="48"/>
      <c r="L397" s="48"/>
    </row>
    <row r="398" spans="1:12" x14ac:dyDescent="0.35">
      <c r="B398" s="37"/>
      <c r="C398" s="51"/>
      <c r="D398" s="32"/>
      <c r="E398" s="3"/>
      <c r="F398" s="38"/>
      <c r="G398" s="52"/>
      <c r="H398" s="3"/>
      <c r="I398" s="38"/>
      <c r="J398" s="59"/>
      <c r="K398" s="48"/>
      <c r="L398" s="48"/>
    </row>
    <row r="399" spans="1:12" x14ac:dyDescent="0.35">
      <c r="B399" s="37"/>
      <c r="C399" s="51"/>
      <c r="D399" s="32"/>
      <c r="E399" s="3"/>
      <c r="F399" s="38"/>
      <c r="G399" s="32"/>
      <c r="H399" s="3"/>
      <c r="I399" s="38"/>
      <c r="J399" s="48"/>
      <c r="K399" s="48"/>
      <c r="L399" s="48"/>
    </row>
    <row r="400" spans="1:12" x14ac:dyDescent="0.35">
      <c r="A400" s="37"/>
      <c r="B400" s="37"/>
      <c r="C400" s="51"/>
      <c r="D400" s="32"/>
      <c r="E400" s="3"/>
      <c r="F400" s="38"/>
      <c r="G400" s="32"/>
      <c r="H400" s="3"/>
      <c r="I400" s="38"/>
      <c r="J400" s="48"/>
      <c r="K400" s="48"/>
      <c r="L400" s="48"/>
    </row>
    <row r="401" spans="1:12" x14ac:dyDescent="0.35">
      <c r="B401" s="37"/>
      <c r="C401" s="51"/>
      <c r="D401" s="38"/>
      <c r="E401" s="3"/>
      <c r="F401" s="38"/>
      <c r="G401" s="38"/>
      <c r="H401" s="3"/>
      <c r="I401" s="38"/>
      <c r="J401" s="48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2"/>
      <c r="E403" s="3"/>
      <c r="F403" s="38"/>
      <c r="G403" s="32"/>
      <c r="H403" s="3"/>
      <c r="I403" s="38"/>
      <c r="J403" s="59"/>
      <c r="K403" s="48"/>
      <c r="L403" s="48"/>
    </row>
    <row r="404" spans="1:12" x14ac:dyDescent="0.35">
      <c r="B404" s="37"/>
      <c r="C404" s="51"/>
      <c r="D404" s="38"/>
      <c r="E404" s="3"/>
      <c r="F404" s="38"/>
      <c r="G404" s="38"/>
      <c r="H404" s="3"/>
      <c r="I404" s="38"/>
      <c r="J404" s="48"/>
      <c r="K404" s="48"/>
      <c r="L404" s="48"/>
    </row>
    <row r="405" spans="1:12" x14ac:dyDescent="0.35">
      <c r="B405" s="37"/>
      <c r="C405" s="51"/>
      <c r="D405" s="38"/>
      <c r="E405" s="3"/>
      <c r="F405" s="38"/>
      <c r="G405" s="38"/>
      <c r="H405" s="3"/>
      <c r="I405" s="38"/>
      <c r="J405" s="48"/>
      <c r="K405" s="48"/>
      <c r="L405" s="48"/>
    </row>
    <row r="406" spans="1:12" x14ac:dyDescent="0.35">
      <c r="B406" s="37"/>
      <c r="C406" s="51"/>
      <c r="D406" s="38"/>
      <c r="E406" s="3"/>
      <c r="F406" s="38"/>
      <c r="G406" s="38"/>
      <c r="H406" s="3"/>
      <c r="I406" s="38"/>
      <c r="J406" s="48"/>
      <c r="K406" s="48"/>
      <c r="L406" s="48"/>
    </row>
    <row r="407" spans="1:12" x14ac:dyDescent="0.35">
      <c r="A407" s="37"/>
      <c r="B407" s="37"/>
      <c r="D407" s="32"/>
      <c r="E407" s="3"/>
      <c r="F407" s="38"/>
      <c r="G407" s="32"/>
      <c r="H407" s="3"/>
      <c r="I407" s="38"/>
      <c r="J407" s="59"/>
      <c r="K407" s="48"/>
      <c r="L407" s="48"/>
    </row>
    <row r="408" spans="1:12" x14ac:dyDescent="0.35">
      <c r="A408" s="57"/>
      <c r="E408" s="3"/>
      <c r="H408" s="3"/>
      <c r="K408" s="3"/>
    </row>
    <row r="409" spans="1:12" x14ac:dyDescent="0.35">
      <c r="A409" s="37"/>
      <c r="E409" s="3"/>
      <c r="H409" s="3"/>
      <c r="K409" s="3"/>
    </row>
    <row r="410" spans="1:12" x14ac:dyDescent="0.35">
      <c r="E410" s="3"/>
      <c r="H410" s="3"/>
      <c r="K410" s="3"/>
    </row>
  </sheetData>
  <mergeCells count="34">
    <mergeCell ref="E166:F166"/>
    <mergeCell ref="H166:I166"/>
    <mergeCell ref="K166:L166"/>
    <mergeCell ref="A104:L104"/>
    <mergeCell ref="D108:F108"/>
    <mergeCell ref="G108:I108"/>
    <mergeCell ref="E110:F110"/>
    <mergeCell ref="H110:I110"/>
    <mergeCell ref="A160:L160"/>
    <mergeCell ref="K110:L110"/>
    <mergeCell ref="D164:F164"/>
    <mergeCell ref="G164:I164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</mergeCells>
  <phoneticPr fontId="3" type="noConversion"/>
  <pageMargins left="0.11811023622047245" right="0.11811023622047245" top="0.19685039370078741" bottom="0.19685039370078741" header="0" footer="0"/>
  <pageSetup scale="46" orientation="landscape" r:id="rId1"/>
  <headerFooter alignWithMargins="0"/>
  <rowBreaks count="3" manualBreakCount="3">
    <brk id="55" max="17" man="1"/>
    <brk id="100" max="17" man="1"/>
    <brk id="1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2022-02-14T07:47:05Z</cp:lastPrinted>
  <dcterms:created xsi:type="dcterms:W3CDTF">2007-02-04T08:24:33Z</dcterms:created>
  <dcterms:modified xsi:type="dcterms:W3CDTF">2022-02-16T07:04:58Z</dcterms:modified>
</cp:coreProperties>
</file>